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8505" windowWidth="15480" windowHeight="6870" tabRatio="867" activeTab="7"/>
  </bookViews>
  <sheets>
    <sheet name="T1 - výskumné z verejnej správy" sheetId="10" r:id="rId1"/>
    <sheet name="T2 - výsk. nie z verej. správy" sheetId="15" r:id="rId2"/>
    <sheet name="T3 - výsk. zahr. grant. schémy" sheetId="14" r:id="rId3"/>
    <sheet name="T4 - nevýskumné zahraničné" sheetId="16" r:id="rId4"/>
    <sheet name="T5 - nevýskumné domáce" sheetId="13" r:id="rId5"/>
    <sheet name="APVV 2015" sheetId="19" r:id="rId6"/>
    <sheet name="Kurzy" sheetId="17" r:id="rId7"/>
    <sheet name="Prehľad" sheetId="20" r:id="rId8"/>
  </sheets>
  <externalReferences>
    <externalReference r:id="rId9"/>
  </externalReferences>
  <definedNames>
    <definedName name="_xlnm._FilterDatabase" localSheetId="0" hidden="1">'T1 - výskumné z verejnej správy'!$A$2:$Q$238</definedName>
    <definedName name="_xlnm._FilterDatabase" localSheetId="1" hidden="1">'T2 - výsk. nie z verej. správy'!$A$2:$S$827</definedName>
    <definedName name="_xlnm._FilterDatabase" localSheetId="2" hidden="1">'T3 - výsk. zahr. grant. schémy'!$A$2:$S$190</definedName>
    <definedName name="_xlnm._FilterDatabase" localSheetId="3" hidden="1">'T4 - nevýskumné zahraničné'!$A$2:$R$483</definedName>
    <definedName name="_xlnm._FilterDatabase" localSheetId="4" hidden="1">'T5 - nevýskumné domáce'!$A$2:$P$1017</definedName>
    <definedName name="_xlnm.Print_Titles" localSheetId="0">'T1 - výskumné z verejnej správy'!$2:$2</definedName>
    <definedName name="_xlnm.Print_Titles" localSheetId="4">'T5 - nevýskumné domáce'!$2:$2</definedName>
  </definedNames>
  <calcPr calcId="145621"/>
</workbook>
</file>

<file path=xl/calcChain.xml><?xml version="1.0" encoding="utf-8"?>
<calcChain xmlns="http://schemas.openxmlformats.org/spreadsheetml/2006/main">
  <c r="O270" i="16" l="1"/>
  <c r="O269" i="16"/>
  <c r="O268" i="16"/>
  <c r="O267" i="16"/>
  <c r="O266" i="16"/>
  <c r="O265" i="16"/>
  <c r="O551" i="15" l="1"/>
  <c r="O550" i="15"/>
  <c r="O549" i="15"/>
  <c r="O548" i="15"/>
  <c r="O547" i="15"/>
  <c r="O546" i="15"/>
  <c r="O545" i="15"/>
  <c r="O71" i="16" l="1"/>
  <c r="O56" i="16"/>
  <c r="O55" i="16"/>
  <c r="O54" i="16"/>
  <c r="O53" i="16"/>
  <c r="O52" i="16"/>
  <c r="O165" i="16" l="1"/>
  <c r="O164" i="16"/>
  <c r="O483" i="16" l="1"/>
  <c r="O482" i="16"/>
  <c r="O481" i="16"/>
  <c r="O480" i="16"/>
  <c r="O479" i="16"/>
  <c r="O478" i="16"/>
  <c r="O477" i="16"/>
  <c r="O476" i="16"/>
  <c r="O475" i="16"/>
  <c r="O474" i="16"/>
  <c r="O473" i="16"/>
  <c r="O472" i="16"/>
  <c r="O471" i="16"/>
  <c r="O470" i="16"/>
  <c r="O469" i="16"/>
  <c r="O468" i="16"/>
  <c r="O467" i="16"/>
  <c r="O466" i="16"/>
  <c r="O465" i="16"/>
  <c r="O464" i="16"/>
  <c r="O463" i="16"/>
  <c r="O462" i="16"/>
  <c r="O461" i="16"/>
  <c r="O460" i="16"/>
  <c r="O459" i="16"/>
  <c r="O458" i="16"/>
  <c r="O457" i="16"/>
  <c r="O456" i="16"/>
  <c r="O455" i="16"/>
  <c r="O454" i="16"/>
  <c r="O453" i="16"/>
  <c r="O452" i="16"/>
  <c r="O451" i="16"/>
  <c r="O450" i="16"/>
  <c r="O449" i="16"/>
  <c r="O448" i="16"/>
  <c r="O447" i="16"/>
  <c r="O446" i="16"/>
  <c r="O445" i="16"/>
  <c r="O444" i="16"/>
  <c r="O443" i="16"/>
  <c r="O442" i="16"/>
  <c r="O441" i="16"/>
  <c r="O440" i="16"/>
  <c r="O439" i="16"/>
  <c r="O438" i="16"/>
  <c r="O437" i="16"/>
  <c r="O436" i="16"/>
  <c r="O435" i="16"/>
  <c r="O434" i="16"/>
  <c r="O433" i="16"/>
  <c r="O432" i="16"/>
  <c r="O431" i="16"/>
  <c r="O430" i="16"/>
  <c r="O429" i="16"/>
  <c r="O428" i="16"/>
  <c r="O427" i="16"/>
  <c r="O426" i="16"/>
  <c r="O425" i="16"/>
  <c r="O424" i="16"/>
  <c r="O423" i="16"/>
  <c r="O422" i="16"/>
  <c r="O421" i="16"/>
  <c r="O420" i="16"/>
  <c r="O419" i="16"/>
  <c r="O418" i="16"/>
  <c r="O417" i="16"/>
  <c r="O416" i="16"/>
  <c r="O415" i="16"/>
  <c r="O414" i="16"/>
  <c r="O413" i="16"/>
  <c r="O412" i="16"/>
  <c r="O411" i="16"/>
  <c r="O410" i="16"/>
  <c r="O409" i="16"/>
  <c r="O408" i="16"/>
  <c r="O407" i="16"/>
  <c r="O406" i="16"/>
  <c r="O405" i="16"/>
  <c r="O404" i="16"/>
  <c r="O403" i="16"/>
  <c r="O402" i="16"/>
  <c r="O401" i="16"/>
  <c r="O400" i="16"/>
  <c r="O399" i="16"/>
  <c r="O398" i="16"/>
  <c r="O397" i="16"/>
  <c r="O396" i="16"/>
  <c r="O395" i="16"/>
  <c r="O394" i="16"/>
  <c r="O393" i="16"/>
  <c r="O392" i="16"/>
  <c r="O391" i="16"/>
  <c r="O390" i="16"/>
  <c r="O389" i="16"/>
  <c r="O388" i="16"/>
  <c r="O387" i="16"/>
  <c r="O386" i="16"/>
  <c r="O385" i="16"/>
  <c r="O384" i="16"/>
  <c r="O383" i="16"/>
  <c r="O382" i="16"/>
  <c r="O381" i="16"/>
  <c r="O380" i="16"/>
  <c r="O379" i="16"/>
  <c r="O378" i="16"/>
  <c r="O377" i="16"/>
  <c r="O376" i="16"/>
  <c r="O375" i="16"/>
  <c r="O374" i="16"/>
  <c r="O373" i="16"/>
  <c r="O372" i="16"/>
  <c r="O371" i="16"/>
  <c r="O370" i="16"/>
  <c r="O369" i="16"/>
  <c r="O368" i="16"/>
  <c r="O367" i="16"/>
  <c r="O366" i="16"/>
  <c r="O365" i="16"/>
  <c r="O364" i="16"/>
  <c r="O363" i="16"/>
  <c r="O362" i="16"/>
  <c r="O361" i="16"/>
  <c r="O360" i="16"/>
  <c r="O359" i="16"/>
  <c r="O358" i="16"/>
  <c r="O357" i="16"/>
  <c r="O356" i="16"/>
  <c r="O355" i="16"/>
  <c r="O354" i="16"/>
  <c r="O353" i="16"/>
  <c r="O352" i="16"/>
  <c r="O351" i="16"/>
  <c r="O350" i="16"/>
  <c r="O349" i="16"/>
  <c r="O348" i="16"/>
  <c r="O347" i="16"/>
  <c r="O346" i="16"/>
  <c r="O345" i="16"/>
  <c r="O344" i="16"/>
  <c r="O343" i="16"/>
  <c r="O342" i="16"/>
  <c r="O341" i="16"/>
  <c r="O340" i="16"/>
  <c r="O339" i="16"/>
  <c r="O338" i="16"/>
  <c r="O337" i="16"/>
  <c r="O336" i="16"/>
  <c r="O335" i="16"/>
  <c r="O334" i="16"/>
  <c r="O333" i="16"/>
  <c r="O332" i="16"/>
  <c r="O331" i="16"/>
  <c r="O330" i="16"/>
  <c r="O329" i="16"/>
  <c r="O328" i="16"/>
  <c r="O327" i="16"/>
  <c r="O326" i="16"/>
  <c r="O325" i="16"/>
  <c r="O324" i="16"/>
  <c r="O323" i="16"/>
  <c r="O322" i="16"/>
  <c r="O321" i="16"/>
  <c r="O320" i="16"/>
  <c r="O319" i="16"/>
  <c r="O318" i="16"/>
  <c r="O317" i="16"/>
  <c r="O316" i="16"/>
  <c r="O315" i="16"/>
  <c r="O314" i="16"/>
  <c r="O313" i="16"/>
  <c r="O312" i="16"/>
  <c r="O311" i="16"/>
  <c r="O310" i="16"/>
  <c r="O309" i="16"/>
  <c r="O308" i="16"/>
  <c r="O307" i="16"/>
  <c r="O306" i="16"/>
  <c r="O305" i="16"/>
  <c r="O304" i="16"/>
  <c r="O303" i="16"/>
  <c r="O302" i="16"/>
  <c r="O301" i="16"/>
  <c r="O300" i="16"/>
  <c r="O299" i="16"/>
  <c r="O298" i="16"/>
  <c r="O297" i="16"/>
  <c r="O296" i="16"/>
  <c r="O295" i="16"/>
  <c r="O294" i="16"/>
  <c r="O293" i="16"/>
  <c r="O292" i="16"/>
  <c r="O291" i="16"/>
  <c r="O290" i="16"/>
  <c r="O289" i="16"/>
  <c r="O288" i="16"/>
  <c r="O287" i="16"/>
  <c r="O286" i="16"/>
  <c r="O285" i="16"/>
  <c r="O284" i="16"/>
  <c r="O283" i="16"/>
  <c r="O282" i="16"/>
  <c r="O281" i="16"/>
  <c r="O280" i="16"/>
  <c r="O279" i="16"/>
  <c r="O278" i="16"/>
  <c r="O277" i="16"/>
  <c r="O276" i="16"/>
  <c r="O275" i="16"/>
  <c r="O274" i="16"/>
  <c r="O273" i="16"/>
  <c r="O272" i="16"/>
  <c r="O271" i="16"/>
  <c r="O264" i="16"/>
  <c r="O263" i="16"/>
  <c r="O262" i="16"/>
  <c r="O261" i="16"/>
  <c r="O260" i="16"/>
  <c r="O259" i="16"/>
  <c r="O258" i="16"/>
  <c r="O257" i="16"/>
  <c r="O256" i="16"/>
  <c r="O255" i="16"/>
  <c r="O254" i="16"/>
  <c r="O253" i="16"/>
  <c r="O252" i="16"/>
  <c r="O251" i="16"/>
  <c r="O250" i="16"/>
  <c r="O249" i="16"/>
  <c r="O248" i="16"/>
  <c r="O247" i="16"/>
  <c r="O246" i="16"/>
  <c r="O245" i="16"/>
  <c r="O244" i="16"/>
  <c r="O243" i="16"/>
  <c r="O242" i="16"/>
  <c r="O241" i="16"/>
  <c r="O240" i="16"/>
  <c r="O239" i="16"/>
  <c r="O238" i="16"/>
  <c r="O237" i="16"/>
  <c r="O236" i="16"/>
  <c r="O235" i="16"/>
  <c r="O234" i="16"/>
  <c r="O233" i="16"/>
  <c r="O232" i="16"/>
  <c r="O231" i="16"/>
  <c r="O230" i="16"/>
  <c r="O229" i="16"/>
  <c r="O228" i="16"/>
  <c r="O227" i="16"/>
  <c r="O226" i="16"/>
  <c r="O225" i="16"/>
  <c r="O224" i="16"/>
  <c r="O223" i="16"/>
  <c r="O222" i="16"/>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7" i="16"/>
  <c r="O196" i="16"/>
  <c r="O195" i="16"/>
  <c r="O194" i="16"/>
  <c r="O193" i="16"/>
  <c r="O192" i="16"/>
  <c r="O191" i="16"/>
  <c r="O190" i="16"/>
  <c r="O189" i="16"/>
  <c r="O188" i="16"/>
  <c r="O187" i="16"/>
  <c r="O186" i="16"/>
  <c r="O185" i="16"/>
  <c r="O184" i="16"/>
  <c r="O183" i="16"/>
  <c r="O182" i="16"/>
  <c r="O181" i="16"/>
  <c r="O180" i="16"/>
  <c r="O179" i="16"/>
  <c r="O178" i="16"/>
  <c r="O177" i="16"/>
  <c r="O176" i="16"/>
  <c r="O175" i="16"/>
  <c r="O174" i="16"/>
  <c r="O173" i="16"/>
  <c r="O172" i="16"/>
  <c r="O171" i="16"/>
  <c r="O170" i="16"/>
  <c r="O169" i="16"/>
  <c r="O168" i="16"/>
  <c r="O167" i="16"/>
  <c r="O166" i="16"/>
  <c r="O163" i="16"/>
  <c r="O162" i="16"/>
  <c r="O161" i="16"/>
  <c r="O160" i="16"/>
  <c r="O159" i="16"/>
  <c r="O158" i="16"/>
  <c r="O157" i="16"/>
  <c r="O156" i="16"/>
  <c r="O155" i="16"/>
  <c r="O154" i="16"/>
  <c r="O153" i="16"/>
  <c r="O152" i="16"/>
  <c r="O151" i="16"/>
  <c r="O150" i="16"/>
  <c r="O149" i="16"/>
  <c r="O148" i="16"/>
  <c r="O147" i="16"/>
  <c r="O146" i="16"/>
  <c r="O145" i="16"/>
  <c r="O144" i="16"/>
  <c r="O143" i="16"/>
  <c r="O142" i="16"/>
  <c r="O141" i="16"/>
  <c r="O140" i="16"/>
  <c r="O139" i="16"/>
  <c r="O138" i="16"/>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3" i="16"/>
  <c r="O92" i="16"/>
  <c r="O91" i="16"/>
  <c r="O90" i="16"/>
  <c r="O89" i="16"/>
  <c r="O88" i="16"/>
  <c r="O87" i="16"/>
  <c r="O86" i="16"/>
  <c r="O85" i="16"/>
  <c r="O84" i="16"/>
  <c r="O83" i="16"/>
  <c r="O82" i="16"/>
  <c r="O81" i="16"/>
  <c r="O80" i="16"/>
  <c r="O79" i="16"/>
  <c r="O78" i="16"/>
  <c r="O77" i="16"/>
  <c r="O76" i="16"/>
  <c r="O75" i="16"/>
  <c r="O74" i="16"/>
  <c r="O73" i="16"/>
  <c r="O72" i="16"/>
  <c r="O70" i="16"/>
  <c r="O69" i="16"/>
  <c r="O68" i="16"/>
  <c r="O67" i="16"/>
  <c r="O66" i="16"/>
  <c r="O65" i="16"/>
  <c r="O64" i="16"/>
  <c r="O63" i="16"/>
  <c r="O62" i="16"/>
  <c r="O61" i="16"/>
  <c r="O60" i="16"/>
  <c r="O59" i="16"/>
  <c r="O58" i="16"/>
  <c r="O57"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O5" i="16"/>
  <c r="O4" i="16"/>
  <c r="O3" i="16"/>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5" i="14"/>
  <c r="O4" i="14"/>
  <c r="O3" i="14"/>
  <c r="B11" i="17"/>
  <c r="O820" i="15" l="1"/>
  <c r="O377" i="15"/>
  <c r="O753" i="15" l="1"/>
  <c r="O752" i="15"/>
  <c r="O751" i="15"/>
  <c r="O750" i="15"/>
  <c r="O749" i="15"/>
  <c r="O376" i="15"/>
  <c r="O375" i="15"/>
  <c r="O374" i="15"/>
  <c r="O373" i="15"/>
  <c r="O372" i="15"/>
  <c r="O371" i="15"/>
  <c r="O42" i="15"/>
  <c r="O41" i="15"/>
  <c r="O40" i="15"/>
  <c r="O39" i="15"/>
  <c r="O38" i="15"/>
  <c r="I23" i="20" l="1"/>
  <c r="H23" i="20"/>
  <c r="G23" i="20"/>
  <c r="E23" i="20"/>
  <c r="D23" i="20"/>
  <c r="C23" i="20"/>
  <c r="B23" i="20"/>
  <c r="F22" i="20"/>
  <c r="F21" i="20"/>
  <c r="F20" i="20"/>
  <c r="F19" i="20"/>
  <c r="F18" i="20"/>
  <c r="F17" i="20"/>
  <c r="F16" i="20"/>
  <c r="F15" i="20"/>
  <c r="F14" i="20"/>
  <c r="F13" i="20"/>
  <c r="F12" i="20"/>
  <c r="F11" i="20"/>
  <c r="F10" i="20"/>
  <c r="F9" i="20"/>
  <c r="F8" i="20"/>
  <c r="F7" i="20"/>
  <c r="F6" i="20"/>
  <c r="F5" i="20"/>
  <c r="F4" i="20"/>
  <c r="F3" i="20"/>
  <c r="J983" i="19"/>
  <c r="F23" i="20" l="1"/>
  <c r="O748" i="15" l="1"/>
  <c r="O747" i="15"/>
  <c r="O746" i="15"/>
  <c r="O745" i="15"/>
  <c r="O744" i="15"/>
  <c r="O743" i="15"/>
  <c r="O742" i="15"/>
  <c r="O741" i="15"/>
  <c r="O740" i="15"/>
  <c r="O739" i="15"/>
  <c r="O738" i="15"/>
  <c r="O737" i="15"/>
  <c r="O736" i="15"/>
  <c r="O735" i="15"/>
  <c r="O734" i="15"/>
  <c r="O733" i="15"/>
  <c r="O732" i="15"/>
  <c r="O731" i="15"/>
  <c r="O730" i="15"/>
  <c r="O729" i="15"/>
  <c r="O728" i="15"/>
  <c r="O727" i="15"/>
  <c r="O726" i="15"/>
  <c r="O725" i="15"/>
  <c r="O724" i="15"/>
  <c r="O723" i="15"/>
  <c r="O722" i="15"/>
  <c r="O721" i="15"/>
  <c r="O720" i="15"/>
  <c r="O719" i="15"/>
  <c r="O718" i="15"/>
  <c r="O717" i="15"/>
  <c r="O716" i="15"/>
  <c r="O715" i="15"/>
  <c r="O714" i="15"/>
  <c r="O713" i="15"/>
  <c r="O712" i="15"/>
  <c r="O711" i="15"/>
  <c r="O710" i="15"/>
  <c r="O709" i="15"/>
  <c r="O708" i="15"/>
  <c r="O707" i="15"/>
  <c r="O706" i="15"/>
  <c r="O705" i="15"/>
  <c r="O704" i="15"/>
  <c r="O703" i="15"/>
  <c r="O702" i="15"/>
  <c r="O701" i="15"/>
  <c r="O700" i="15"/>
  <c r="O699" i="15"/>
  <c r="O698" i="15"/>
  <c r="O697" i="15"/>
  <c r="O696" i="15"/>
  <c r="O695" i="15"/>
  <c r="O694" i="15"/>
  <c r="O693" i="15"/>
  <c r="O692" i="15"/>
  <c r="O691" i="15"/>
  <c r="O690" i="15"/>
  <c r="O689" i="15"/>
  <c r="O688" i="15"/>
  <c r="O687" i="15"/>
  <c r="O686" i="15"/>
  <c r="O685" i="15"/>
  <c r="O684" i="15"/>
  <c r="O53" i="15" l="1"/>
  <c r="O52" i="15"/>
  <c r="O51"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O5" i="15"/>
  <c r="O4" i="15"/>
  <c r="O3" i="15"/>
  <c r="O50" i="15"/>
  <c r="O49" i="15"/>
  <c r="O61" i="15"/>
  <c r="O60" i="15"/>
  <c r="O59" i="15"/>
  <c r="O58" i="15"/>
  <c r="O57" i="15"/>
  <c r="O779" i="15"/>
  <c r="O778" i="15"/>
  <c r="O777" i="15"/>
  <c r="O776" i="15"/>
  <c r="O775" i="15"/>
  <c r="O774" i="15"/>
  <c r="O773" i="15"/>
  <c r="O772" i="15"/>
  <c r="O771" i="15"/>
  <c r="O770" i="15"/>
  <c r="O544" i="15"/>
  <c r="O543" i="15"/>
  <c r="O542" i="15"/>
  <c r="O541" i="15"/>
  <c r="O540" i="15"/>
  <c r="O539" i="15"/>
  <c r="O538" i="15"/>
  <c r="O537" i="15"/>
  <c r="O536" i="15"/>
  <c r="O535" i="15"/>
  <c r="O534" i="15"/>
  <c r="O533" i="15"/>
  <c r="O532" i="15"/>
  <c r="O531" i="15"/>
  <c r="O530" i="15"/>
  <c r="O529" i="15"/>
  <c r="O528" i="15"/>
  <c r="O527" i="15"/>
  <c r="O526" i="15"/>
  <c r="O525" i="15"/>
  <c r="O524" i="15"/>
  <c r="O523" i="15"/>
  <c r="O522" i="15"/>
  <c r="O521" i="15"/>
  <c r="O520" i="15"/>
  <c r="O519" i="15"/>
  <c r="O518" i="15"/>
  <c r="O517" i="15"/>
  <c r="O516" i="15"/>
  <c r="O515" i="15"/>
  <c r="O514" i="15"/>
  <c r="O513" i="15"/>
  <c r="O512" i="15"/>
  <c r="O511" i="15"/>
  <c r="O510" i="15"/>
  <c r="O509" i="15"/>
  <c r="O508" i="15"/>
  <c r="O507" i="15"/>
  <c r="O506" i="15"/>
  <c r="O505" i="15"/>
  <c r="O504" i="15"/>
  <c r="O503" i="15"/>
  <c r="O502" i="15"/>
  <c r="O501" i="15"/>
  <c r="O500" i="15"/>
  <c r="O499" i="15"/>
  <c r="O498" i="15"/>
  <c r="O497" i="15"/>
  <c r="O496" i="15"/>
  <c r="O495" i="15"/>
  <c r="O494" i="15"/>
  <c r="O493" i="15"/>
  <c r="O492" i="15"/>
  <c r="O491" i="15"/>
  <c r="O490" i="15"/>
  <c r="O489" i="15"/>
  <c r="O488" i="15"/>
  <c r="O487" i="15"/>
  <c r="O486" i="15"/>
  <c r="O485" i="15"/>
  <c r="O484" i="15"/>
  <c r="O483" i="15"/>
  <c r="O482" i="15"/>
  <c r="O481" i="15"/>
  <c r="O480" i="15"/>
  <c r="O479" i="15"/>
  <c r="O478" i="15"/>
  <c r="O477" i="15"/>
  <c r="O476" i="15"/>
  <c r="O475" i="15"/>
  <c r="O474" i="15"/>
  <c r="O473" i="15"/>
  <c r="O472" i="15"/>
  <c r="O471" i="15"/>
  <c r="O470" i="15"/>
  <c r="O469" i="15"/>
  <c r="O468" i="15"/>
  <c r="O467" i="15"/>
  <c r="O466" i="15"/>
  <c r="O465" i="15"/>
  <c r="O464" i="15"/>
  <c r="O463" i="15"/>
  <c r="O462" i="15"/>
  <c r="O461" i="15"/>
  <c r="O460" i="15"/>
  <c r="O459" i="15"/>
  <c r="O458" i="15"/>
  <c r="O457" i="15"/>
  <c r="O456" i="15"/>
  <c r="O455" i="15"/>
  <c r="O454" i="15"/>
  <c r="O453" i="15"/>
  <c r="O452" i="15"/>
  <c r="O451" i="15"/>
  <c r="O450" i="15"/>
  <c r="O449" i="15"/>
  <c r="O448" i="15"/>
  <c r="O447" i="15"/>
  <c r="O446" i="15"/>
  <c r="O445" i="15"/>
  <c r="O444" i="15"/>
  <c r="O443" i="15"/>
  <c r="O442" i="15"/>
  <c r="O441" i="15"/>
  <c r="O440" i="15"/>
  <c r="O439" i="15"/>
  <c r="O438" i="15"/>
  <c r="O437" i="15"/>
  <c r="O436" i="15"/>
  <c r="O435" i="15"/>
  <c r="O434" i="15"/>
  <c r="O433" i="15"/>
  <c r="O432" i="15"/>
  <c r="O431" i="15"/>
  <c r="O430" i="15"/>
  <c r="O429" i="15"/>
  <c r="O683" i="15"/>
  <c r="O682" i="15"/>
  <c r="O681" i="15"/>
  <c r="O680" i="15"/>
  <c r="O679" i="15"/>
  <c r="O678" i="15"/>
  <c r="O677" i="15"/>
  <c r="O676" i="15"/>
  <c r="O675" i="15"/>
  <c r="O674" i="15"/>
  <c r="O673" i="15"/>
  <c r="O672" i="15"/>
  <c r="O671" i="15"/>
  <c r="O670" i="15"/>
  <c r="O669" i="15"/>
  <c r="O668" i="15"/>
  <c r="O667" i="15"/>
  <c r="O666" i="15"/>
  <c r="O665" i="15"/>
  <c r="O664" i="15"/>
  <c r="O663" i="15"/>
  <c r="O662" i="15"/>
  <c r="O661" i="15"/>
  <c r="O660" i="15"/>
  <c r="O659" i="15"/>
  <c r="O658" i="15"/>
  <c r="O657" i="15"/>
  <c r="O656" i="15"/>
  <c r="O655" i="15"/>
  <c r="O654" i="15"/>
  <c r="O653" i="15"/>
  <c r="O652" i="15"/>
  <c r="O651" i="15"/>
  <c r="O650" i="15"/>
  <c r="O649" i="15"/>
  <c r="O648" i="15"/>
  <c r="O647" i="15"/>
  <c r="O646" i="15"/>
  <c r="O645" i="15"/>
  <c r="O644" i="15"/>
  <c r="O643" i="15"/>
  <c r="O642" i="15"/>
  <c r="O641" i="15"/>
  <c r="O640" i="15"/>
  <c r="O639" i="15"/>
  <c r="O638" i="15"/>
  <c r="O637" i="15"/>
  <c r="O636" i="15"/>
  <c r="O635" i="15"/>
  <c r="O634" i="15"/>
  <c r="O633" i="15"/>
  <c r="O632" i="15"/>
  <c r="O631" i="15"/>
  <c r="O630" i="15"/>
  <c r="O629" i="15"/>
  <c r="O628" i="15"/>
  <c r="O627" i="15"/>
  <c r="O626" i="15"/>
  <c r="O625" i="15"/>
  <c r="O624" i="15"/>
  <c r="O623" i="15"/>
  <c r="O622" i="15"/>
  <c r="O621" i="15"/>
  <c r="O620" i="15"/>
  <c r="O619" i="15"/>
  <c r="O618" i="15"/>
  <c r="O617" i="15"/>
  <c r="O616" i="15"/>
  <c r="O615" i="15"/>
  <c r="O614" i="15"/>
  <c r="O613" i="15"/>
  <c r="O612" i="15"/>
  <c r="O611" i="15"/>
  <c r="O610" i="15"/>
  <c r="O609" i="15"/>
  <c r="O608" i="15"/>
  <c r="O607" i="15"/>
  <c r="O606" i="15"/>
  <c r="O605" i="15"/>
  <c r="O604" i="15"/>
  <c r="O603" i="15"/>
  <c r="O602" i="15"/>
  <c r="O601" i="15"/>
  <c r="O600" i="15"/>
  <c r="O599" i="15"/>
  <c r="O598" i="15"/>
  <c r="O597" i="15"/>
  <c r="O596" i="15"/>
  <c r="O595" i="15"/>
  <c r="O594" i="15"/>
  <c r="O593" i="15"/>
  <c r="O592" i="15"/>
  <c r="O591" i="15"/>
  <c r="O590" i="15"/>
  <c r="O589" i="15"/>
  <c r="O588" i="15"/>
  <c r="O587" i="15"/>
  <c r="O586" i="15"/>
  <c r="O585" i="15"/>
  <c r="O584" i="15"/>
  <c r="O583" i="15"/>
  <c r="O582" i="15"/>
  <c r="O581" i="15"/>
  <c r="O580" i="15"/>
  <c r="O579" i="15"/>
  <c r="O578" i="15"/>
  <c r="O577" i="15"/>
  <c r="O576" i="15"/>
  <c r="O575" i="15"/>
  <c r="O574" i="15"/>
  <c r="O573" i="15"/>
  <c r="O572" i="15"/>
  <c r="O571" i="15"/>
  <c r="O570" i="15"/>
  <c r="O569" i="15"/>
  <c r="O568" i="15"/>
  <c r="O567" i="15"/>
  <c r="O566" i="15"/>
  <c r="O565" i="15"/>
  <c r="O564" i="15"/>
  <c r="O563" i="15"/>
  <c r="O562" i="15"/>
  <c r="O561" i="15"/>
  <c r="O560" i="15"/>
  <c r="O559" i="15"/>
  <c r="O558" i="15"/>
  <c r="O557" i="15"/>
  <c r="O556" i="15"/>
  <c r="O555" i="15"/>
  <c r="O554" i="15"/>
  <c r="O553" i="15"/>
  <c r="O552" i="15"/>
  <c r="O816" i="15"/>
  <c r="O815" i="15"/>
  <c r="O814" i="15"/>
  <c r="O813" i="15"/>
  <c r="O812" i="15"/>
  <c r="O811" i="15"/>
  <c r="O810" i="15"/>
  <c r="O809" i="15"/>
  <c r="O808" i="15"/>
  <c r="O807" i="15"/>
  <c r="O806" i="15"/>
  <c r="O805" i="15"/>
  <c r="O804" i="15"/>
  <c r="O803" i="15"/>
  <c r="O802" i="15"/>
  <c r="O801" i="15"/>
  <c r="O800" i="15"/>
  <c r="O799" i="15"/>
  <c r="O798" i="15"/>
  <c r="O797" i="15"/>
  <c r="O796" i="15"/>
  <c r="O795" i="15"/>
  <c r="O794" i="15"/>
  <c r="O793" i="15"/>
  <c r="O792" i="15"/>
  <c r="O791" i="15"/>
  <c r="O790" i="15"/>
  <c r="O789" i="15"/>
  <c r="O788" i="15"/>
  <c r="O787" i="15"/>
  <c r="O786" i="15"/>
  <c r="O785" i="15"/>
  <c r="O784" i="15"/>
  <c r="O783" i="15"/>
  <c r="O782" i="15"/>
  <c r="O781" i="15"/>
  <c r="O780" i="15"/>
  <c r="O43" i="15"/>
  <c r="O56" i="15"/>
  <c r="O55" i="15"/>
  <c r="O54" i="15"/>
  <c r="O428" i="15" l="1"/>
  <c r="O427" i="15"/>
  <c r="O426" i="15"/>
  <c r="O425" i="15"/>
  <c r="O424" i="15"/>
  <c r="O423" i="15"/>
  <c r="O422" i="15"/>
  <c r="O421" i="15"/>
  <c r="O420" i="15"/>
  <c r="O419" i="15"/>
  <c r="O418" i="15"/>
  <c r="O417" i="15"/>
  <c r="O416" i="15"/>
  <c r="O415" i="15"/>
  <c r="O414" i="15"/>
  <c r="O413" i="15"/>
  <c r="O412" i="15"/>
  <c r="O411" i="15"/>
  <c r="O410" i="15"/>
  <c r="O409" i="15"/>
  <c r="O408" i="15"/>
  <c r="O407" i="15"/>
  <c r="O406" i="15"/>
  <c r="O405" i="15"/>
  <c r="O404" i="15"/>
  <c r="O403" i="15"/>
  <c r="O402" i="15"/>
  <c r="O401" i="15"/>
  <c r="O400" i="15"/>
  <c r="O399" i="15"/>
  <c r="O398" i="15"/>
  <c r="O397" i="15"/>
  <c r="O396" i="15"/>
  <c r="O395" i="15"/>
  <c r="O394" i="15"/>
  <c r="O393" i="15"/>
  <c r="O392" i="15"/>
  <c r="O391" i="15"/>
  <c r="O390" i="15"/>
  <c r="O389" i="15"/>
  <c r="O388" i="15"/>
  <c r="O387" i="15"/>
  <c r="O386" i="15"/>
  <c r="O385" i="15"/>
  <c r="O384" i="15"/>
  <c r="O383" i="15"/>
  <c r="O382" i="15"/>
  <c r="O381" i="15"/>
  <c r="O380" i="15"/>
  <c r="O379" i="15"/>
  <c r="O378" i="15"/>
  <c r="O758" i="15"/>
  <c r="O757" i="15"/>
  <c r="O756" i="15"/>
  <c r="O755" i="15"/>
  <c r="O754" i="15"/>
  <c r="O352" i="15"/>
  <c r="O351" i="15"/>
  <c r="O350" i="15"/>
  <c r="O349" i="15"/>
  <c r="O348" i="15"/>
  <c r="O347" i="15"/>
  <c r="O346" i="15"/>
  <c r="O345" i="15"/>
  <c r="O344" i="15"/>
  <c r="O343" i="15"/>
  <c r="O342" i="15"/>
  <c r="O341" i="15"/>
  <c r="O340" i="15"/>
  <c r="O339" i="15"/>
  <c r="O338" i="15"/>
  <c r="O337" i="15"/>
  <c r="O336" i="15"/>
  <c r="O335" i="15"/>
  <c r="O334" i="15"/>
  <c r="O333" i="15"/>
  <c r="O332" i="15"/>
  <c r="O331" i="15"/>
  <c r="O330" i="15"/>
  <c r="O329" i="15"/>
  <c r="O328" i="15"/>
  <c r="O327" i="15"/>
  <c r="O326" i="15"/>
  <c r="O325" i="15"/>
  <c r="O324" i="15"/>
  <c r="O323" i="15"/>
  <c r="O322" i="15"/>
  <c r="O321" i="15"/>
  <c r="O320" i="15"/>
  <c r="O319" i="15"/>
  <c r="O318" i="15"/>
  <c r="O317" i="15"/>
  <c r="O316" i="15"/>
  <c r="O315" i="15"/>
  <c r="O314" i="15"/>
  <c r="O313" i="15"/>
  <c r="O312" i="15"/>
  <c r="O311" i="15"/>
  <c r="O310" i="15"/>
  <c r="O309" i="15"/>
  <c r="O308" i="15"/>
  <c r="O307" i="15"/>
  <c r="O306" i="15"/>
  <c r="O305" i="15"/>
  <c r="O304" i="15"/>
  <c r="O303" i="15"/>
  <c r="O302" i="15"/>
  <c r="O301" i="15"/>
  <c r="O300" i="15"/>
  <c r="O299" i="15"/>
  <c r="O298" i="15"/>
  <c r="O297" i="15"/>
  <c r="O296" i="15"/>
  <c r="O295" i="15"/>
  <c r="O294" i="15"/>
  <c r="O293" i="15"/>
  <c r="O292" i="15"/>
  <c r="O291" i="15"/>
  <c r="O290" i="15"/>
  <c r="O289" i="15"/>
  <c r="O167" i="15"/>
  <c r="O166" i="15"/>
  <c r="O165" i="15"/>
  <c r="O164" i="15"/>
  <c r="O163" i="15"/>
  <c r="O162" i="15"/>
  <c r="O161" i="15"/>
  <c r="O160" i="15"/>
  <c r="O159" i="15"/>
  <c r="O158" i="15"/>
  <c r="O157" i="15"/>
  <c r="O156" i="15"/>
  <c r="O155" i="15"/>
  <c r="O154" i="15"/>
  <c r="O153" i="15"/>
  <c r="O152" i="15"/>
  <c r="O151" i="15"/>
  <c r="O150" i="15"/>
  <c r="O149" i="15"/>
  <c r="O148" i="15"/>
  <c r="O147" i="15"/>
  <c r="O146" i="15"/>
  <c r="O145" i="15"/>
  <c r="O144" i="15"/>
  <c r="O143" i="15"/>
  <c r="O142" i="15"/>
  <c r="O141" i="15"/>
  <c r="O140" i="15"/>
  <c r="O139" i="15"/>
  <c r="O138" i="15"/>
  <c r="O137" i="15"/>
  <c r="O136" i="15"/>
  <c r="O135" i="15"/>
  <c r="O134" i="15"/>
  <c r="O133" i="15"/>
  <c r="O132" i="15"/>
  <c r="O131" i="15"/>
  <c r="O130" i="15"/>
  <c r="O129" i="15"/>
  <c r="O128" i="15"/>
  <c r="O127" i="15"/>
  <c r="O126" i="15"/>
  <c r="O125" i="15"/>
  <c r="O124" i="15"/>
  <c r="O123" i="15"/>
  <c r="O122" i="15"/>
  <c r="O370" i="15"/>
  <c r="O369" i="15"/>
  <c r="O368" i="15"/>
  <c r="O367" i="15"/>
  <c r="O366" i="15"/>
  <c r="O365" i="15"/>
  <c r="O364" i="15"/>
  <c r="O363" i="15"/>
  <c r="O362" i="15"/>
  <c r="O361" i="15"/>
  <c r="O360" i="15"/>
  <c r="O359" i="15"/>
  <c r="O358" i="15"/>
  <c r="O357" i="15"/>
  <c r="O356" i="15"/>
  <c r="O355" i="15"/>
  <c r="O354" i="15"/>
  <c r="O353" i="15"/>
  <c r="O121" i="15"/>
  <c r="O120" i="15"/>
  <c r="O119" i="15"/>
  <c r="O118" i="15"/>
  <c r="O117" i="15"/>
  <c r="O116" i="15"/>
  <c r="O115" i="15"/>
  <c r="O114" i="15"/>
  <c r="O113" i="15"/>
  <c r="O112" i="15"/>
  <c r="O111" i="15"/>
  <c r="O110" i="15"/>
  <c r="O109" i="15"/>
  <c r="O108" i="15"/>
  <c r="O107" i="15"/>
  <c r="O106" i="15"/>
  <c r="O105" i="15"/>
  <c r="O104" i="15"/>
  <c r="O103" i="15"/>
  <c r="O102" i="15"/>
  <c r="O101" i="15"/>
  <c r="O100" i="15"/>
  <c r="O99" i="15"/>
  <c r="O98" i="15"/>
  <c r="O97" i="15"/>
  <c r="O96" i="15"/>
  <c r="O95" i="15"/>
  <c r="O94" i="15"/>
  <c r="O93" i="15"/>
  <c r="O92" i="15"/>
  <c r="O91" i="15"/>
  <c r="O90" i="15"/>
  <c r="O89" i="15"/>
  <c r="O88" i="15"/>
  <c r="O87" i="15"/>
  <c r="O86" i="15"/>
  <c r="O85" i="15"/>
  <c r="O84" i="15"/>
  <c r="O83" i="15"/>
  <c r="O82" i="15"/>
  <c r="O81" i="15"/>
  <c r="O80" i="15"/>
  <c r="O79" i="15"/>
  <c r="O78" i="15"/>
  <c r="O77" i="15"/>
  <c r="O76" i="15"/>
  <c r="O75" i="15"/>
  <c r="O74" i="15"/>
  <c r="O73" i="15"/>
  <c r="O72" i="15"/>
  <c r="O71" i="15"/>
  <c r="O70" i="15"/>
  <c r="O69" i="15"/>
  <c r="O68" i="15"/>
  <c r="O67" i="15"/>
  <c r="O66" i="15"/>
  <c r="O65" i="15"/>
  <c r="B10" i="17" l="1"/>
  <c r="B9" i="17"/>
  <c r="B8" i="17"/>
  <c r="B7" i="17"/>
  <c r="B6" i="17"/>
  <c r="B5" i="17"/>
  <c r="B4" i="17"/>
  <c r="B2" i="17"/>
  <c r="O288" i="15"/>
  <c r="O287" i="15"/>
  <c r="O286" i="15"/>
  <c r="O285" i="15"/>
  <c r="O284" i="15"/>
  <c r="O283" i="15"/>
  <c r="O282" i="15"/>
  <c r="O281" i="15"/>
  <c r="O280" i="15"/>
  <c r="O279" i="15"/>
  <c r="O278" i="15"/>
  <c r="O277" i="15"/>
  <c r="O276" i="15"/>
  <c r="O275" i="15"/>
  <c r="O274" i="15"/>
  <c r="O273" i="15"/>
  <c r="O272" i="15"/>
  <c r="O271" i="15"/>
  <c r="O270" i="15"/>
  <c r="O269" i="15"/>
  <c r="O268" i="15"/>
  <c r="O267" i="15"/>
  <c r="O266" i="15"/>
  <c r="O265" i="15"/>
  <c r="O264" i="15"/>
  <c r="O263" i="15"/>
  <c r="O262" i="15"/>
  <c r="O261" i="15"/>
  <c r="O260" i="15"/>
  <c r="O259" i="15"/>
  <c r="O258" i="15"/>
  <c r="O257" i="15"/>
  <c r="O256" i="15"/>
  <c r="O255" i="15"/>
  <c r="O254" i="15"/>
  <c r="O253" i="15"/>
  <c r="O252" i="15"/>
  <c r="O251" i="15"/>
  <c r="O250" i="15"/>
  <c r="O249" i="15"/>
  <c r="O248" i="15"/>
  <c r="O247" i="15"/>
  <c r="O246" i="15"/>
  <c r="O245" i="15"/>
  <c r="O244" i="15"/>
  <c r="O243" i="15"/>
  <c r="O242" i="15"/>
  <c r="O241" i="15"/>
  <c r="O240" i="15"/>
  <c r="O239" i="15"/>
  <c r="O238" i="15"/>
  <c r="O237" i="15"/>
  <c r="O236" i="15"/>
  <c r="O235" i="15"/>
  <c r="O234" i="15"/>
  <c r="O233" i="15"/>
  <c r="O232" i="15"/>
  <c r="O231" i="15"/>
  <c r="O230" i="15"/>
  <c r="O229" i="15"/>
  <c r="O228" i="15"/>
  <c r="O227" i="15"/>
  <c r="O226" i="15"/>
  <c r="O225" i="15"/>
  <c r="O224" i="15"/>
  <c r="O223" i="15"/>
  <c r="O222" i="15"/>
  <c r="O221" i="15"/>
  <c r="O220" i="15"/>
  <c r="O219" i="15"/>
  <c r="O218" i="15"/>
  <c r="O217" i="15"/>
  <c r="O216" i="15"/>
  <c r="O215" i="15"/>
  <c r="O214" i="15"/>
  <c r="O213" i="15"/>
  <c r="O212" i="15"/>
  <c r="O211" i="15"/>
  <c r="O210" i="15"/>
  <c r="O209" i="15"/>
  <c r="O208" i="15"/>
  <c r="O207" i="15"/>
  <c r="O206" i="15"/>
  <c r="O205" i="15"/>
  <c r="O204" i="15"/>
  <c r="O203" i="15"/>
  <c r="O202" i="15"/>
  <c r="O201" i="15"/>
  <c r="O200" i="15"/>
  <c r="O199" i="15"/>
  <c r="O198" i="15"/>
  <c r="O197" i="15"/>
  <c r="O196" i="15"/>
  <c r="O195" i="15"/>
  <c r="O194" i="15"/>
  <c r="O193" i="15"/>
  <c r="O192" i="15"/>
  <c r="O191" i="15"/>
  <c r="O190" i="15"/>
  <c r="O189" i="15"/>
  <c r="O188" i="15"/>
  <c r="O187" i="15"/>
  <c r="O186" i="15"/>
  <c r="O185" i="15"/>
  <c r="O184" i="15"/>
  <c r="O183" i="15"/>
  <c r="O182" i="15"/>
  <c r="O181" i="15"/>
  <c r="O180" i="15"/>
  <c r="O179" i="15"/>
  <c r="O178" i="15"/>
  <c r="O177" i="15"/>
  <c r="O176" i="15"/>
  <c r="O175" i="15"/>
  <c r="O174" i="15"/>
  <c r="O173" i="15"/>
  <c r="O172" i="15"/>
  <c r="O171" i="15"/>
  <c r="O170" i="15"/>
  <c r="O169" i="15"/>
  <c r="O168" i="15"/>
  <c r="O64" i="15"/>
  <c r="O48" i="15"/>
  <c r="O47" i="15"/>
  <c r="O46" i="15"/>
  <c r="O45" i="15"/>
  <c r="O44" i="15"/>
  <c r="O819" i="15"/>
  <c r="O818" i="15"/>
  <c r="O817" i="15"/>
  <c r="O63" i="15" l="1"/>
  <c r="O62" i="15"/>
</calcChain>
</file>

<file path=xl/comments1.xml><?xml version="1.0" encoding="utf-8"?>
<comments xmlns="http://schemas.openxmlformats.org/spreadsheetml/2006/main">
  <authors>
    <author>Ján Kysucký</author>
  </authors>
  <commentList>
    <comment ref="M2" authorId="0">
      <text>
        <r>
          <rPr>
            <sz val="9"/>
            <color indexed="81"/>
            <rFont val="Tahoma"/>
            <family val="2"/>
            <charset val="238"/>
          </rPr>
          <t>Bez uvedenia sumy prijatej v danom roku grant nie je akceptovaný</t>
        </r>
      </text>
    </comment>
  </commentList>
</comments>
</file>

<file path=xl/comments2.xml><?xml version="1.0" encoding="utf-8"?>
<comments xmlns="http://schemas.openxmlformats.org/spreadsheetml/2006/main">
  <authors>
    <author>Ján Kysucký</author>
  </authors>
  <commentList>
    <comment ref="M2" authorId="0">
      <text>
        <r>
          <rPr>
            <sz val="9"/>
            <color indexed="81"/>
            <rFont val="Tahoma"/>
            <family val="2"/>
            <charset val="238"/>
          </rPr>
          <t>Bez uvedenia sumy prijatej v danom roku grant nie je akceptovaný</t>
        </r>
      </text>
    </comment>
    <comment ref="O2" authorId="0">
      <text>
        <r>
          <rPr>
            <sz val="9"/>
            <color indexed="81"/>
            <rFont val="Tahoma"/>
            <charset val="1"/>
          </rPr>
          <t>Nevypĺňať, prepočíta sa automaticky</t>
        </r>
      </text>
    </comment>
  </commentList>
</comments>
</file>

<file path=xl/comments3.xml><?xml version="1.0" encoding="utf-8"?>
<comments xmlns="http://schemas.openxmlformats.org/spreadsheetml/2006/main">
  <authors>
    <author>Ján Kysucký</author>
  </authors>
  <commentList>
    <comment ref="M2" authorId="0">
      <text>
        <r>
          <rPr>
            <sz val="9"/>
            <color indexed="81"/>
            <rFont val="Tahoma"/>
            <family val="2"/>
            <charset val="238"/>
          </rPr>
          <t>Bez uvedenia sumy prijatej v danom roku grant nie je akceptovaný</t>
        </r>
      </text>
    </comment>
    <comment ref="O2" authorId="0">
      <text>
        <r>
          <rPr>
            <sz val="9"/>
            <color indexed="81"/>
            <rFont val="Tahoma"/>
            <family val="2"/>
            <charset val="238"/>
          </rPr>
          <t>Nevypĺňať, prepočíta sa automaticky</t>
        </r>
      </text>
    </comment>
  </commentList>
</comments>
</file>

<file path=xl/comments4.xml><?xml version="1.0" encoding="utf-8"?>
<comments xmlns="http://schemas.openxmlformats.org/spreadsheetml/2006/main">
  <authors>
    <author>Ján Kysucký</author>
  </authors>
  <commentList>
    <comment ref="M2" authorId="0">
      <text>
        <r>
          <rPr>
            <sz val="9"/>
            <color indexed="81"/>
            <rFont val="Tahoma"/>
            <family val="2"/>
            <charset val="238"/>
          </rPr>
          <t>Bez uvedenia sumy prijatej v danom roku grant nie je akceptovaný</t>
        </r>
      </text>
    </comment>
    <comment ref="O2" authorId="0">
      <text>
        <r>
          <rPr>
            <sz val="9"/>
            <color indexed="81"/>
            <rFont val="Tahoma"/>
            <family val="2"/>
            <charset val="238"/>
          </rPr>
          <t>Nevypĺňať, prepočíta sa automaticky</t>
        </r>
      </text>
    </comment>
  </commentList>
</comments>
</file>

<file path=xl/comments5.xml><?xml version="1.0" encoding="utf-8"?>
<comments xmlns="http://schemas.openxmlformats.org/spreadsheetml/2006/main">
  <authors>
    <author>Ján Kysucký</author>
  </authors>
  <commentList>
    <comment ref="M2" authorId="0">
      <text>
        <r>
          <rPr>
            <sz val="9"/>
            <color indexed="81"/>
            <rFont val="Tahoma"/>
            <family val="2"/>
            <charset val="238"/>
          </rPr>
          <t>Bez uvedenia sumy prijatej v danom roku grant nie je akceptovaný</t>
        </r>
      </text>
    </comment>
  </commentList>
</comments>
</file>

<file path=xl/sharedStrings.xml><?xml version="1.0" encoding="utf-8"?>
<sst xmlns="http://schemas.openxmlformats.org/spreadsheetml/2006/main" count="33664" uniqueCount="10311">
  <si>
    <t>Fakulta riadenia a informatiky ŽU</t>
  </si>
  <si>
    <t xml:space="preserve">Doplňujúce informácie
</t>
  </si>
  <si>
    <t>Strojnícka fakulta ŽU</t>
  </si>
  <si>
    <t>Názov inštitúcie, ktorá podporu poskytla</t>
  </si>
  <si>
    <t>UPJŠ Košice</t>
  </si>
  <si>
    <t>UCM Trnava</t>
  </si>
  <si>
    <t>UKF Nitra</t>
  </si>
  <si>
    <t>UMB Banská Bystrica</t>
  </si>
  <si>
    <t>TU Košice</t>
  </si>
  <si>
    <t>ŽU Žilina</t>
  </si>
  <si>
    <t>TUAD Trenčín</t>
  </si>
  <si>
    <t>EU Bratislava</t>
  </si>
  <si>
    <t>SPU Nitra</t>
  </si>
  <si>
    <t>TU Zvolen</t>
  </si>
  <si>
    <t>VŠVU Bratislava</t>
  </si>
  <si>
    <t>Identifikačné číslo projektu podľa zmluvy</t>
  </si>
  <si>
    <t>Drevárska fakulta TUZVO</t>
  </si>
  <si>
    <t>Fakulta výrobných technológií TUKE v Prešove</t>
  </si>
  <si>
    <t>Pedagogická fakulta TVU</t>
  </si>
  <si>
    <t>UJS Komárno</t>
  </si>
  <si>
    <t>Fakulta priemyselných technológií TnUAD v Púchove</t>
  </si>
  <si>
    <t>Hutnícka fakulta TUKE</t>
  </si>
  <si>
    <t>Fakulta environmentálnej a výrobnej techniky TUZVO</t>
  </si>
  <si>
    <t>Vysoká škola</t>
  </si>
  <si>
    <t>Názov projektu</t>
  </si>
  <si>
    <t>Prírodovedecká fakulta UK</t>
  </si>
  <si>
    <t>Fakulta prírodných vied UMB</t>
  </si>
  <si>
    <t>AU Banská Bystrica</t>
  </si>
  <si>
    <t>KU Ružomberok</t>
  </si>
  <si>
    <t>PU Prešov</t>
  </si>
  <si>
    <t>STU Bratislava</t>
  </si>
  <si>
    <t>TVU Trnava</t>
  </si>
  <si>
    <t>UK Bratislava</t>
  </si>
  <si>
    <t>VŠMU Bratislava</t>
  </si>
  <si>
    <t>Strojnícka fakulta TUKE</t>
  </si>
  <si>
    <t>Stavebná fakulta ŽU</t>
  </si>
  <si>
    <t>Filozofická fakulta UK</t>
  </si>
  <si>
    <t>Právnická fakulta UK</t>
  </si>
  <si>
    <t>Fakulta managementu UK</t>
  </si>
  <si>
    <t>Fakulta sociálnych a ekonomických vied UK</t>
  </si>
  <si>
    <t>Rímskokatolícka cyrilometodská bohoslovecká fakulta UK</t>
  </si>
  <si>
    <t>Právnická fakulta UMB</t>
  </si>
  <si>
    <t>Ekonomická fakulta UMB</t>
  </si>
  <si>
    <t>Právnická fakulta TVU</t>
  </si>
  <si>
    <t>Strojnícka fakulta STU</t>
  </si>
  <si>
    <t>Fakulta chemickej a potravinárskej technológie STU</t>
  </si>
  <si>
    <t>Materiálovotechnologická fakulta STU v Trnave</t>
  </si>
  <si>
    <t>Stavebná fakulta STU</t>
  </si>
  <si>
    <t>Fakulta architektúry STU</t>
  </si>
  <si>
    <t>Stavebná fakulta TUKE</t>
  </si>
  <si>
    <t>Fakulta baníctva, ekológie, riadenia a geotechnológií TUKE</t>
  </si>
  <si>
    <t>Obchodná fakulta EU</t>
  </si>
  <si>
    <t>Fakulta medzinárodných vzťahov EU</t>
  </si>
  <si>
    <t>Fakulta hospodárskej informatiky EU</t>
  </si>
  <si>
    <t>Fakulta podnikového manažmentu EU</t>
  </si>
  <si>
    <t>Podnikovohospodárska fakulta EU v Košiciach</t>
  </si>
  <si>
    <t>Národohospodárska fakulta EU</t>
  </si>
  <si>
    <t>Fakulta ekonomiky a manažmentu SPU</t>
  </si>
  <si>
    <t>Fakulta európskych štúdií a regionálneho rozvoja SPU</t>
  </si>
  <si>
    <t>Pedagogická fakulta UJS</t>
  </si>
  <si>
    <t>Evanjelická bohoslovecká fakulta UK</t>
  </si>
  <si>
    <t>Fakulta matematiky, fyziky a informatiky UK</t>
  </si>
  <si>
    <t>Farmaceutická fakulta UK</t>
  </si>
  <si>
    <t>Jesseniova lekárska fakulta UK v Martine</t>
  </si>
  <si>
    <t>Lekárska fakulta UK</t>
  </si>
  <si>
    <t>Pedagogická fakulta UK</t>
  </si>
  <si>
    <t>Ústav jazykovej a odbornej prípravy zahraničných študentov UK</t>
  </si>
  <si>
    <t>Filozofická fakulta UPJŠ</t>
  </si>
  <si>
    <t>Lekárska fakulta UPJŠ</t>
  </si>
  <si>
    <t>Fakulta humanitných a prírodných vied PU</t>
  </si>
  <si>
    <t>Fakulta zdravotníctva PU</t>
  </si>
  <si>
    <t>Pedagogická fakulta PU</t>
  </si>
  <si>
    <t>Fakulta prírodných vied UCM</t>
  </si>
  <si>
    <t>Univerzita veterinárskeho lekárstva v Košiciach</t>
  </si>
  <si>
    <t>Fakulta prírodných vied UKF</t>
  </si>
  <si>
    <t>Fakulta stredoeurópskych štúdií UKF</t>
  </si>
  <si>
    <t>Pedagogická fakulta UKF</t>
  </si>
  <si>
    <t>Fakulta politických vied a medzinárodných vzťahov UMB</t>
  </si>
  <si>
    <t>Pedagogická fakulta UMB</t>
  </si>
  <si>
    <t>Fakulta zdravotníctva a sociálnej práce TVU</t>
  </si>
  <si>
    <t>Teologická fakulta TVU v Bratislave</t>
  </si>
  <si>
    <t>Fakulta informatiky a informačných technológií STU</t>
  </si>
  <si>
    <t>Ekonomická fakulta TUKE</t>
  </si>
  <si>
    <t>Fakulta umení TUKE</t>
  </si>
  <si>
    <t>Letecká fakulta TUKE</t>
  </si>
  <si>
    <t>Elektrotechnická fakulta ŽU</t>
  </si>
  <si>
    <t>Fakulta agrobiológie a potravinových zdrojov SPU</t>
  </si>
  <si>
    <t>Fakulta biotechnológie a potravinárstva SPU</t>
  </si>
  <si>
    <t>Fakulta záhradníctva a krajinného inžinierstva SPU</t>
  </si>
  <si>
    <t>Fakulta ekológie a environmentalistiky TUZVO</t>
  </si>
  <si>
    <t>Lesnícka fakulta TUZVO</t>
  </si>
  <si>
    <t>Divadelná fakulta VŠMU</t>
  </si>
  <si>
    <t>Filmová a televízna fakulta VŠMU</t>
  </si>
  <si>
    <t>Hudobná a tanečná fakulta VŠMU</t>
  </si>
  <si>
    <t>Fakulta dramatických umení AU</t>
  </si>
  <si>
    <t>Fakulta múzických umení AU</t>
  </si>
  <si>
    <t>Fakulta výtvarných umení AU</t>
  </si>
  <si>
    <t>Fakulta zdravotníctva KU</t>
  </si>
  <si>
    <t>Filozofická fakulta KU</t>
  </si>
  <si>
    <t>Pedagogická fakulta KU</t>
  </si>
  <si>
    <t>Ekonomická fakulta UJS</t>
  </si>
  <si>
    <t>Fakulta verejnej správy UPJŠ</t>
  </si>
  <si>
    <t>Právnická fakulta UPJŠ</t>
  </si>
  <si>
    <t>Prírodovedecká fakulta UPJŠ</t>
  </si>
  <si>
    <t>Filozofická fakulta PU</t>
  </si>
  <si>
    <t>Pravoslávna bohoslovecká fakulta PU</t>
  </si>
  <si>
    <t>Gréckokatolícka bohoslovecká fakulta PU</t>
  </si>
  <si>
    <t>Filozofická fakulta UCM</t>
  </si>
  <si>
    <t>Fakulta masmediálnej komunikácie UCM</t>
  </si>
  <si>
    <t>Filozofická fakulta UKF</t>
  </si>
  <si>
    <t>Fakulta elektrotechniky a informatiky TUKE</t>
  </si>
  <si>
    <t>Fakulta prevádzky a ekonomiky dopravy a spojov ŽU</t>
  </si>
  <si>
    <t>Fakulta špeciálnej techniky TnUAD</t>
  </si>
  <si>
    <t>UVLF Košice</t>
  </si>
  <si>
    <t>vyberte, prosím</t>
  </si>
  <si>
    <t>Technická fakulta SPU</t>
  </si>
  <si>
    <t>Ústav manažmentu STU</t>
  </si>
  <si>
    <t>Fakulta humanitných vied ŽU</t>
  </si>
  <si>
    <t>Fakulta sociálnych vied UCM</t>
  </si>
  <si>
    <t>Filozofická fakulta UMB</t>
  </si>
  <si>
    <t>Rok začiatku riešenia projektu</t>
  </si>
  <si>
    <t>Rok skončenia riešenia projektu</t>
  </si>
  <si>
    <t>Názov programu, v rámci ktorého získal projekt podporu</t>
  </si>
  <si>
    <t>IČO</t>
  </si>
  <si>
    <t>Priezvisko, meno a tituly zodpovedného riešiteľa</t>
  </si>
  <si>
    <t>Názov fakulty</t>
  </si>
  <si>
    <t>Názov programu, v rámci ktorého bola poskytnutá podpora</t>
  </si>
  <si>
    <t>Spôsob zverejnenia grantovej výzvy na podávanie súťažných návrhov
(napr. uviesť link)</t>
  </si>
  <si>
    <t>Dátum podpisu zmluvy o poskytnutí podpory</t>
  </si>
  <si>
    <t>Doplňujúce informácie</t>
  </si>
  <si>
    <t>EUR</t>
  </si>
  <si>
    <r>
      <rPr>
        <b/>
        <sz val="10"/>
        <rFont val="Arial"/>
        <family val="2"/>
        <charset val="238"/>
      </rPr>
      <t xml:space="preserve">Poznámka: </t>
    </r>
    <r>
      <rPr>
        <sz val="10"/>
        <rFont val="Arial"/>
        <family val="2"/>
        <charset val="238"/>
      </rPr>
      <t>Nie všetky požadované údaje musia byť využité pri rozpise dotácií VVŠ.</t>
    </r>
  </si>
  <si>
    <t>CAD</t>
  </si>
  <si>
    <t>CZK</t>
  </si>
  <si>
    <t>GBP</t>
  </si>
  <si>
    <t>HUF</t>
  </si>
  <si>
    <t>JPY</t>
  </si>
  <si>
    <t>NOK</t>
  </si>
  <si>
    <t>PLN</t>
  </si>
  <si>
    <t>USD</t>
  </si>
  <si>
    <t>mena</t>
  </si>
  <si>
    <t>Názov výskumnej aktivity/projektu</t>
  </si>
  <si>
    <t>Podnet na výskumnú spoluprácu (výzva, kontrakt, objednávka a pod.)</t>
  </si>
  <si>
    <t>Podnet na podávanie súťažných návrhov
(napr. uviesť link na verejnú výzvu)</t>
  </si>
  <si>
    <r>
      <rPr>
        <b/>
        <sz val="10"/>
        <rFont val="Arial"/>
        <family val="2"/>
        <charset val="238"/>
      </rPr>
      <t xml:space="preserve">Poznámka: 
</t>
    </r>
    <r>
      <rPr>
        <sz val="10"/>
        <rFont val="Arial"/>
        <family val="2"/>
        <charset val="238"/>
      </rPr>
      <t xml:space="preserve">Nie všetky požadované údaje musia byť využité pri rozpise dotácií VVŠ.
V tabuľke prosím neuvádzať dotácie, ktoré boli poskytnuté na zabezpečenie riešenia projektov VEGA, KEGA a APVV (MŠVVaŠ SR použije údaje z vlastných zdrojov). </t>
    </r>
  </si>
  <si>
    <t>Názov fakulty, na ktorej sa projekt riešil/rieši</t>
  </si>
  <si>
    <t>Tabuľka č. 1: Výskumné aktivity od subjektov verejnej správy v období od 1. 1. do 31. 12. 2015</t>
  </si>
  <si>
    <t>Tabuľka č. 2: Výskumné aktivity od iných subjektov, ako sú subjekty verejnej správy, a od subjektov zo zahraničia (mimo grantových schém) v období od 1. 1. do 31. 12. 2015</t>
  </si>
  <si>
    <t>Tabuľka č. 3: Výskumné aktivity v rámci zahraničných grantových schém v období od 1. 1. do 31. 12. 2015</t>
  </si>
  <si>
    <t>Tabuľka č. 4: Edukačné a ostatné nevýskumné projekty zo zahraničia v období od 1. 1. do 31. 12. 2015</t>
  </si>
  <si>
    <t>Tabuľka č. 5: Domáce nevýskumné projekty v období od 1. 1. do 31. 12. 2015</t>
  </si>
  <si>
    <r>
      <t xml:space="preserve">Výška finančných prostriedkov v kategórii </t>
    </r>
    <r>
      <rPr>
        <b/>
        <sz val="12"/>
        <color indexed="60"/>
        <rFont val="Arial"/>
        <family val="2"/>
        <charset val="238"/>
      </rPr>
      <t xml:space="preserve">BV </t>
    </r>
    <r>
      <rPr>
        <b/>
        <sz val="10"/>
        <rFont val="Arial"/>
        <family val="2"/>
        <charset val="238"/>
      </rPr>
      <t xml:space="preserve">prijatých vysokou školou na jej účet v období </t>
    </r>
    <r>
      <rPr>
        <b/>
        <sz val="10"/>
        <color indexed="60"/>
        <rFont val="Arial"/>
        <family val="2"/>
        <charset val="238"/>
      </rPr>
      <t>od 1.1. do 31.12.2015</t>
    </r>
    <r>
      <rPr>
        <b/>
        <sz val="10"/>
        <rFont val="Arial"/>
        <family val="2"/>
        <charset val="238"/>
      </rPr>
      <t xml:space="preserve">
(uviesť v eurách v celých jednotkách)</t>
    </r>
  </si>
  <si>
    <r>
      <t xml:space="preserve">Výška finančných prostriedkov v kategórii </t>
    </r>
    <r>
      <rPr>
        <b/>
        <sz val="12"/>
        <color rgb="FFC00000"/>
        <rFont val="Arial"/>
        <family val="2"/>
        <charset val="238"/>
      </rPr>
      <t>BV</t>
    </r>
    <r>
      <rPr>
        <b/>
        <sz val="10"/>
        <rFont val="Arial"/>
        <family val="2"/>
        <charset val="238"/>
      </rPr>
      <t xml:space="preserve"> prijatých vysokou školou na jej účet v období </t>
    </r>
    <r>
      <rPr>
        <b/>
        <sz val="10"/>
        <color indexed="60"/>
        <rFont val="Arial"/>
        <family val="2"/>
        <charset val="238"/>
      </rPr>
      <t xml:space="preserve">od 1.1. do 31.12.2015 </t>
    </r>
    <r>
      <rPr>
        <b/>
        <sz val="10"/>
        <rFont val="Arial"/>
        <family val="2"/>
        <charset val="238"/>
      </rPr>
      <t xml:space="preserve">
(uviesť v celých jednotkách)</t>
    </r>
  </si>
  <si>
    <t>V prípade finačných prostriedkov prijatých zo zahraničia prepočet 
na EUR
(od 1.1. do 31.12.2015)</t>
  </si>
  <si>
    <r>
      <t xml:space="preserve">Výška finančných prostriedkov prijatých vysokou školou na jej účet v období </t>
    </r>
    <r>
      <rPr>
        <b/>
        <sz val="10"/>
        <color indexed="60"/>
        <rFont val="Arial"/>
        <family val="2"/>
        <charset val="238"/>
      </rPr>
      <t xml:space="preserve">od 1.1. do 31.12.2015 </t>
    </r>
    <r>
      <rPr>
        <b/>
        <sz val="10"/>
        <rFont val="Arial"/>
        <family val="2"/>
        <charset val="238"/>
      </rPr>
      <t xml:space="preserve">
(uviesť v celých jednotkách príslušnej meny)</t>
    </r>
  </si>
  <si>
    <t>Prepočet 
na EUR
(od 1.1. do 31.12.2015)</t>
  </si>
  <si>
    <r>
      <t xml:space="preserve">Výška finančných prostriedkov v kategórii </t>
    </r>
    <r>
      <rPr>
        <b/>
        <sz val="12"/>
        <color indexed="60"/>
        <rFont val="Arial"/>
        <family val="2"/>
        <charset val="238"/>
      </rPr>
      <t>BV</t>
    </r>
    <r>
      <rPr>
        <b/>
        <sz val="10"/>
        <color indexed="60"/>
        <rFont val="Arial"/>
        <family val="2"/>
        <charset val="238"/>
      </rPr>
      <t xml:space="preserve"> </t>
    </r>
    <r>
      <rPr>
        <b/>
        <sz val="10"/>
        <rFont val="Arial"/>
        <family val="2"/>
        <charset val="238"/>
      </rPr>
      <t xml:space="preserve">prijatých vysokou školou na jej účet v období </t>
    </r>
    <r>
      <rPr>
        <b/>
        <sz val="10"/>
        <color indexed="60"/>
        <rFont val="Arial"/>
        <family val="2"/>
        <charset val="238"/>
      </rPr>
      <t>od 1.1. do 31.12.2015</t>
    </r>
    <r>
      <rPr>
        <b/>
        <sz val="10"/>
        <rFont val="Arial"/>
        <family val="2"/>
        <charset val="238"/>
      </rPr>
      <t xml:space="preserve">
(uviesť v eurách v celých jednotkách)</t>
    </r>
  </si>
  <si>
    <t>Fakulta bezpečnostného inžinierstva ŽU</t>
  </si>
  <si>
    <t>kurz ECB (k 31.12.2015)</t>
  </si>
  <si>
    <t>V prípade výzvy uviesť spôsob jej zverejnenia 
(napr. link)</t>
  </si>
  <si>
    <t>V prípade, ak z uvedených základných údajov nie je zrejmý výskumný charakter (pri umeleckom projekte tvorivé zameranie), je potrebné ho zdôvodniť</t>
  </si>
  <si>
    <t>IČO/
identifikačné číslo poskytovateľa</t>
  </si>
  <si>
    <t>Mena, v ktorej finančné prostriedky boli poskytnuté
(EUR, CZK, USD, GBP...)</t>
  </si>
  <si>
    <t>Mena, v ktorej sú finančné prostriedky poskytnuté
  (EUR, CZK, USD, GBP...)</t>
  </si>
  <si>
    <t>Priezvisko, meno a tituly 
zodpovedného riešiteľa</t>
  </si>
  <si>
    <t>Identifikačné číslo inštitúcie/
poskytovateľa</t>
  </si>
  <si>
    <t>V prípade, ak z uvedených základných údajov nie je zrejmý výskumný charakter, je potrebné ho zdôvodniť</t>
  </si>
  <si>
    <t>Forum per tasti 2015 - medzinárodný festival interpretačného umenia, 2. medzinárodná klavírna súťaž Forum per tasti 2015</t>
  </si>
  <si>
    <t>doc.Mgr. art. Eva Cáhová, ArtD.</t>
  </si>
  <si>
    <t>MK-3996/2015/4.2.2.</t>
  </si>
  <si>
    <t>http://www.culture.gov.sk/vdoc/709/4-umenie-25e.html</t>
  </si>
  <si>
    <t>Dotačný systém MK SR Program 4 - Umenie</t>
  </si>
  <si>
    <t>MKSR</t>
  </si>
  <si>
    <t>00165182</t>
  </si>
  <si>
    <t>Stretnutie nad zborovou partitúrou III</t>
  </si>
  <si>
    <t>Mgr. art. Peter Špilák, PhD.</t>
  </si>
  <si>
    <t>MK-1390/2015/4.2.3.</t>
  </si>
  <si>
    <t>Slovenská piesňová a klavírna tvorba vo Fínsku</t>
  </si>
  <si>
    <t>prof. Mgr. art. Mária Tomanová, ArtD.</t>
  </si>
  <si>
    <t>MK-6024/2015/5.1</t>
  </si>
  <si>
    <t>BASS FEST + 2015</t>
  </si>
  <si>
    <t>Mgr. Krígovský</t>
  </si>
  <si>
    <t>MK-3995/2015/4.2.3.</t>
  </si>
  <si>
    <t>Polarity herectva</t>
  </si>
  <si>
    <t xml:space="preserve">Mgr.art.Soňa Kočanová, ArtD. </t>
  </si>
  <si>
    <t>MK-2083/2015/4.1.4.</t>
  </si>
  <si>
    <t>Medzinárodný festival vysokých umeleckých škôl Artorium 2015</t>
  </si>
  <si>
    <t>Mgr.art. Petra Kovalčíková</t>
  </si>
  <si>
    <t>MK-2761/2015/4.4.1.</t>
  </si>
  <si>
    <t>Študenti Akadémie umení na medzinárodných festivaloch 2015</t>
  </si>
  <si>
    <t>MK-6780/2015/5.1.</t>
  </si>
  <si>
    <t>Iba socha/tylko rzeźba</t>
  </si>
  <si>
    <t>Sláviková Ivana, Mgr. art. ArtD.</t>
  </si>
  <si>
    <t>MK-5560/2015/5.1.</t>
  </si>
  <si>
    <t>Medzinárodný workshop vysokých teplôt</t>
  </si>
  <si>
    <t>MK-5557/2015/4.3.3.</t>
  </si>
  <si>
    <t>Študentský workshop papiera</t>
  </si>
  <si>
    <t>Mlynarčíková Marianna, Mgr. art.</t>
  </si>
  <si>
    <t>MK-5068/2015/4.3.3.</t>
  </si>
  <si>
    <t>Jan Vedral Starí režiséri</t>
  </si>
  <si>
    <t>MK-2743/2015/4.1.1.</t>
  </si>
  <si>
    <t>Vasilij Sigarev VĹČIK</t>
  </si>
  <si>
    <t>MK-2744/2015/4.1.1.</t>
  </si>
  <si>
    <t>Kolektív autorov: Zdenko Mikula ( 1916 - 2012 ). Rád som žil a tvoril</t>
  </si>
  <si>
    <t>doc. Mgr. art. Mária Strenáčiková, CSc.</t>
  </si>
  <si>
    <t>MK-3994/2015/4.5.4.</t>
  </si>
  <si>
    <t>Nové divadelné trendy</t>
  </si>
  <si>
    <t xml:space="preserve">Mgr.art. Silvia Kováčiková, ArtD. </t>
  </si>
  <si>
    <t>MK-2082/2015/4.1.4.</t>
  </si>
  <si>
    <t>0515_64</t>
  </si>
  <si>
    <t>http://www.hf.sk/src/index.php?pgid=174</t>
  </si>
  <si>
    <t>Tvorivé podpory Hudobného fondu</t>
  </si>
  <si>
    <t>Hudobný fond</t>
  </si>
  <si>
    <t>00225690</t>
  </si>
  <si>
    <t>S prúdom</t>
  </si>
  <si>
    <t>Mgr.art. Mária Boďová/Bc. Stanislav Králik</t>
  </si>
  <si>
    <t>AVF 229/2015-2/1.4.1.</t>
  </si>
  <si>
    <t>http://avf.sk/vyzvy/challengesarchive/challenge22015.aspx</t>
  </si>
  <si>
    <t>Tvorba a realizácia slovenských audiovizuálnych diel</t>
  </si>
  <si>
    <t>AVF</t>
  </si>
  <si>
    <t>Medzinárodný workshop vysokých teplôt vol.2/ RAKU</t>
  </si>
  <si>
    <t>2015_vu062</t>
  </si>
  <si>
    <t>http://www.nadaciatatrabanky.sk</t>
  </si>
  <si>
    <t>Viac umenia</t>
  </si>
  <si>
    <t>Nadácia Tatrabanky</t>
  </si>
  <si>
    <t>30857571</t>
  </si>
  <si>
    <t>Gaetano Donizetti - Nápoj lásky - romantická opera v interpretácii mladých umelcov</t>
  </si>
  <si>
    <t>2015vu050</t>
  </si>
  <si>
    <t>Luella</t>
  </si>
  <si>
    <t>Monika Vaškorová</t>
  </si>
  <si>
    <t>0100/2015/CE</t>
  </si>
  <si>
    <t>http://www.nadaciaslsp.sk/#nadacne_programy</t>
  </si>
  <si>
    <t>Slovenská sporiteľňa a.s.</t>
  </si>
  <si>
    <t>projekt riešený na úrovni VŠ</t>
  </si>
  <si>
    <t>Mobilita študentov a zamestnancov vysokých škôl v rámci programu Erasmus+</t>
  </si>
  <si>
    <t>PaedDr. Peter Vítko</t>
  </si>
  <si>
    <t>2014-1-SK01-KA103-000029</t>
  </si>
  <si>
    <t>Výzva na podanie žiadostí na rok 2014</t>
  </si>
  <si>
    <t>Erasmus+ KA103- Vzdelávacia mobilita jednotlivcov</t>
  </si>
  <si>
    <t>Slovenská akademická asociácia pre medzinárodnú spoluprácu - Národná agentúra programu Erasmus+ pre vzdelávanie a odbornú prípravu</t>
  </si>
  <si>
    <t>30778867</t>
  </si>
  <si>
    <t>Mobility študentov a zamestnancov vysokých škôl medzi krajinami programu</t>
  </si>
  <si>
    <t>2015-1-SK01-KA103-008672</t>
  </si>
  <si>
    <t>Výzva na podanie žiadostí na rok 2015</t>
  </si>
  <si>
    <t>Erasmus+ KA1- Vzdelávacia mobilita jednotlivcov</t>
  </si>
  <si>
    <t>Poľský deň - Renesancia alebo revolta</t>
  </si>
  <si>
    <t>Mgr.art. Petra Kovalčíková/Mgr.art. Zuzana Galková</t>
  </si>
  <si>
    <t>SK/14/04/2015</t>
  </si>
  <si>
    <t>Poľský inštitút</t>
  </si>
  <si>
    <t>31786022</t>
  </si>
  <si>
    <t>druhá splátka predfinancovania - 36 295EUR a a navýšenie grantu 27 476EUR (Doatokč.1)</t>
  </si>
  <si>
    <t>prvé predfinancovanie na rok 2015; z toho 7.929 €  z prostriedkov Ministerstva školstva, vedy, výskumu a športu SR</t>
  </si>
  <si>
    <t>Modely systému rezortného vzdelávania v oblasti sociálnej inklúzie</t>
  </si>
  <si>
    <t>Ochotnický Pavol, prof. Ing., CSc.</t>
  </si>
  <si>
    <t>Zmluva č. 96/2015</t>
  </si>
  <si>
    <t>www.sspr.gov.sk</t>
  </si>
  <si>
    <t>Podpora zvyšovania profesionality výkonu a rozvoj ľudských zdrojov – OP Ľudské zdroje</t>
  </si>
  <si>
    <t>Inštitút pre výskum práce a rodiny zastúpený MPSVaR SR</t>
  </si>
  <si>
    <t>Spracovateľský priemysel SR – stav a perspektívy rozvoja</t>
  </si>
  <si>
    <t>Luptáčik Mikuláš, Univ. prof. i. R. Dipl. Ing. Dr.</t>
  </si>
  <si>
    <t>Zmluva o dielo</t>
  </si>
  <si>
    <t>Zväz strojárskeho priemyslu SR</t>
  </si>
  <si>
    <t>Podpora internacionalizácie vedeckovýskumnej činnosti v ekonomických vedách</t>
  </si>
  <si>
    <t>Brinčíková Zuzana, Ing., PhD.</t>
  </si>
  <si>
    <t>2015-3-02/6</t>
  </si>
  <si>
    <t>Nadácia VÚB - Nadácia Národohospodár</t>
  </si>
  <si>
    <t>Savoy Educ. Trust: Fond 35</t>
  </si>
  <si>
    <t>Novacká Ľudmila, prof. JUDr., PhD.</t>
  </si>
  <si>
    <t>Z-13-102/0006-10</t>
  </si>
  <si>
    <t>Foundation Formation pour la Hoteliere (Savoy Londýn)</t>
  </si>
  <si>
    <t>Inovácia a aplikácia nových technológií</t>
  </si>
  <si>
    <t>Optimalizácia webových stránok pre vyhľadávače ako integrálna súčasť marketingu</t>
  </si>
  <si>
    <t>Miklošík Andrej, doc. Ing., PhD.</t>
  </si>
  <si>
    <t>2015-PSD-PAV-01</t>
  </si>
  <si>
    <t>Digital, s.r.o.</t>
  </si>
  <si>
    <t>Zefektívnenie fungovania marketingu na sociálnych sieťach prostredníctvom nástrojov automatizácie</t>
  </si>
  <si>
    <t>2015-PSD-PAV-02</t>
  </si>
  <si>
    <t>Motívy cezhraničných fúzií a akvizícií</t>
  </si>
  <si>
    <t xml:space="preserve">Polednáková Anna, prof. Ing., Dr. </t>
  </si>
  <si>
    <t>Objednávka od AGROSTAAR KB spol. s r.o., Kráľov Brod</t>
  </si>
  <si>
    <t>AGROSTAAR KB spol. s r.o., Kráľov Brod</t>
  </si>
  <si>
    <t>Behaviorálne aspekty v teórii a praxi finančného manažmentu v podmienkach obmedzenej racionality</t>
  </si>
  <si>
    <t>Markovič Peter, prof. Ing., PhD.</t>
  </si>
  <si>
    <t>Objednávka od CELAF, s.r.o. Bratislava</t>
  </si>
  <si>
    <t>CELAF, s.r.o. Bratislava</t>
  </si>
  <si>
    <t>Ekonomické a účtovné aspekty zabezpečenia úrokového rizika využitím finančných derivátov</t>
  </si>
  <si>
    <t>Objednávka od M&amp;Z Consulting, Považská Bystrica</t>
  </si>
  <si>
    <t>M&amp;Z Consulting, Považská Bystrica</t>
  </si>
  <si>
    <t>Diagnostika hodnotových procesov ako objektívny predpoklad zvyšovania výkonnosti podniku</t>
  </si>
  <si>
    <t>Dubcová Gabriela, doc. Ing. Mgr., PhD.</t>
  </si>
  <si>
    <t>Objednávka od Evopharm, s.r.o. Bratislava</t>
  </si>
  <si>
    <t>Evopharm, s.r.o. Bratislava</t>
  </si>
  <si>
    <t>Experimentálne overenie možnosti rekultivácie odkaliska TPZ v SE-EVO Vojany</t>
  </si>
  <si>
    <t>Tkáč Michal Dr.h.c. prof. RNDr., CSc.</t>
  </si>
  <si>
    <t>Slovenské elektrárne ENEL Bratislava: objednávka</t>
  </si>
  <si>
    <t>Slovenské elektrárne ENEL Bratislava</t>
  </si>
  <si>
    <t>Legislatívno-ekonomické možnosti spaľovania alternatívnych palív v SE-EVO Vojany (vypracovanie štúdie)</t>
  </si>
  <si>
    <t>Hajduová Zuzana, doc. RNDr., PhD.</t>
  </si>
  <si>
    <t>Financované cez Nadáciu Národohospodár</t>
  </si>
  <si>
    <t>Prosperita, blahobyt a práca pre Európu / WWW pre Európu. Úloha riešená EU v Bratislave: Blahobyt a multikriteriálna analýza</t>
  </si>
  <si>
    <t xml:space="preserve">Luptáčik Mikuláš, Univ. prof. i. R. Dipl. Ing. Dr. </t>
  </si>
  <si>
    <t>FP-SSH-2011-1</t>
  </si>
  <si>
    <t>http://cordis.europa.eu/projects/home_en.html</t>
  </si>
  <si>
    <t>7.RP</t>
  </si>
  <si>
    <t>European Commission</t>
  </si>
  <si>
    <t>Celoživotné vzdelávanie, inovácia, rast a toky ľudského kapitálu v Európe / LLLight v Európe</t>
  </si>
  <si>
    <t>Lubyová Martina, JUDr. Mgr., PhD.</t>
  </si>
  <si>
    <t>http://cordis.europa.eu/</t>
  </si>
  <si>
    <t>Menšiny, marginalizované skupiny a politiky rovnosti vo Vyšehradskom regióne</t>
  </si>
  <si>
    <t>Zágoršeková, Marta, doc. PhDr., CSc.</t>
  </si>
  <si>
    <t>http://visegradfund.org/about/</t>
  </si>
  <si>
    <t>International Visegrad Fund</t>
  </si>
  <si>
    <t>Vzájomné obchodné a investičné vzťahy medzi V4 a Južnou Kóreou</t>
  </si>
  <si>
    <t>Grešš, Martin, doc. Ing., CSc.</t>
  </si>
  <si>
    <t>Tvorba európskych politík na podporu rovnosti v zdraví</t>
  </si>
  <si>
    <t>Tkáč Michal Dr.h.c., prof. RNDr., CSc.</t>
  </si>
  <si>
    <t>http://h2020.cvtisr.sk/</t>
  </si>
  <si>
    <t>HORIZONT 2020</t>
  </si>
  <si>
    <t>Digital cooperatives</t>
  </si>
  <si>
    <t>1038R4</t>
  </si>
  <si>
    <t>http://www.interreg4c.eu/</t>
  </si>
  <si>
    <t>Interreg IVC</t>
  </si>
  <si>
    <t>ERDF</t>
  </si>
  <si>
    <t>WIFO, Viedeň(koordinátor), konzorcium 33 inštitúcií</t>
  </si>
  <si>
    <t>Koordinátor: Zeppelin University GmBH, Nemecko</t>
  </si>
  <si>
    <t>Finančné prostriedky pridelené v roku 2015</t>
  </si>
  <si>
    <t>Cooperation between Faculty of National Economy of the University of Economics in Bratislava and Department of Economics of Vienna University of Economics and Business in Doctoral Programmes</t>
  </si>
  <si>
    <t>Lábaj Martin, Ing., PhD.</t>
  </si>
  <si>
    <t>2014-10-15-0005</t>
  </si>
  <si>
    <t>http://www.aktion.saia.sk/sk/main/projekty-akcie/</t>
  </si>
  <si>
    <t>Akcia Rakúsko - Slovensko</t>
  </si>
  <si>
    <t>SAIA, n. o. (Slovenská akademická informačná agentúra)</t>
  </si>
  <si>
    <t>International Visegrad Fund: Tetyana Nestorenko</t>
  </si>
  <si>
    <t>Péliová Jana, Ing., PhD.</t>
  </si>
  <si>
    <t>International Visegrad Fund: Olena Bozhko</t>
  </si>
  <si>
    <t>Čiderová Denisa, doc. Ing., PhD., M.A.</t>
  </si>
  <si>
    <t>Mobilitné projekty medzi vysokými školami</t>
  </si>
  <si>
    <t>Grančay Martin, Ing., PhD.</t>
  </si>
  <si>
    <t>SK06-II-01-001</t>
  </si>
  <si>
    <t>http://spehp.saia.sk/sk/main/opatrenia/mobilitne-projekty-medzi-vysokymi-skolami</t>
  </si>
  <si>
    <t>EHP Slovensko</t>
  </si>
  <si>
    <t xml:space="preserve">ERASMUS+ </t>
  </si>
  <si>
    <t>EU v Bratislave
(Ing. Simona Kosztanko, PhD.)</t>
  </si>
  <si>
    <t>2015-1-SK01-KA103-008549</t>
  </si>
  <si>
    <t>http://www.erasmusplus.sk/index.php?sw=41&amp;submenu=21</t>
  </si>
  <si>
    <t>ERASMUS+</t>
  </si>
  <si>
    <t>SAAIC (Slovenská akademická asociácia pre medzinárodnú spoluprácu, Národná agentúra programu Erasmus+ pre vzdelávanie a odbornú prípravu)</t>
  </si>
  <si>
    <t>ERASMUS+ tretie krajiny</t>
  </si>
  <si>
    <t>EU v Bratislave
(Čaplánová Anetta, prof. Ing., PhD.)</t>
  </si>
  <si>
    <t>2015-1-SK01-KA107-008626</t>
  </si>
  <si>
    <t>ERASMUS+ KA2</t>
  </si>
  <si>
    <t>(na celý projekt)</t>
  </si>
  <si>
    <t>Hosťovanie Nikolaosa Georgantzisa, profesora ekonomickej teórie a experimentálnej ekonómie na Národohospodárskej fakulte Ekonomickej univerzity v Bratislave</t>
  </si>
  <si>
    <t>2014-3-03/1</t>
  </si>
  <si>
    <t>https://www.nadaciavub.sk/</t>
  </si>
  <si>
    <t>Hosťujúci profesor 2013</t>
  </si>
  <si>
    <t>Nadácia VÚB</t>
  </si>
  <si>
    <t>Hosťujúci profesor na NHF EU v Bratislave – Makroekonomická teória</t>
  </si>
  <si>
    <t>Novák Marcel, Ing., PhD.</t>
  </si>
  <si>
    <t>2014vs025</t>
  </si>
  <si>
    <t>http://www.nadaciatatrabanky.sk/index.php/grantove-programy/kvalita-vzdelavania/</t>
  </si>
  <si>
    <t>Grantový program Kvalita vzdelávania 2014</t>
  </si>
  <si>
    <t>Nadácia Tatra banky</t>
  </si>
  <si>
    <t>Capco Zone</t>
  </si>
  <si>
    <t>The Capital Markets Company Slovakia, s.r.o.</t>
  </si>
  <si>
    <t>Negociácia v diplomatickej praxi – e-learning prostredníctvom videí</t>
  </si>
  <si>
    <t>Galanská Nina, Ing.</t>
  </si>
  <si>
    <t>2014vs064</t>
  </si>
  <si>
    <t>www.nadaciatatrabanky.egrant.sk</t>
  </si>
  <si>
    <t>Modelová konferencia Fakulty medzinárodných vzťahov 2015</t>
  </si>
  <si>
    <t>Balejová Martina, Ing.</t>
  </si>
  <si>
    <t>Na-6-2015</t>
  </si>
  <si>
    <t>http://nadaciaslsp.sk/stranka/ako-poziadat-o-grant</t>
  </si>
  <si>
    <t>Podpor školu nápadom</t>
  </si>
  <si>
    <t>Nadácia Slovenskej sporiteľňe</t>
  </si>
  <si>
    <t>Randomizované dvojito zaslepené multicentrické klinické skúšanie fázy 3 porovnávajúce Orteronel (TAK 700) plus prednizon s placebom plus prednizon u pacientov s metastatickou kastrácii rezistentnou rakovinou prostaty bez predchádzajúcej chemoterapie</t>
  </si>
  <si>
    <t>Lacko Anton, prof. MUDr. CSc.</t>
  </si>
  <si>
    <t xml:space="preserve"> C21004</t>
  </si>
  <si>
    <t>kontrakt</t>
  </si>
  <si>
    <t>nadácia</t>
  </si>
  <si>
    <t>Millennium Pharmaceuticals,Inc.40 Landsdowne Street, Cambridge, MA, USA, prostredníctvom zástupcu na Slovensku PPD  Slovak Republic, s.r.o.</t>
  </si>
  <si>
    <t>Randomizované,kontrolované klinické skúšanie fázy 3 porovnávajúce kabozantinib (XL184) a everolimus u pacientov s metastatickým karcinómom renálnych buniek, ktorý progredoval po predchádzajúcej liečbe VEGFR inhibítorom tyrozínkinázy</t>
  </si>
  <si>
    <t xml:space="preserve"> XL 184-308</t>
  </si>
  <si>
    <t>Kompetencie sociálnych pracovníkov v zariadeniach sociálnych služieb na Slovensku a Poľsku</t>
  </si>
  <si>
    <t>Gažiová Mária, doc. PhDr., PhD.</t>
  </si>
  <si>
    <t>SAE Gr. 19.10.14 P.SK</t>
  </si>
  <si>
    <t>SCIENTIA -- ARS - EDUCATIO miedzynarodowa fundacja</t>
  </si>
  <si>
    <t>Kostol a sakrálne umenie v postkomunistických krajinách dnes</t>
  </si>
  <si>
    <t>Hlinický Jozef, prof. Ing, arch. PhD.</t>
  </si>
  <si>
    <t>SAE Gr. 22.10.15 P.SK</t>
  </si>
  <si>
    <t>Odborná konferencia s medzinárodnou účasťou "Diagnóza fetálneho alkoholového syndrómu"</t>
  </si>
  <si>
    <t>Okálová Oľga,  PhDr. PhD.</t>
  </si>
  <si>
    <t>objednávka z 18.9.2015</t>
  </si>
  <si>
    <t>objednávka</t>
  </si>
  <si>
    <t>Neuropea, s.r.o.</t>
  </si>
  <si>
    <t>Čierna skrinka zákazníka</t>
  </si>
  <si>
    <t>Madzik Peter, Mgr. PhD.</t>
  </si>
  <si>
    <t>Darovacia zmluva z 14.1.2015</t>
  </si>
  <si>
    <t>http://www.kia.sk/news/index.php?year=2015</t>
  </si>
  <si>
    <t>Kia Motors slovakia, s.r.o.</t>
  </si>
  <si>
    <t>Teologická fakulta</t>
  </si>
  <si>
    <t xml:space="preserve">Sanácia ohrozených rodín v súčasnej spoločnosti </t>
  </si>
  <si>
    <t>Ragan Gabriel, prof. ThDr. PhD.</t>
  </si>
  <si>
    <t>FLP/16/10/14</t>
  </si>
  <si>
    <t>FOND  LADISLAVA PYRKERA, n. f. Ružomberok</t>
  </si>
  <si>
    <t>projekt predĺžený</t>
  </si>
  <si>
    <t>Nederlandistik 7</t>
  </si>
  <si>
    <t>Bžoch Adam, prof. PhD.</t>
  </si>
  <si>
    <t>RUZOMB(9)/MR/rv</t>
  </si>
  <si>
    <t>Nederlandse Taalunie</t>
  </si>
  <si>
    <t xml:space="preserve">Monitoring of the lenght of the women's fertile period </t>
  </si>
  <si>
    <t>Simočková Viera, doc. PhDr. PaedDr. PhD.</t>
  </si>
  <si>
    <t>WDCC-USA.10.13/10</t>
  </si>
  <si>
    <t>internet</t>
  </si>
  <si>
    <t>Washington Laws D.C. Corporation</t>
  </si>
  <si>
    <t xml:space="preserve">Research in quality of cardiopulmonary resuscitation education in nursing stuff and paramedics </t>
  </si>
  <si>
    <t>Minarik Milan, doc. MUDr. PhD.</t>
  </si>
  <si>
    <t>EEIG-EU/P-Kv/20.12.13</t>
  </si>
  <si>
    <t>European Economic Chamber of Trade, Commerce  and Industry Brussel</t>
  </si>
  <si>
    <t>Medzinárodné, randomizované, dvojito zaslepené, placebom kontrolované skúšanie v 3. fáze zamerané na účinnosť a bezpečnosť enzalutamidu u pacientov s nemetastatickým kastračne rezistentným karcinómom prostaty</t>
  </si>
  <si>
    <t>MDV3100-14-ASAGlobal</t>
  </si>
  <si>
    <t>Quintiles Eastern Holdings GmbH Viedeň</t>
  </si>
  <si>
    <t>13.1.2014</t>
  </si>
  <si>
    <t>Randomizované, dvojito zaslepené, multicentrické klinické skúšanie fázy III s paralelnými skupinami, na zhodnotenie účinnosti a bezpečnosti DCVAC/PCa v porovnaní s placebom u mužov s metastatickým kastračne rezistentným karcinómom prostaty vhodných na chemoterapiu prvej línie</t>
  </si>
  <si>
    <t>2012-002814-38  protokol SP005</t>
  </si>
  <si>
    <t>Chiltern International, s.r.o.Praha</t>
  </si>
  <si>
    <t>281 78 777</t>
  </si>
  <si>
    <t>Výzkum/vývoj metodiky výcviku leteckých specialistů L 410UVP - E20“</t>
  </si>
  <si>
    <t>Černák Igor, doc. Ing. PhD., m. prof. KU</t>
  </si>
  <si>
    <t xml:space="preserve">TA04031376 </t>
  </si>
  <si>
    <t>https://www.tacr.cz/index.php/cz/programy/program-alfa.html</t>
  </si>
  <si>
    <t>Technologická agentura České republiky</t>
  </si>
  <si>
    <t>Česká republika - Technologická agentura České republiky</t>
  </si>
  <si>
    <t>Wyniki badań z teologii katolickiej w dzielach młodych pracowników nauki z Polski i Slowacji</t>
  </si>
  <si>
    <t>SAE Gr. 16.10.14 P.SK</t>
  </si>
  <si>
    <t>Scientia Ars Educatio Poľsko</t>
  </si>
  <si>
    <t>SCIENTIA – ARS – EDUCATIO Kraków, PL</t>
  </si>
  <si>
    <t>Analýza sociálnej filozofie vo vedeckých dielach zo Slovenska, Poľska a Českej republiky</t>
  </si>
  <si>
    <t>SAE Gr. 17.10.14 P.SK</t>
  </si>
  <si>
    <t>Vedecké výskumy v praktickej teológii v dielach autorov Visegradskej štvorky</t>
  </si>
  <si>
    <t>Jenčo Ján, doc. ThDr. PhD.</t>
  </si>
  <si>
    <t>SAE Gr. 18.10.14 P.SK</t>
  </si>
  <si>
    <t>Výsledky zo štúdia katolíckej teológie po rade WD v Teologickom inštitúte v Sp. Kapitule - Sp. Podhradí</t>
  </si>
  <si>
    <t>Štefaňak Ondrej, doc. PhDr. PhD.</t>
  </si>
  <si>
    <t>SAE Gr. 20.10.14 P.SK</t>
  </si>
  <si>
    <t>Obnova cirkevnej hudby v Spišskej diecéze po Druhom vatikánskom koncile</t>
  </si>
  <si>
    <t>Akimjak Amantius, prof. PhDr. ThDr. PhD.</t>
  </si>
  <si>
    <t>SAE-G-06/2013</t>
  </si>
  <si>
    <t>Fakulta zdravotníctva</t>
  </si>
  <si>
    <t>Improving digital skills of European citizens seniors and disabled: a work program</t>
  </si>
  <si>
    <t>Littva Vladimír, doc. PhDr. Mgr. PhD. MPH.</t>
  </si>
  <si>
    <t>GRUNDTVIG</t>
  </si>
  <si>
    <t>SAAIC</t>
  </si>
  <si>
    <t>Vzdelávanie pre pôrodné asistentky v oblasti nových stratégií a trendov vedenia pôrodu</t>
  </si>
  <si>
    <t>Moraučíková Eva, PhDr. PhD.</t>
  </si>
  <si>
    <t>EEIG-EU/16.10/12</t>
  </si>
  <si>
    <t>Comm.Brussels Reg.No GEIE218</t>
  </si>
  <si>
    <t>Školiaci program a guidelines pre zdravotníckych profesionálov v oblasti perinatálnej strat</t>
  </si>
  <si>
    <t>Lehotská Mária, PhDr. PhD.</t>
  </si>
  <si>
    <t>WDSC15.09/12</t>
  </si>
  <si>
    <t>Russian Online</t>
  </si>
  <si>
    <t>Kollárová Eva, PhDr. PhD.</t>
  </si>
  <si>
    <t>2014-1-SK01-KA200-000491</t>
  </si>
  <si>
    <t>ERASMUS PLUS</t>
  </si>
  <si>
    <t xml:space="preserve">SAAIC </t>
  </si>
  <si>
    <t>European Eastern University</t>
  </si>
  <si>
    <t>Černá Ľubica, doc. Ing. PhD.</t>
  </si>
  <si>
    <t>2014-1-PL01-KA203-003571</t>
  </si>
  <si>
    <t>Lublin Municipality</t>
  </si>
  <si>
    <t>946-257-58-11</t>
  </si>
  <si>
    <t>Didattica tradizionale - traditional course</t>
  </si>
  <si>
    <t>Kováč Dušan, Dott., PhD.</t>
  </si>
  <si>
    <t>CAP. 2619/2 ES.FIN. 2014</t>
  </si>
  <si>
    <t>Ambasada Talianskej rebubliky</t>
  </si>
  <si>
    <t>Active Methods in Teaching and Learning Mathematics and Informatics</t>
  </si>
  <si>
    <t>Gunčaga Ján, doc. PaedDr. PhD.</t>
  </si>
  <si>
    <t>CIII-HU-0028-07-1314</t>
  </si>
  <si>
    <t>CEEPUS</t>
  </si>
  <si>
    <t>SAIA, n.o.</t>
  </si>
  <si>
    <t>Jarab Jozef, prof. ThDr. PhD.</t>
  </si>
  <si>
    <t>2015-1-SK01-KA103-008619</t>
  </si>
  <si>
    <t>SAAIC Bratislava</t>
  </si>
  <si>
    <t>ERASMUS+ (dodatok č.1)</t>
  </si>
  <si>
    <t>2014-1-SK01-KA103-000020</t>
  </si>
  <si>
    <t>Ceepus Pro Oriente</t>
  </si>
  <si>
    <t>Sula Piotr, Dr</t>
  </si>
  <si>
    <t>Národná kancelária programu Ceepus SAIA</t>
  </si>
  <si>
    <t>Sokol Jan, prof. PhDr. Ph.D. CSc.</t>
  </si>
  <si>
    <t>SPCEE Committee Meeting</t>
  </si>
  <si>
    <t>Baňas Jan, PhD.</t>
  </si>
  <si>
    <t>450.152275/P42978</t>
  </si>
  <si>
    <t>projekt predĺžený do roku 2016</t>
  </si>
  <si>
    <t>ZML 130/2015 RE</t>
  </si>
  <si>
    <t>ZML 122/2014 RE</t>
  </si>
  <si>
    <t>Európske a svetové kontexty sociálnych premien spoločnosti</t>
  </si>
  <si>
    <t>Žilová Anna, prof. PhDr. PhD.</t>
  </si>
  <si>
    <t>1/10/2015</t>
  </si>
  <si>
    <t>MONDI SCP, a.s.</t>
  </si>
  <si>
    <t>15. Dni Tadeáša Salvu</t>
  </si>
  <si>
    <t>Gromová Margita, doc. Mgr.</t>
  </si>
  <si>
    <t>MK-1277/2015/4.2.5</t>
  </si>
  <si>
    <t>http://www.fpu.sk/moznosti-podpory/vyzvy</t>
  </si>
  <si>
    <t>program č. 4</t>
  </si>
  <si>
    <t>Ministerstvo kultúry SR</t>
  </si>
  <si>
    <t xml:space="preserve">Medzinárodný festival Musica sacra </t>
  </si>
  <si>
    <t>Akimjaková Beáta, doc. PaedDr. PhD.</t>
  </si>
  <si>
    <t>Zmluva o poskytnutí dotácie č. 23829/CRaRM/2015</t>
  </si>
  <si>
    <t>Mesto Levoča</t>
  </si>
  <si>
    <t xml:space="preserve">Dar na pokrytie nákladov súvisiacich s poskytovaním VŠ </t>
  </si>
  <si>
    <t>ZML 69/2015 RE</t>
  </si>
  <si>
    <t>ECO-INVEST, a.s., Ružomberok</t>
  </si>
  <si>
    <t>Peňažný dar na pokrytie nákladov spojených so štúdiom a nákladov na ZS a lieky študentkám KU so špecifickými potrebami</t>
  </si>
  <si>
    <t>ZML 87/2015 RE</t>
  </si>
  <si>
    <t>Univerzitné pastoračné centrum, Ružomberok</t>
  </si>
  <si>
    <t>Dar na preplatenie dopravy a stravy účastníkom ďakovnej púte do Šaštína a pokrytie nákladov súvisiacich s rekonštrukciou ubyt. Objektu "C"</t>
  </si>
  <si>
    <t>ZML 268/2015 RE</t>
  </si>
  <si>
    <t>RITRO Invest spol. s r.o., Poprad</t>
  </si>
  <si>
    <t xml:space="preserve">Dar na tlač publikácie o úcte k Sedembolestnej </t>
  </si>
  <si>
    <t>ZML 22/2015 RE</t>
  </si>
  <si>
    <t>Konferencia biskupov Slovenska, Bratislava</t>
  </si>
  <si>
    <t>Akvizícia študijnej a vedecko-odbornej literatúry pre študentov a vedecko-pedagogických pracovníkov KU v Ružomberku</t>
  </si>
  <si>
    <t xml:space="preserve">Jarab Jozef, prof. ThDr. PhD. </t>
  </si>
  <si>
    <t>MK-1198/2015/2.5</t>
  </si>
  <si>
    <t>Ochrana, obnova a rozvoj kultúrneho dedičstva</t>
  </si>
  <si>
    <t>Ministerstvo kultúry SR, Bratislava</t>
  </si>
  <si>
    <t>ZML131/2015 RE</t>
  </si>
  <si>
    <t xml:space="preserve">„Stanovenie stopových množstiev anorganických prvkov vo VPI vode metódou termálneho rozkladu AAS-GFA“ </t>
  </si>
  <si>
    <t xml:space="preserve">RNDr. Peter Patlevič, PhD. </t>
  </si>
  <si>
    <t xml:space="preserve">Inovačné vouchre na národnej úrovni </t>
  </si>
  <si>
    <t>Ministerstvo hospodárstva SR</t>
  </si>
  <si>
    <t>Úvod do Starého Zákona</t>
  </si>
  <si>
    <t>doc. ThDr. Alexander Cap, CSc.</t>
  </si>
  <si>
    <t>1/2013</t>
  </si>
  <si>
    <t>Výzva na www.vga.sk</t>
  </si>
  <si>
    <t>Pravoslávna teológia</t>
  </si>
  <si>
    <t>Vedecká grantová agentúra Pravoslávnej cirkvi na Slovensku</t>
  </si>
  <si>
    <t>Kresťanská rodina a výchova</t>
  </si>
  <si>
    <t>doc. ThDr. Štefan Šak, PhD.</t>
  </si>
  <si>
    <t>3/2014</t>
  </si>
  <si>
    <t>Praktická teológia</t>
  </si>
  <si>
    <t>Niektoré črty historického pohľadu na mníšstvo biskupov</t>
  </si>
  <si>
    <t>prof. ThDr. Peter Kormaník, PhD.</t>
  </si>
  <si>
    <t>4/2014</t>
  </si>
  <si>
    <t>Pravidlá I. všeobecného snemu (preklad a výklad)</t>
  </si>
  <si>
    <t>Mgr. Vladimír Kocvár, PhD.</t>
  </si>
  <si>
    <t>1/2015</t>
  </si>
  <si>
    <t>Optimalizácia živého stavu pôd Agrofarma-K, s.r.o., Medzany s aspektom na ekonomické a enviromentálne benefity</t>
  </si>
  <si>
    <t>prof. Ing. Vilček Jozef, PhD.</t>
  </si>
  <si>
    <t>3/2015</t>
  </si>
  <si>
    <t>IPC</t>
  </si>
  <si>
    <t>Zdieľanie know-how z európskej integrácie a skúseností z cezhraničnej spolupráce medzi Nórskom, Ruskom a Ukrajinou</t>
  </si>
  <si>
    <t>doc. PhDr. Alexander Duleba, PhD. za Partnera 2: doc. PhDr. Vladislav Dudinský, PhD.</t>
  </si>
  <si>
    <t>CBC01014</t>
  </si>
  <si>
    <t>Nórsky finančný mechanizmus</t>
  </si>
  <si>
    <t>Národný inštitút strategických štúdií</t>
  </si>
  <si>
    <t>Zdieľanie know-how pre lepší manažment Schengenskej hranice medzi Slovenskom/Ukrajinou a Nórskom/ Ruskom</t>
  </si>
  <si>
    <t>doc. PhDr. Alexander Duleba, PhD.,  za Partnera 2: doc. PhDr. Vladislav Dudinský, PhD.</t>
  </si>
  <si>
    <t>CBC01018</t>
  </si>
  <si>
    <t>Pragmatism and Democracy in the Visegrad Countries</t>
  </si>
  <si>
    <t>prof. PhDr. František Mihina, CSc.</t>
  </si>
  <si>
    <t>International Visegrad Fund Standard Grant project SN</t>
  </si>
  <si>
    <t xml:space="preserve">University of Szeged, Faculty of Arts, Department of Philosophy –  prof. Sándor Krémer </t>
  </si>
  <si>
    <t xml:space="preserve">Obraz východného Slovenska na Zakarpatskej Ukrajine a Zakarpatskej Ukrajiny na Slovensku v 17.-20. storočí </t>
  </si>
  <si>
    <t>Prešovská univerzita, Prof. PhDr. Peter Kónya, PhD., koordinátor</t>
  </si>
  <si>
    <t>CBC02/PSK-I/049</t>
  </si>
  <si>
    <t xml:space="preserve">Norway grants </t>
  </si>
  <si>
    <t>Deržavnyj archiv Zakarpatskej Ukrajiny, Zakarpatskyj Ugorskyj Institut Imeni Ferenca Rakoczi II , Gréckokatolícke arcibiskupstvo Prešov</t>
  </si>
  <si>
    <t>Studium mechanizmu umožňujících koexistenci sexuálních a klonálních populací na modelu evropských sekavcu</t>
  </si>
  <si>
    <t>Koščo Ján, prof., PaedDr., PhD.</t>
  </si>
  <si>
    <t>GA13-12580S</t>
  </si>
  <si>
    <t>www.gacr.cz</t>
  </si>
  <si>
    <t>GA ČR</t>
  </si>
  <si>
    <t>MŠ ČR</t>
  </si>
  <si>
    <t>Inštitút politológie – pozície v projekte partner 2</t>
  </si>
  <si>
    <t>hlavný riešiteľ: Výskumné centrum Slovenskej spoločnosti pre zahraničnú politiku, n.o.</t>
  </si>
  <si>
    <t>hlavný riešiteľ: Masarykova univerzita, Brno</t>
  </si>
  <si>
    <t>Ústav živočišné fyziologie a genetiky AV ČR, Ústav biologie obratlovcu AV ČR, Brno, Institute of Zoology, Slovak Academy of Science, Bratislava, Department of Zoology and Ecology, Wroclaw University of Environmental and Life  Sciences, Poľsko - partneri projektu</t>
  </si>
  <si>
    <t>European Music Portfolio “EMP-Maths”„Sounding Ways into Mathematics“</t>
  </si>
  <si>
    <t>Prof. Marcus Cslovjecsek, Pädagogische Hochschule, Fachhochschule Nordwestschweiz  PH FHNW, Švajčiarsko  / FF doc. Kopčáková, dr. Hudáková, dr. Migašová</t>
  </si>
  <si>
    <t>538547-LLP-1-2013-1-CH-COMENIUS-CMP</t>
  </si>
  <si>
    <t xml:space="preserve">European Commission – Lifelong Learning Programme </t>
  </si>
  <si>
    <t>Action COMENIUS, resp. novo program ERAZMUS plus</t>
  </si>
  <si>
    <t>31.11.2016</t>
  </si>
  <si>
    <t>Network for Innovation in Career Counselling &amp; Guidance in Europe</t>
  </si>
  <si>
    <t>Doc. PhDr. Štefan Vendel, CSc.</t>
  </si>
  <si>
    <t>527992-LLP-1-2012-1-DE-ERASMUS-ENW</t>
  </si>
  <si>
    <t>Lifelong learning programme</t>
  </si>
  <si>
    <t>Ruprecht-Karls-Universität Heidelberg, Deutschland</t>
  </si>
  <si>
    <t>Stredoeurópske štúdiá (Študijný program zameraný na krajiny V4 a V4+/Ukrajina a Bielorusko)</t>
  </si>
  <si>
    <t>prof. PhDr. Peter Káša, CSc.</t>
  </si>
  <si>
    <t>VUSG 61200006</t>
  </si>
  <si>
    <t xml:space="preserve">Visegrad University Studies Grants VUSG </t>
  </si>
  <si>
    <t>Visegrad Fund</t>
  </si>
  <si>
    <t>Poskytnutie nenávratného finančného príspevku medzinárodnej organizácii UNESCO</t>
  </si>
  <si>
    <t>prof. PhDr. Vasil Gluchman, CSc.</t>
  </si>
  <si>
    <t>Zabezpečenie predmetných programov priamo MŠVVaŠ SR pre oblasť vzdelávania</t>
  </si>
  <si>
    <t>UNESCO</t>
  </si>
  <si>
    <t>Kultúrna a náboženská identita etnických menšín v Slovensko - Poľskom pohkraničí</t>
  </si>
  <si>
    <t>doc. Kamil Kardis, PhD.</t>
  </si>
  <si>
    <t>Medzinárodný Vyšehradský fond</t>
  </si>
  <si>
    <t>International Visegraf Fund - Maksym Fizer</t>
  </si>
  <si>
    <t xml:space="preserve">Maksym Fizer </t>
  </si>
  <si>
    <t>www.visegradfund.org</t>
  </si>
  <si>
    <t>Grant - MŠ SR, Sekcia medzinárodnej spolupráce a európskych záležitostí - Vladyslav Mirutenko</t>
  </si>
  <si>
    <t>Vladyslav Mirutenko</t>
  </si>
  <si>
    <t xml:space="preserve">nie je </t>
  </si>
  <si>
    <t>www.minedu.sk</t>
  </si>
  <si>
    <t>MŠ SR</t>
  </si>
  <si>
    <t>Effective Use of the EPOSTL by Student Teachers of english</t>
  </si>
  <si>
    <t>Kovalčíková, Iveta, doc. PhDr., PhD.</t>
  </si>
  <si>
    <t>394BE 106032165DF</t>
  </si>
  <si>
    <t>oficiálna webová stránka ERASMUS+</t>
  </si>
  <si>
    <t>Erasmus + KA2</t>
  </si>
  <si>
    <t>HACETTEPE UNIVERSITY, ANKARA, Turkey</t>
  </si>
  <si>
    <t>TR4540016259</t>
  </si>
  <si>
    <t>25. 4. 20104</t>
  </si>
  <si>
    <t>Validation policy for volumteering organizations</t>
  </si>
  <si>
    <t>Novotná, Erika, PaedDr., PhD.</t>
  </si>
  <si>
    <t>KA2 2014-1-NL00-KA200-000624</t>
  </si>
  <si>
    <t xml:space="preserve">Erasmus+ KA2  </t>
  </si>
  <si>
    <t>EDOS Foundation</t>
  </si>
  <si>
    <t>PIC945595189</t>
  </si>
  <si>
    <t xml:space="preserve">Workplace training in healthcare </t>
  </si>
  <si>
    <t>PhDr. Ľubica  Rybárová, PhD.</t>
  </si>
  <si>
    <t>2013-LDV-PAR-P-459</t>
  </si>
  <si>
    <t>Program celoživotného vzdelávania, Partnerstvá Leonardo da Vinci</t>
  </si>
  <si>
    <t>SAIA</t>
  </si>
  <si>
    <t>08/2013</t>
  </si>
  <si>
    <t>07/2015</t>
  </si>
  <si>
    <t>Erasmus+ Mobility študentov a zamestnancov vysokých škôl</t>
  </si>
  <si>
    <t>Suhányi, Ladislav, doc.Ing.PhD.</t>
  </si>
  <si>
    <t>2014-1-SK01-KA103-000082</t>
  </si>
  <si>
    <t>Erasmus+</t>
  </si>
  <si>
    <t>Erasmus+ Mobility študentov a zamestnancov vysokých škôl medzi krajinami programu</t>
  </si>
  <si>
    <t>2015-1-SK01-KA103-008556</t>
  </si>
  <si>
    <t>Štipendijný program EHP Slovensko</t>
  </si>
  <si>
    <t>SK-06-II-01-002</t>
  </si>
  <si>
    <t>Erasmus+ Mobility študentov a zamestnancov vysokých škôl medzi krajinami programu a partnerskými krajinami</t>
  </si>
  <si>
    <t>2015-1-SK01-KA107-008631</t>
  </si>
  <si>
    <t>Integration without borders</t>
  </si>
  <si>
    <t>Mušinka, Alexander,Mgr.PhD.</t>
  </si>
  <si>
    <t>2014-1-CZ01-KA202-002022</t>
  </si>
  <si>
    <t>Univerzita Palackého Olomouc</t>
  </si>
  <si>
    <t>Rozvoj vedecko-výskumnej spolupráce v SR-PL pohraničí</t>
  </si>
  <si>
    <t>Dudinský,Vladislav,doc.PhDr.PhD.</t>
  </si>
  <si>
    <t>PL-SK/PO/IPP/III/153</t>
  </si>
  <si>
    <t>ERDF (SK-PL spolupráca)</t>
  </si>
  <si>
    <t>Bethlen Gábor</t>
  </si>
  <si>
    <t xml:space="preserve">prof. PhDr. Peter Káša, CSc., Mgr. Alžbeta Dobsonyová, PhD. </t>
  </si>
  <si>
    <t>BGA/268/2/2015</t>
  </si>
  <si>
    <t>BGA/6065/7/2015</t>
  </si>
  <si>
    <t>EUConcilia GmbH, Frankfurt University of Music and Performing Arts, Nemecko, UniversitatAutònoma de Barcelona, Španielsko, Greek Association of Primary Music Education Teachers, Grécko, University Lucian Blaga of Sibiu, Rumunsko, Institute of Education, University of London, Veľká Británia</t>
  </si>
  <si>
    <t>40,000 EUR (na celé obdobie)</t>
  </si>
  <si>
    <t xml:space="preserve">dobrovoľný nenávratný príspevok </t>
  </si>
  <si>
    <t>Gestor pobytu - prof. RNDr. René Matlovič, PhD.</t>
  </si>
  <si>
    <t>na účet štipendistu: 1 650 EUR</t>
  </si>
  <si>
    <t>Rektorát PU</t>
  </si>
  <si>
    <t>Rektorát PU,  24 mesačný projekt</t>
  </si>
  <si>
    <t xml:space="preserve">Ústav rómskych štúdií PU v Prešove </t>
  </si>
  <si>
    <t>projekt skončil v roku 2014, v roku 2015 boli na účet projektu refundované finančné prostriedky</t>
  </si>
  <si>
    <t xml:space="preserve">Ústav maďarského jazyka a kultúry PU v Prešove </t>
  </si>
  <si>
    <t>Studium Carpato-Ruthenorum 2015 - 6.ročník medzinárodnej letnej školy rusínskeho jazyka a kultúry</t>
  </si>
  <si>
    <t>Plišková, Anna, doc.PhDr.PhD.</t>
  </si>
  <si>
    <t>KNM-1502/2015/1.7</t>
  </si>
  <si>
    <t>Dotácie na podporu národnostných menšín</t>
  </si>
  <si>
    <t>Úrad vlády Slovenskej republiky</t>
  </si>
  <si>
    <t>00151513</t>
  </si>
  <si>
    <t xml:space="preserve">Rektorát PU v Prešove </t>
  </si>
  <si>
    <t>Rusínsky spisovný jazyk na Slovensku: 20.výročie kodifikácie</t>
  </si>
  <si>
    <t>KNM-1503/2015/2.2</t>
  </si>
  <si>
    <t>Stretnutia s karpatorusinistikou</t>
  </si>
  <si>
    <t>KNM-1501/2015/1.5</t>
  </si>
  <si>
    <t>Aplikácia biotechnologických metód za účelom zachovania živočíšnych genetických zdrojov APVV-0556-11, 2012-2015    Dodatok  č.2dod.č.3</t>
  </si>
  <si>
    <t>prof. Peter Chrenek</t>
  </si>
  <si>
    <t>APVV-0556-11</t>
  </si>
  <si>
    <t>http://www.apvv.sk/grantove-schemy/vseobecne-vyzvy</t>
  </si>
  <si>
    <t>APVV Všeobecné výzvy</t>
  </si>
  <si>
    <t>Nár.poľnohosp.a potravinárske centrum Nitra-Lužianky</t>
  </si>
  <si>
    <t>Experimentálne hodnotenie pôdneho organického uhlíka v rôznych ekosystémoch</t>
  </si>
  <si>
    <t>doc.ErikaTobiášová</t>
  </si>
  <si>
    <t>APVV-14-0087</t>
  </si>
  <si>
    <t>http://www.apvv.sk/grantove-schemy/vseobecne-vyzvy/vv-2014</t>
  </si>
  <si>
    <t>NPCC Lužianky</t>
  </si>
  <si>
    <t>V Lužiankach 11.9.2015 a V Nitre 7.9.2015</t>
  </si>
  <si>
    <t>Výskum adaptácie rastlín v Černobyľskej oblasti a ich možné využitie 2012-2015         dod.č. 5/2015 a dod. Č.6/2015 , dod.č.7</t>
  </si>
  <si>
    <t xml:space="preserve">doc.Jana  Žiarovská    </t>
  </si>
  <si>
    <t>APVV-0740-11</t>
  </si>
  <si>
    <t>Ústav genetiky a biotechnológii rastlín SAV</t>
  </si>
  <si>
    <t>"Riešenie problémov oblastí v prac. balíkoch:Krátkodobé ekonomické vplyvy univerzít, Priesaky znalostí univerzít a rozvoj podnikania, Univ.spin off firmy,Politika podpory univerzít a jej hodnotenie.Diseminácia výsledkov.APVV -14-0512-UNIREG</t>
  </si>
  <si>
    <t>doc.Mária Fáziková</t>
  </si>
  <si>
    <t>APVV 14-0512   - spolurieš.</t>
  </si>
  <si>
    <t>Ekonomická univ. Bratislava</t>
  </si>
  <si>
    <t>PPA-Vypracovanie expertíz.posudku, zml.186/2012/SPU</t>
  </si>
  <si>
    <t>prof. Ondrej Debrecéni</t>
  </si>
  <si>
    <t>424/2014/SPU-fa3150000464</t>
  </si>
  <si>
    <t>Pôdohospodárska platobná agentúra</t>
  </si>
  <si>
    <t>PPA Bratislava</t>
  </si>
  <si>
    <t>Komunita podporujúca prenos poznatkov s cieľom užšie prepojiť výskum, inovácie a obchodnú sféru.</t>
  </si>
  <si>
    <t>Dr.h.c. prof. Ing. Peter Bielik, PhD.</t>
  </si>
  <si>
    <t>https://ec.europa.eu/.../en/.../fp7-inco-2013-9</t>
  </si>
  <si>
    <t>FP7</t>
  </si>
  <si>
    <t>Európska komisia</t>
  </si>
  <si>
    <t>Exploring the Future of Global Food and Nutrition Security (Foodsecure)</t>
  </si>
  <si>
    <t>prof. Ing. Ján Pokrivčák, PhD.</t>
  </si>
  <si>
    <t>portál FP7</t>
  </si>
  <si>
    <t>Centre for the Research of Biomass Potential</t>
  </si>
  <si>
    <t>prof. Ing. Ján Gaduš, PhD.</t>
  </si>
  <si>
    <t>GIIPP001</t>
  </si>
  <si>
    <t>https://www.crp.gov.sk</t>
  </si>
  <si>
    <t>Národ.pol.centrum</t>
  </si>
  <si>
    <t>Úrad vlády SR</t>
  </si>
  <si>
    <t>Rôzne uhly pohľadov na tréning v organickej produkcii</t>
  </si>
  <si>
    <t>Ing. Monika Tóthová</t>
  </si>
  <si>
    <t>http://web.saaic.sk/llp/sk/_main.cfm?obsah=m_uvodna_stranka.htm&amp;sw_prog=4</t>
  </si>
  <si>
    <t>Leonardo da Vinci</t>
  </si>
  <si>
    <t>Europska komisia</t>
  </si>
  <si>
    <t>Budovanie budúcnosti pre nových ekologických poľnohospodárov prostredníctvom odborného tréningu</t>
  </si>
  <si>
    <t>Ing. Peter Tóth, PhD.</t>
  </si>
  <si>
    <t xml:space="preserve">2013-1-PT1-LEO05-15535 </t>
  </si>
  <si>
    <t>Development of Public Accreditation of Agricultural Programs in Russia (Rozvoj verejnej akreditácie poľnohospodárskych programov v Rusku)</t>
  </si>
  <si>
    <t>prof. Dr. Ing. Elena  Horská</t>
  </si>
  <si>
    <t>543902-TEMPUS-1-2013-1-SK-TEMPUS-SMGR</t>
  </si>
  <si>
    <t>http://eacea.ec.europa.eu/tempus/</t>
  </si>
  <si>
    <t>Tempus</t>
  </si>
  <si>
    <t>International Master of Science in Rural Development</t>
  </si>
  <si>
    <t>prof. JUDr. Anna Bandlerová, PhD.</t>
  </si>
  <si>
    <t>2010-0114-R04-018/001</t>
  </si>
  <si>
    <t>http://eacea.ec.europa.eu/erasmus_mundus/results_compendia/selected_projects_action_1_master_courses_en.php</t>
  </si>
  <si>
    <t>Erasmus Mundus</t>
  </si>
  <si>
    <t>CASIA-geographical window-Lot9 Central Asia</t>
  </si>
  <si>
    <t>doc. Ing. Loreta Schwarczová, PhD.</t>
  </si>
  <si>
    <t>194139-EM-1-2010-1-NL-ERA Mundus-EMA21</t>
  </si>
  <si>
    <t>Sieť na podporu udržateľného pôdneho manažmentu</t>
  </si>
  <si>
    <t>564651-EPP-1-2015-1-SK- EPPJMO-NETWORK</t>
  </si>
  <si>
    <t>https://eacea.ec.europa.eu/erasmus-plus/actions/jean-monnet/jean-monnet-projects_en</t>
  </si>
  <si>
    <t>Jean Monet</t>
  </si>
  <si>
    <t>Nové európske štandardy v kontexte reformovanej Spoločnej poľnohospodárskej politiky EÚ</t>
  </si>
  <si>
    <t>prof. Ing. Pavol Schwarcz, PhD.</t>
  </si>
  <si>
    <t>2012-1-SK1-LEO05-04199</t>
  </si>
  <si>
    <t>http://www.saaic.sk/_main.php?prog=SAAIC&amp;str=saaic_aktuality.html</t>
  </si>
  <si>
    <t>Euro Russian Academic Network PLUS</t>
  </si>
  <si>
    <t>2012-2734/001-001-EMA2</t>
  </si>
  <si>
    <t>www.saaic.sk</t>
  </si>
  <si>
    <t>15.7.2012</t>
  </si>
  <si>
    <t>Reshaping of Agricultural Vocational Studies in the Western Balkan AGRIVOC</t>
  </si>
  <si>
    <t>530184-TEMPUS-1-2012-1-RS-TEMPUS-JPCR</t>
  </si>
  <si>
    <t>1.12.2012</t>
  </si>
  <si>
    <t>Euro Russian Academic Network</t>
  </si>
  <si>
    <t>prof. Dr. Ing. Elena Horská</t>
  </si>
  <si>
    <t>2011-2573/001-001-EMA2</t>
  </si>
  <si>
    <t>15.7.2011</t>
  </si>
  <si>
    <t>Mobility študentov a pracovníkov VŠ v krajinách projektu</t>
  </si>
  <si>
    <t>2014-1-SK01-KA103-000135</t>
  </si>
  <si>
    <t>7.8.2014</t>
  </si>
  <si>
    <t>Mobility študentov a zamestnancov VŠ medzi krajinami programu a partnerskými krajinami</t>
  </si>
  <si>
    <t>2015-1-SK01-KA107-008717</t>
  </si>
  <si>
    <t>Higher Education Structures to Enhance Public Health Learning and Teaching in the Republic of Uzbekistan</t>
  </si>
  <si>
    <t xml:space="preserve"> MassanyiPeter, prof. MVDr. DrSc., Schwarcz Pavol, prof. Ing., PhD. </t>
  </si>
  <si>
    <t>544445 - TEMPUS - 1 - 2013 - 1 - IT - TEMPUS - SMHES</t>
  </si>
  <si>
    <t>TEMPUS IV - Sixth Call for Proposals - EACEA/35/20112</t>
  </si>
  <si>
    <t>TEMPUS 1-2013</t>
  </si>
  <si>
    <t>EULALinks SENSE</t>
  </si>
  <si>
    <t>2014-0874/001-001</t>
  </si>
  <si>
    <t>http://eacea.ec.europa.eu/erasmus_mundus/</t>
  </si>
  <si>
    <t>Entering the Bio Based EconomY (EBBEY)</t>
  </si>
  <si>
    <t>doc. Ing. L. Schwarcová, PhD.</t>
  </si>
  <si>
    <t>2013-1-NL1-LEO05-12308</t>
  </si>
  <si>
    <t>Medzinárodný vyšehradský fond</t>
  </si>
  <si>
    <t>Training of Individuals through Mobility from Uzbek Republic to EU</t>
  </si>
  <si>
    <t>Ing.  Norbert Floriš</t>
  </si>
  <si>
    <t>545730-EM-1-2013-1-NL-ERA MUNDUS-EMA21</t>
  </si>
  <si>
    <t>Erasmus Mundus Programme
Action 2 Strand 1
Selection Year 2013 (Call EACEA 38/12)</t>
  </si>
  <si>
    <t>Agrobiogas as an alternative source of energy in rural areas (RUBIGAS)</t>
  </si>
  <si>
    <t>2013-1-PL1-LEO05-37532</t>
  </si>
  <si>
    <t>Improvement of partnership with enterpises by enhencement of a regional quality management potentials in WBC</t>
  </si>
  <si>
    <t>doc. Ing. Iveta Zentková, CSc.</t>
  </si>
  <si>
    <t>543662-TEMPUS-1-2013-1-ME-TEMPUS-JPHES</t>
  </si>
  <si>
    <t>http://eacea.ec.europa.eu/tempus/index_en.php</t>
  </si>
  <si>
    <t>C-TEST Clean Tech Employees and STudents</t>
  </si>
  <si>
    <t>doc. Ing. Zuzana Palková, PhD.</t>
  </si>
  <si>
    <t xml:space="preserve">2012-1-NL1-LEO05-08724  </t>
  </si>
  <si>
    <t>MobiVET - Mobile Web 2.0 e-Training for Vocational Education Trainers</t>
  </si>
  <si>
    <t>2012-1-MT1-LEO05-00789</t>
  </si>
  <si>
    <t>Business Economics (International V4 Studies)</t>
  </si>
  <si>
    <t>http://visegradfund.org/home/</t>
  </si>
  <si>
    <t>AVARES - Enhance attractiveness of renewable energy training by virtual reality</t>
  </si>
  <si>
    <t>2012-1-GR1-LEO05-10057</t>
  </si>
  <si>
    <t>Európske skúsenosti pre slovenský agrosektor II</t>
  </si>
  <si>
    <t>Agriculture and Water ManagementIn Central Asia</t>
  </si>
  <si>
    <t>21510201, 996/2015</t>
  </si>
  <si>
    <t>International VF</t>
  </si>
  <si>
    <t>Podpora regionálnych iniciatív v bioenergii - PromoBio</t>
  </si>
  <si>
    <t xml:space="preserve">Ing. Pavol Otepka, PhD. </t>
  </si>
  <si>
    <t>CIP-IEE/10/470/S12.593725</t>
  </si>
  <si>
    <t>Call for proposals of IEE 2009</t>
  </si>
  <si>
    <t>Intelligent Energy of Europe</t>
  </si>
  <si>
    <t xml:space="preserve"> Paušál. Poplatok štipendium V4EaP</t>
  </si>
  <si>
    <t>doc. Zlatica Muchová</t>
  </si>
  <si>
    <t xml:space="preserve">VisegradV4EaP51501856 </t>
  </si>
  <si>
    <t>Paušál.popl. Vyšehr.fond - štipendium Natalia Nikolaieva</t>
  </si>
  <si>
    <t>doc. Ján Brindza</t>
  </si>
  <si>
    <t xml:space="preserve">VisegradV4EaP51400862 </t>
  </si>
  <si>
    <t>Paušál.popl. Vyšehr.fond - štipendium Olga Grygorieva</t>
  </si>
  <si>
    <t xml:space="preserve">VisegradV4EaP51500925 </t>
  </si>
  <si>
    <t>Partnerstvá Global Water-fa.3150000250</t>
  </si>
  <si>
    <t>34-IDMP-2013</t>
  </si>
  <si>
    <t xml:space="preserve"> Global Water Partnership</t>
  </si>
  <si>
    <t xml:space="preserve"> Global Water Partnership BA EC Tender</t>
  </si>
  <si>
    <t xml:space="preserve">Vydanie publikácie:  Pasportizácia zrúcanín (metodická príručka) </t>
  </si>
  <si>
    <t>Otto Makýš, doc. Ing. PhD.</t>
  </si>
  <si>
    <t>MK-7163/2015/1.3</t>
  </si>
  <si>
    <t>http://www.culture.gov.sk/vdoc/709/2-kulturne-aktivity-v-oblasti-pamatovych-institucii-25c.html</t>
  </si>
  <si>
    <t>Dotačný systém MK SR na rok 2015</t>
  </si>
  <si>
    <t>Ministerstvo kultúry</t>
  </si>
  <si>
    <t>Modelový výskum dispozičného riešenia Vodného diela Kolárovo na Váhu s ohľadom na nautické podmienky a podmienky plavebnej bezpečnosti</t>
  </si>
  <si>
    <t>Možiešik Ľudovít, doc.Ing.PhD.</t>
  </si>
  <si>
    <t>PL87</t>
  </si>
  <si>
    <t>Vestník verejného obstarávania
7703 - MSS
Vestník č. 97/2013 - 21.05.2013</t>
  </si>
  <si>
    <t>Program výskumu Ministerstva dopravy</t>
  </si>
  <si>
    <t>MDVaRR</t>
  </si>
  <si>
    <t>Rozsiahly výskum na laboratórnom fyzikálnom modeli v mierke 1:50 a pomocou matematických modelov prúdenia vody (vrátane 3D modelu). Fyzikálny model je najväčší v histórii STU (cca 50x15m). Výskum trval 18 mesiacov.</t>
  </si>
  <si>
    <t>Indikátorové merania filtračných rýchlostí</t>
  </si>
  <si>
    <t>Bednárová Emília,prof.Ing.PhD.</t>
  </si>
  <si>
    <t>PN86</t>
  </si>
  <si>
    <t xml:space="preserve">Vyžiadanie cenovej ponuky - podlimitná zákzka, stanovené podmienky obstarávania </t>
  </si>
  <si>
    <t>výskum z podnikateľskej činnosti</t>
  </si>
  <si>
    <t>SVP Palcmanská Maša</t>
  </si>
  <si>
    <t xml:space="preserve">Výskumný charakter práce spočíva v aplikovaní indikátorových metód merania filtračných rýchlostí, v komplexnej analýze vývoja všetkých parametrov filtračného pohybu, v ich štatistickom spracovaní, v posúdení filtračnej stability pri akceptovaní najnovších poznatkov vedy v tejto oblasti. </t>
  </si>
  <si>
    <t>PN85</t>
  </si>
  <si>
    <t>Vyžiadanie cenovej ponuky - podlimitná zákazka, stanovené podmienky obstarávania</t>
  </si>
  <si>
    <t>SVP Vyšná Rybnica</t>
  </si>
  <si>
    <t>Zemplín-prevencia povodní a sucha ZEMPPAS</t>
  </si>
  <si>
    <t>Šoltész Andrej,prof.Ing.,PhD.</t>
  </si>
  <si>
    <t>PO23</t>
  </si>
  <si>
    <t>elektronický prieskum trhu</t>
  </si>
  <si>
    <t>Finančný mechanizmus EHP + štátny rozpočet</t>
  </si>
  <si>
    <t>Úrad vlády SR (cez SVP)</t>
  </si>
  <si>
    <t>Adaptačná stratégia projektu ZEMPPAS pri prevencii povodní a sucha na Zemplíne</t>
  </si>
  <si>
    <t>Experimentálny výskum geotechnických aspektov vodnej stavby</t>
  </si>
  <si>
    <t>Slávik Ivan,doc.Ing.,PhD.</t>
  </si>
  <si>
    <t>PP23</t>
  </si>
  <si>
    <t>VS Dolnohodrušská - rekonštrukcia</t>
  </si>
  <si>
    <t>SVP Banská Bystrica</t>
  </si>
  <si>
    <t xml:space="preserve">Experimentálny výskum geotechnických aspektov VS Dolnohodušská. Experimentálne overovanie, vlastností zemín hrádzového telesa a podložia. Výsledky experimentálnych meraní slúžili ako vstupy pre stabilitné a deformačné analýzy rekonštrukčných prác realizovaných na hrádzovm telese VS Dolnohodrušská. </t>
  </si>
  <si>
    <t>Navrhovanie cementobetónových vozoviek-revízia</t>
  </si>
  <si>
    <t>Zuzulová Andrea,Ing.PhD.</t>
  </si>
  <si>
    <t>PP11</t>
  </si>
  <si>
    <t>http://www.ssc.sk/sk/Verejne-obstaravanie-/Archiv-VO/Vyzva-na-predlozenie-ponuk.ssc</t>
  </si>
  <si>
    <t>Slovenská správa ciest</t>
  </si>
  <si>
    <t>technický predpis TP12/2015 rezortu MDVRR SR, http://www.ssc.sk/sk/Technicke-predpisy-rezortu/Zoznam-TP/2015.ssc</t>
  </si>
  <si>
    <t>Analýza a optimalizácia stanovenia geotechnických parametrov pre projekt DARWIN</t>
  </si>
  <si>
    <t>Frankovská Jana,doc.Ing.PhD.</t>
  </si>
  <si>
    <t>PP86</t>
  </si>
  <si>
    <t>Združenie Gemini,Prírod.fajulty UK</t>
  </si>
  <si>
    <t>Analýza a interpretácia výsledkov špeciálnych geotechnických skúšok</t>
  </si>
  <si>
    <t>Posúdenie a porovnanie oceľových konštrukcií hatí VD Čuňovo a RU VD Gabčíkovo</t>
  </si>
  <si>
    <t>Brodniansky Ján,prof.Ing.PhD.</t>
  </si>
  <si>
    <t>PP15</t>
  </si>
  <si>
    <t>Priame zadanie objednávateľa-objednávka 2015/2000/2891</t>
  </si>
  <si>
    <t>Vodohosp.výstavba</t>
  </si>
  <si>
    <t>Numerická analýza pomocou programov s MKP. Napätostná analýza, zistovanie vlastných frekvencií kmitania a porovnanie s nameranými hodnotami. Porovnanie reálnej konštrukcie s projektovaným stavom.</t>
  </si>
  <si>
    <t>Experimentálne merania integrálnych parametrov motora</t>
  </si>
  <si>
    <t>Polóni Marián, doc. Ing., PhD.</t>
  </si>
  <si>
    <t>0202/0016/15</t>
  </si>
  <si>
    <t>http://www.mhsr.sk/11409-menu/145000s</t>
  </si>
  <si>
    <t>Inovačný voucher</t>
  </si>
  <si>
    <t>výskumný projekt</t>
  </si>
  <si>
    <t>Vývoj snímača vibrácií</t>
  </si>
  <si>
    <t>Magdolen Ľuboš, doc. Ing., PhD.</t>
  </si>
  <si>
    <t>0202/0021/15</t>
  </si>
  <si>
    <t xml:space="preserve">Vypracovanie počítačového 3D CAD modelu nastaviteľného navíjacieho prípravku pre navíjanie cievok transformátora a technickej dokumentácie </t>
  </si>
  <si>
    <t>Slovák Pavol, Ing.</t>
  </si>
  <si>
    <t>0202/0023/15</t>
  </si>
  <si>
    <t>Vibrodiagnostická analýza dvojvalcového piestového kompresora</t>
  </si>
  <si>
    <t>0202/0020/15</t>
  </si>
  <si>
    <t>Vypracovanie projektovej dokumentácie a analýza "Vplyv vybraných mechanických a energetických parametrov pri prestavbe vyradených lodných kontajnerov a ich recyklácia"</t>
  </si>
  <si>
    <t>Jančo Roland, doc. Ing., PhD.</t>
  </si>
  <si>
    <t>0202/0022/15</t>
  </si>
  <si>
    <t>Fakulta elektrotechniky a informatiky</t>
  </si>
  <si>
    <t>Centrum pre prevádzku a vyraďovanie jadrových zariadení (CEPVYJZ)</t>
  </si>
  <si>
    <t>prof. Ing. Vladimír Slugeň, DrSc.</t>
  </si>
  <si>
    <t>001STU-2/2014</t>
  </si>
  <si>
    <t>https://www.minedu.sk/vyzva-na-predkladanie-rozvojovych-projektov-vysokych-skol-2014-pracovisko-so-zameranim-na-jadrovu-energetiku/</t>
  </si>
  <si>
    <t>Rozvojový projekt</t>
  </si>
  <si>
    <t>MŠ VVaŠ SR</t>
  </si>
  <si>
    <t>Výskum možností integrácie výroby bioetanolu prvej generácie na báze kukurice a druhej generácie na báze celulózy zo slamy, kukuričného kôrovia a krátkych vlákien zo spracovania zberového papiera</t>
  </si>
  <si>
    <t xml:space="preserve">Rosenberg Michal, prof. Ing. PhD. </t>
  </si>
  <si>
    <t>2013-14486/39498:1-11</t>
  </si>
  <si>
    <t>Stimuly pre výskum a vývoj MŠ SR</t>
  </si>
  <si>
    <t>MŠVVŠ SR</t>
  </si>
  <si>
    <t>00 164 381</t>
  </si>
  <si>
    <t>Hlavný riešiteľ: VÚPC, a.s., Bratislava</t>
  </si>
  <si>
    <t>Vývoj biokatalýzy novej generácie pre priemyselnú chemickú syntézu</t>
  </si>
  <si>
    <t>Rebroš Martin, doc. Ing. PhD.</t>
  </si>
  <si>
    <t>DO7RP-0042-11</t>
  </si>
  <si>
    <t>www.apvv.sk</t>
  </si>
  <si>
    <t>APVV DO7RP</t>
  </si>
  <si>
    <t>APVV</t>
  </si>
  <si>
    <t>Glycerol biorefinery approach for the production of high quality products of industrial value</t>
  </si>
  <si>
    <t>DO7RP-0045-12</t>
  </si>
  <si>
    <t>Využitie odpadových substrátov v biotechnologickej produkcii metabolitov a obohatenej kvasinkovej biomase</t>
  </si>
  <si>
    <t>Čertík Milan, doc.Ing., PhD.</t>
  </si>
  <si>
    <t>SK-CZ-2013-0167</t>
  </si>
  <si>
    <t>APVV bilaterálne</t>
  </si>
  <si>
    <t>Biotechnologická modifikácia fungálnych producentov karotenoidov a lipidov</t>
  </si>
  <si>
    <t>SK-HU-2013-0014</t>
  </si>
  <si>
    <t>Syntéza a charakterizácia nanoštruktúrneho anatasu (TiO2) s lamerálnou morfológiou</t>
  </si>
  <si>
    <t>Brezová Vlasta, prof. Ing. DrSc.</t>
  </si>
  <si>
    <t>SK-CZ-2013-0140</t>
  </si>
  <si>
    <t>Transportné vlastnosti selektívne modifikovaných uhlíkových nanotrubíc</t>
  </si>
  <si>
    <t>Fedorko Pavol, doc. Ing. CSc.</t>
  </si>
  <si>
    <t>SK-FR-2013-0008</t>
  </si>
  <si>
    <t>Tepelná stability celuláz</t>
  </si>
  <si>
    <t>Polakovič Milan, prof. Ing. PhD.</t>
  </si>
  <si>
    <t>SK-HU-2013-0008</t>
  </si>
  <si>
    <t>Teória čísel a jej aplikácie</t>
  </si>
  <si>
    <t>Baláž Vladimír, doc. RNDr. CSc.</t>
  </si>
  <si>
    <t>SK-CZ-2013-0040</t>
  </si>
  <si>
    <t>Zložitosť, citlivosť a robustnosť explicitného prediktívneho riadenia</t>
  </si>
  <si>
    <t>Kvasnica Michal, doc. Ing. PhD.</t>
  </si>
  <si>
    <t>SK-FR-2013-0026</t>
  </si>
  <si>
    <t>REGIOGOES - regionálny potenciál v pohraničnej oblasti rakúsko-Slovensko. Vývoj nových modelv bývania, práce a voľného času pre pohraničnú oblasť</t>
  </si>
  <si>
    <t>Bacová Andrea, doc. Ing. arch., PhD.</t>
  </si>
  <si>
    <t>N00140</t>
  </si>
  <si>
    <t>http://sk000106.host.inode.at/sk-at/sk/2-2_vyzvy.php</t>
  </si>
  <si>
    <t>Creating the future. Program cezhraničnej spolupráce SK-AT</t>
  </si>
  <si>
    <t>MPaRV SR</t>
  </si>
  <si>
    <t>Zabezpečenie exponátov na výstavu Medený Hámor v Banskej Bystrici</t>
  </si>
  <si>
    <t>Kráľová Eva, doc. Ing. arch. PhD.</t>
  </si>
  <si>
    <t>8_2011</t>
  </si>
  <si>
    <t>Mesto Basnká Bystrica</t>
  </si>
  <si>
    <t>Ocenenie BrilianTT 2015</t>
  </si>
  <si>
    <t>Pohaničová Jana, prof. Ing. arch., PhD.</t>
  </si>
  <si>
    <t>14042015/8</t>
  </si>
  <si>
    <t>http://fmk.sk/briliantt/briliantt2015/</t>
  </si>
  <si>
    <t>Univerzita sv. Cyrila a Metoda v Trnave</t>
  </si>
  <si>
    <t>Centrum excelentnosti pre funkcionalizované viacfázové materiály (FUN-MAT)</t>
  </si>
  <si>
    <t>Janovec Jozef, prof. Ing. DrSc.</t>
  </si>
  <si>
    <t>I/2/2011</t>
  </si>
  <si>
    <t>výzva     (http://www.sav.sk/?lang=sk&amp;charset=&amp;doc=excelent)</t>
  </si>
  <si>
    <t>Centrum excelentnosti SAV</t>
  </si>
  <si>
    <t>SAV Bratislava</t>
  </si>
  <si>
    <t>TRENČÍN SI TY projekt participatívneho urbanistického plánovania mesta Trenčín</t>
  </si>
  <si>
    <t>Finka, Maroš, prof. Ing. arch. PhD.</t>
  </si>
  <si>
    <t>PP-2013-014</t>
  </si>
  <si>
    <t>Program švajčiarsko-slovenskej spolupráce BO PP 2</t>
  </si>
  <si>
    <t>Nadácia Ekopolis</t>
  </si>
  <si>
    <t>v roku 2014  došlo 16 561 €</t>
  </si>
  <si>
    <t>Bezpečný pohyb v Hornom Srní pre všetkých</t>
  </si>
  <si>
    <t>Finka, Maroš, prof. Ing. arch. PhD.          Vladimír Ondrejička, Ing. PhD.</t>
  </si>
  <si>
    <t>009/TN/2014</t>
  </si>
  <si>
    <t>Rada vlády pre prevenciu kriminality</t>
  </si>
  <si>
    <t>MV SR</t>
  </si>
  <si>
    <t>financované mimo STU</t>
  </si>
  <si>
    <t>Analýza a vyhodnotenie výsledkov geot.monitoringu svahu zárezu Devínske jazero-Zohor</t>
  </si>
  <si>
    <t>Kopecký Miloslav, doc. RNDr., PhD.</t>
  </si>
  <si>
    <t>PO84</t>
  </si>
  <si>
    <t>Objednávka č. 3795/2014</t>
  </si>
  <si>
    <t>Železničné stavebníctvo,a.s.</t>
  </si>
  <si>
    <t>Skúšky tehál a malty,pevnosť betónu</t>
  </si>
  <si>
    <t xml:space="preserve">Priechodský Vladimír, Ing. PhD. </t>
  </si>
  <si>
    <t>PO85</t>
  </si>
  <si>
    <t>Objednavka</t>
  </si>
  <si>
    <t>Výskum materiálov historických budov</t>
  </si>
  <si>
    <t>Elter Constructions,s.r.o.</t>
  </si>
  <si>
    <t>Analýza opodstatnenosti sanačných opatrení v zosuvnom území</t>
  </si>
  <si>
    <t>PO99</t>
  </si>
  <si>
    <t>Výzva na predkladanie ponúk - list 5909/37079/10801/2015</t>
  </si>
  <si>
    <t>NDS, a.s.</t>
  </si>
  <si>
    <t>Experimentálny výskum geotechnických vlastností neogénnych zemín pre založenie pilierov rekonštruovaného Starého mosta v Bratislave</t>
  </si>
  <si>
    <t>Slávik Ivan, doc.Ing.,PhD.</t>
  </si>
  <si>
    <t>PP05</t>
  </si>
  <si>
    <t>Keller, s.r.o.</t>
  </si>
  <si>
    <t>Experimentálny výskum geotechnických aspektov geomateriálov v lokalite Handlová</t>
  </si>
  <si>
    <t>Masarovičová Mária, Ing.PhD.</t>
  </si>
  <si>
    <t>PO49</t>
  </si>
  <si>
    <t>H.E.E. Consult s.r.o.</t>
  </si>
  <si>
    <t>Regionálna integrovaná územná stratégia oblasť vodné hospodárstvo-vedecko-výskumná štúdia</t>
  </si>
  <si>
    <t>Stanko Štefan, doc.Ing.PhD.</t>
  </si>
  <si>
    <t>PO56</t>
  </si>
  <si>
    <t xml:space="preserve">Výzva
na predkladanie ponúk
v zmysle zákona č. 25/2006 Z. z. o verejnom obstarávaní
a o zmene a doplnení niektorých zákonov v znení neskorších predpisov 
</t>
  </si>
  <si>
    <t>BVS a.s.</t>
  </si>
  <si>
    <t>Analýza experimentálnych meraní na skládke odpadov v Budmericiach</t>
  </si>
  <si>
    <t>PO57</t>
  </si>
  <si>
    <t>Objednávka na základe vyhodnotenia cenových ponúk</t>
  </si>
  <si>
    <t>Sensor, s.r.o.</t>
  </si>
  <si>
    <t>Posúdenie porúch na spevnenej betónovej ploche</t>
  </si>
  <si>
    <t>PO59</t>
  </si>
  <si>
    <t>Objednávka</t>
  </si>
  <si>
    <t>Dolomity Real Slovakia k.s.</t>
  </si>
  <si>
    <t>Vypracovanie hydrogeologického posúdenia variantného riešenia dialnice D3</t>
  </si>
  <si>
    <t>PP48</t>
  </si>
  <si>
    <t>Výzva na predkladanie ponúk</t>
  </si>
  <si>
    <t>NDS a.s.</t>
  </si>
  <si>
    <t>Analýza príčin porušenia svahu zárezov na stavbe rýchlostnej cesty</t>
  </si>
  <si>
    <t>PP56</t>
  </si>
  <si>
    <t>objednávka č.10330/123504/30702/2015</t>
  </si>
  <si>
    <t>Analýza realizovateľnosti projektovej trasy diaľnice Hubová-Ivachnová</t>
  </si>
  <si>
    <t>PP18</t>
  </si>
  <si>
    <t>objednávka č.10330/7110/2015</t>
  </si>
  <si>
    <t>Diagnostika parkovacieho domu</t>
  </si>
  <si>
    <t>PP26</t>
  </si>
  <si>
    <t>Aupark Bratislava a.s.</t>
  </si>
  <si>
    <t>Analýza a zhodnotenie hydrologickej bilancie na toku Parná</t>
  </si>
  <si>
    <t>Výleta Roman, Ing,PhD.</t>
  </si>
  <si>
    <t>PP39</t>
  </si>
  <si>
    <t>Priame zadanie - objednávka</t>
  </si>
  <si>
    <t>Tate&amp;Lyle Boleráz, s.r.o.</t>
  </si>
  <si>
    <t>Potrubný systém aktívnej tepelnej ochrany integrovaný do obvodovej steny. - Experimentálne vzorky potrebné pre vykonanie exp.merania,analýza namer.hodnôt</t>
  </si>
  <si>
    <t>Puškár Anton, prof.Ing.PhD</t>
  </si>
  <si>
    <t>PP61</t>
  </si>
  <si>
    <t>Výzva na predkladanie žiadostí o poskytnutie dotácie na podporu spolupráce podnikateľských subjektov a vedecko-výskumných pracovísk formou Inovačných voucherov</t>
  </si>
  <si>
    <t>Schéma na podporu spolupráce podnikateľských subjektov a vedecko-výskumných pracovísk formou Inovačných voucherov</t>
  </si>
  <si>
    <t>Pavjan s.r.o.</t>
  </si>
  <si>
    <t>Inovácia obvodových plášťov nízkoenergetických a pasívnych montovaných budov na báze dreva</t>
  </si>
  <si>
    <t>Hraška Jozef, prof.Ing.PhD.</t>
  </si>
  <si>
    <t>PP63</t>
  </si>
  <si>
    <t>Výzva bola zverejnené na webovom portáli MH SR - 9.marec 2015 - http://www.mhsr.sk                        Ministerstvo hospodárstva Slovenskej republiky (ďalej len „ministerstvo") v zmysle ustanovenia §2 písm. f) a §8 ods.1 písm. b) zákona č. 71/2013 Z. z. o poskytovaní dotácií v pôsobnosti Ministerstva hospodárstva Slovenskej republiky v znení neskorších predpisov (ďalej len „zákon") vyhlasuje výzvu na predkladanie žiadostí o poskytnutie dotácie prostredníctvom vouchera (ďalej len „výzva") z rozpočtovej kapitoly ministerstva na rozpočtový rok 2015.</t>
  </si>
  <si>
    <t>Výzva na predkladanie žiadostí o poskytnutie dotácie na podporu spolupráce podnikateľských subjektov a vedecko -výskumných pracovísk formou Inovačných voucherov</t>
  </si>
  <si>
    <t>Real Dom s.r.o.</t>
  </si>
  <si>
    <t>Experimentálne meranie pretlaku vo vodovodnom potrubí studenej vody</t>
  </si>
  <si>
    <t>Peráčková Jana,doc.Ing.PhD.</t>
  </si>
  <si>
    <t>PN63</t>
  </si>
  <si>
    <t>výzva od f.Honeywell s.r.o.</t>
  </si>
  <si>
    <t>Honeywell s.r.o.</t>
  </si>
  <si>
    <t>Výpočet stability hrádzového systému odkaliska</t>
  </si>
  <si>
    <t>PO03</t>
  </si>
  <si>
    <t>Duslo, a.s.</t>
  </si>
  <si>
    <t>Experimentálny výskum geotechnických vlastností geomateriálov odkaliska SMZ a.s, Jelšava</t>
  </si>
  <si>
    <t>PO35</t>
  </si>
  <si>
    <t>SMZ Jelšava a.s.</t>
  </si>
  <si>
    <t>Posúdenie stavu napätosti v stene potrubného systému</t>
  </si>
  <si>
    <t>Brodniansky Ján, prof.Ing.PhD.</t>
  </si>
  <si>
    <t>PO44</t>
  </si>
  <si>
    <t xml:space="preserve">Rámcová zmluva 383/12EUS </t>
  </si>
  <si>
    <t>Eustream a.s.</t>
  </si>
  <si>
    <t>Meranie a analýza recentných pohybov v EMO.</t>
  </si>
  <si>
    <t>Papčo Juraj,Ing.PhD.</t>
  </si>
  <si>
    <t>PP60</t>
  </si>
  <si>
    <t>EQUIS s.r.o.</t>
  </si>
  <si>
    <t>Geotechnický monitoring svahu železničného zárezu</t>
  </si>
  <si>
    <t>PP58</t>
  </si>
  <si>
    <t>Výzva na predkladanie ponúk - list 011/2015/CLaO/Bum</t>
  </si>
  <si>
    <t>Uplatnenie bazaltového vlákna na zlepšenie reologických vlastností betónu a zvýšenie pevnosti betónu v stavebnej výrobe. -Experimentálne merania,analýza nameraných hodnôt</t>
  </si>
  <si>
    <t>PP62</t>
  </si>
  <si>
    <t>Technostav EUROPE s.r.o.</t>
  </si>
  <si>
    <t>Experimentálny výskum geotechnických aspektov geomateriálov odklaísk SE,a.s.,ENO,závod Zem.Kostolany</t>
  </si>
  <si>
    <t>PP45</t>
  </si>
  <si>
    <t>Expertízne zameranie oceľovej konštrukcie na 33.NP a kotevných vložiek v strope nad 33.NP v mieste osadenia fasády na logii.</t>
  </si>
  <si>
    <t>Kyrinovič Peter, Ing,.PhD.</t>
  </si>
  <si>
    <t>PP02</t>
  </si>
  <si>
    <t>Výzva na predloženie cenovej ponuky a objednávka</t>
  </si>
  <si>
    <t>Chemkostav a.s.</t>
  </si>
  <si>
    <t>Expertízne zameranie priestorovej polohy skrutiek kotevných vložiek balkónov a fasády na stavbe Panorama City v Bratislave</t>
  </si>
  <si>
    <t>PP03</t>
  </si>
  <si>
    <t>Analýza a riešenie zníženia hladiny podzemnej vody v lokalite DARWIN v Nitre.</t>
  </si>
  <si>
    <t>Šoltész Andrej, prof.Ing.,PhD.</t>
  </si>
  <si>
    <t>PP94</t>
  </si>
  <si>
    <t>objednávka na výskumnú spoluprácu</t>
  </si>
  <si>
    <t>Príprava strategického parku pre Jaguár Lend Rover v Nitre</t>
  </si>
  <si>
    <t>Strabag s.r.o.</t>
  </si>
  <si>
    <t>Hydraulický návrh nižovania hladiny podzemnej vody stavby Príprava strategického parku Nitra</t>
  </si>
  <si>
    <t>PR35</t>
  </si>
  <si>
    <t>PROMOT s.r.o.</t>
  </si>
  <si>
    <t>Experimentálne stanovenie tlakov vetra na modeli výškovej budovy</t>
  </si>
  <si>
    <t>Hubová Oĺga, doc.Ing.PhD.</t>
  </si>
  <si>
    <t>PP53</t>
  </si>
  <si>
    <t>Výzva na predloženie cenovej ponuky, objednávka SK-P032-ORD-001083.</t>
  </si>
  <si>
    <t>HB Reavis s.r.o.</t>
  </si>
  <si>
    <t>Posúdenie projektovej dokumentácie</t>
  </si>
  <si>
    <t>PP55</t>
  </si>
  <si>
    <t>objednávka č.10330/123530/30702/2015</t>
  </si>
  <si>
    <t>Experimentálne meranie geotechnického monitoringu</t>
  </si>
  <si>
    <t>PP09</t>
  </si>
  <si>
    <t>objednávka č. 683/2015</t>
  </si>
  <si>
    <t>Projektová dokumentácia sanácie stavebného objektu.</t>
  </si>
  <si>
    <t>PO60</t>
  </si>
  <si>
    <t>Výzva na predloženie cenovej ponuky - list 93080/30802/2014</t>
  </si>
  <si>
    <t>Výskum technologických uzlov CNC strojov na delenie materiálov energolúčovými technológiami</t>
  </si>
  <si>
    <t>Šooš Ľubomír, prof. Ing., PhD.</t>
  </si>
  <si>
    <t>S3/2015</t>
  </si>
  <si>
    <t>MicroStep, spol. s r.o.</t>
  </si>
  <si>
    <t xml:space="preserve">Vyhľadávanie a  možnosti aplikácie nových technológií v procese spracovávania odpadového skla nespracovateľného bežnými technológiami - stratégia výskumu a vývoja technológií a logistiky pracovania jednotlivých prúdov odpadu </t>
  </si>
  <si>
    <t>1240/15/30</t>
  </si>
  <si>
    <t>Recyklačný fond</t>
  </si>
  <si>
    <t>Vývoj modulárneho zariadenia na lokálne chemicko-termické zhodnotenie zmesného odpadu</t>
  </si>
  <si>
    <t>0201/0037/15</t>
  </si>
  <si>
    <t>hospodárska zmlluva</t>
  </si>
  <si>
    <t xml:space="preserve">WP TECH s.r.o. </t>
  </si>
  <si>
    <t>Analýza  odsávaného prachu pre lis</t>
  </si>
  <si>
    <t>Peciar Marián, prof. Ing., PhD.</t>
  </si>
  <si>
    <t>52/14</t>
  </si>
  <si>
    <t>Federal-Mogul FP a.s., Kostelec nad Orlicí</t>
  </si>
  <si>
    <t>Dodávka numerického modelu ZPO ŽP a.s.</t>
  </si>
  <si>
    <t>Hulkó Gabriel, prof. Ing., DrSc.</t>
  </si>
  <si>
    <t>58/14</t>
  </si>
  <si>
    <t>ŽP VVC s.r.o., Podbrezová</t>
  </si>
  <si>
    <t>Pull testy</t>
  </si>
  <si>
    <t>Hrnčiar Viliam, doc. Ing., PhD.</t>
  </si>
  <si>
    <t>Plastic Omnium, Lozorno</t>
  </si>
  <si>
    <t>Dodávka laboratórneho varáku</t>
  </si>
  <si>
    <t>OP-papírna s.r.o., Olšany ČR</t>
  </si>
  <si>
    <t>Technická pomoc pri vývoji technológie spracovania prachových odpadov kompaktovaním</t>
  </si>
  <si>
    <t>13/15</t>
  </si>
  <si>
    <t>Sledovanie šírenia trhlín CT vzoriek</t>
  </si>
  <si>
    <t>Chmelko, Vladimír, Ing., PhD.</t>
  </si>
  <si>
    <t>23/15</t>
  </si>
  <si>
    <t>Prvá Zváračská a.s., BA</t>
  </si>
  <si>
    <t>3D tlač</t>
  </si>
  <si>
    <t>Gavačová Jana Ing., PhD.</t>
  </si>
  <si>
    <t>24/15</t>
  </si>
  <si>
    <t>EKOM spol s r.o., Piešťany</t>
  </si>
  <si>
    <t xml:space="preserve">Expertná analýza pevnosti klietok
radiálnych guľkových ložísk s
kosouhlým stykom
</t>
  </si>
  <si>
    <t>27/15</t>
  </si>
  <si>
    <t>KINEX BEARINGS, a.s., Bytča</t>
  </si>
  <si>
    <t xml:space="preserve">Expertná analýza efektívneho materiálového, alebo energetického
zhodnocovania papierenských kalov
</t>
  </si>
  <si>
    <t>28/15</t>
  </si>
  <si>
    <t>SHP Harmanec a.s.</t>
  </si>
  <si>
    <t>00153052</t>
  </si>
  <si>
    <t xml:space="preserve">Linka na spracovanie prachových 
odpadov kompaktovaním
</t>
  </si>
  <si>
    <t>29/15</t>
  </si>
  <si>
    <t>Vývoj modelov existujúceho prepojenia kolektorov Sarmat 070, Panon 071 a kompresorov TK1 a UK v CS PZZP</t>
  </si>
  <si>
    <t>30/15</t>
  </si>
  <si>
    <t>Nafta a.s., BA</t>
  </si>
  <si>
    <t xml:space="preserve">Hydraulický návrh modelového
diagonálneho čerpadla 1.časť
</t>
  </si>
  <si>
    <t>Varchola Michal, prof. Ing., CSc.</t>
  </si>
  <si>
    <t>32/15</t>
  </si>
  <si>
    <t>Sigma, Lutín CZ</t>
  </si>
  <si>
    <t>Analýza materiálu akumulácie tepla</t>
  </si>
  <si>
    <t>Masaryk Michal, doc. Ing., PhD.</t>
  </si>
  <si>
    <t>35/15</t>
  </si>
  <si>
    <t>Halla Visteon Autopal Services, Nový Jičín CZ</t>
  </si>
  <si>
    <t>Dosiahnutie účinného centralizovaného zásobovania teplom v mestskej časti  BA - Devínska Nová Ves</t>
  </si>
  <si>
    <t>Urban František, doc. Ing., PhD.</t>
  </si>
  <si>
    <t>38/15</t>
  </si>
  <si>
    <t>Teplo GGE s.r.o., Považská Bystrica</t>
  </si>
  <si>
    <t>Testovacie zariadenie</t>
  </si>
  <si>
    <t>Morávek Ivan, Ing., PhD.</t>
  </si>
  <si>
    <t>39/15</t>
  </si>
  <si>
    <t>Stavebná fakulta STU v Bratislave</t>
  </si>
  <si>
    <t>00397687</t>
  </si>
  <si>
    <t>Expertná analýza peletovania digestátu s pridaným drvením, sušením a miešaním za účelom ich následného energetického zhodnotenia</t>
  </si>
  <si>
    <t>41/15</t>
  </si>
  <si>
    <t>VL Consulting ,BA</t>
  </si>
  <si>
    <t>Vypracovanie energetických auditov pre pobočky VUB</t>
  </si>
  <si>
    <t>46/15</t>
  </si>
  <si>
    <t>COFELY a.s. BA</t>
  </si>
  <si>
    <t>Spracovanie modelu, 3D tlač</t>
  </si>
  <si>
    <t>47/15</t>
  </si>
  <si>
    <t>SOVA Digital BA</t>
  </si>
  <si>
    <t>Skúšky plastových klietok</t>
  </si>
  <si>
    <t>48/15</t>
  </si>
  <si>
    <t>Overenie granulovateľnosti hnojiva</t>
  </si>
  <si>
    <t>49/15</t>
  </si>
  <si>
    <t>AGRO CS a.s., Říkov CZ</t>
  </si>
  <si>
    <t>Inovácia konštrukcie ťahačky kryštálov VGF</t>
  </si>
  <si>
    <t>Juriga Martin, Ing., PhD.</t>
  </si>
  <si>
    <t>54/15</t>
  </si>
  <si>
    <t>CMK s.r.o., Žarnovica</t>
  </si>
  <si>
    <t xml:space="preserve">Analýza praskania zvarov na pántoch </t>
  </si>
  <si>
    <t>Sejč Pavol, prof. Ing., PhD.</t>
  </si>
  <si>
    <t>58/15</t>
  </si>
  <si>
    <t>NordERP a.s. BA</t>
  </si>
  <si>
    <t>Vypracovanie konštrukčnej dokumentácie absorbéra pri INV akcii "Zvýšenie kapacity výroby Morfínu II. Etapa"</t>
  </si>
  <si>
    <t>59/15</t>
  </si>
  <si>
    <t>Saneca Pharmaceuticals a.s. Hlohovec</t>
  </si>
  <si>
    <t>Meranie hluku a vibrácií ozubených kolies</t>
  </si>
  <si>
    <t>Horvát František, Ing.</t>
  </si>
  <si>
    <t>63/15</t>
  </si>
  <si>
    <t>Bauer Gear Motor Slovakia s.r.o. Zlaté Moravce</t>
  </si>
  <si>
    <t>ClouDiaDAQ</t>
  </si>
  <si>
    <t>Ing. Marián Tárník, PhD.</t>
  </si>
  <si>
    <t>2014et004</t>
  </si>
  <si>
    <t>Výzva</t>
  </si>
  <si>
    <t>Grantový program Nadácie Tatra Banky E-TALENT</t>
  </si>
  <si>
    <t>Lokalizovanie kvadrokoptéry pomocou vizuálneho systému</t>
  </si>
  <si>
    <t>Ing. Martin Florek</t>
  </si>
  <si>
    <t>2014et013</t>
  </si>
  <si>
    <t>PinSpace: priestor naokolo je tvoj poznámkový blok</t>
  </si>
  <si>
    <t>Martin Drozda</t>
  </si>
  <si>
    <t>2014et018</t>
  </si>
  <si>
    <t xml:space="preserve">Riadiaci systém vedeckého experimentu </t>
  </si>
  <si>
    <t>doc. RNDr. Pavol Valko, CSc.</t>
  </si>
  <si>
    <t>2014et020</t>
  </si>
  <si>
    <t>Softvérové riadenie smerovej dynamiky vozidla UGV 6x6</t>
  </si>
  <si>
    <t>Ing. Martin Bugár, PhD.</t>
  </si>
  <si>
    <t>2014et021</t>
  </si>
  <si>
    <t>Dopravný smart monitorig – optický vláknový senzorický systém</t>
  </si>
  <si>
    <t>Ing. Branislav Korenko, PhD.</t>
  </si>
  <si>
    <t>088/2015_RT</t>
  </si>
  <si>
    <t>Grantový program Nadácie Volkswagen Slovakia - Rozvíjať technik(o)u</t>
  </si>
  <si>
    <t>Nadácia Volkswagen Slovakia</t>
  </si>
  <si>
    <t>prof. Ing. Peter Hubinský, PhD.</t>
  </si>
  <si>
    <t>Req-00163-003</t>
  </si>
  <si>
    <t>Stimuly pre výskum a vývoj</t>
  </si>
  <si>
    <t>Výskum novej generácie elektrónovolúčových komplexov určených na vákuové zváranie hliníkových a horčíkových zliatin</t>
  </si>
  <si>
    <t>prof. Ing. Ján Murgaš, PhD.</t>
  </si>
  <si>
    <t>2015-10871/33302:3-15F0</t>
  </si>
  <si>
    <t>PRVÁ ZVÁRAČSKÁ, a.s.</t>
  </si>
  <si>
    <t>Periodická príprava kontrolných fyzikov SE a.s. na experimentálnych reaktoroch</t>
  </si>
  <si>
    <t>doc. Ing. Ján Haščík, PhD.</t>
  </si>
  <si>
    <t>Slovenské elektrárne, a.s.</t>
  </si>
  <si>
    <t xml:space="preserve">"Modelovanie prúdenia chladiva"- pri využití existujúceho pokročilého programového modelovania termálnych, mechanicko-dynamických parametrov chladiva v režime prirodzenej cirkulácie počas odstávok  </t>
  </si>
  <si>
    <t>doc. Ing. Vladimír Kutiš, PhD.</t>
  </si>
  <si>
    <t>0302/0005/15</t>
  </si>
  <si>
    <t>ZoD</t>
  </si>
  <si>
    <t>ADROC Tech s.r.o.</t>
  </si>
  <si>
    <t>45989958</t>
  </si>
  <si>
    <t>"Modelovanie prúdenia chladiva"- overovanie alternatívnych modelových situácií prúdenia a distribúcií teplôt v bazénoch BVP a BVSP</t>
  </si>
  <si>
    <t>0302/0006/15</t>
  </si>
  <si>
    <t>Nezávisla analýza  postupu Slovenských elektrární, a.s. pri postupnej výmene softwaru pre výpočty aktívnych zón reaktorov VVER-440 v Slovenskej republike</t>
  </si>
  <si>
    <t>0301/47/15</t>
  </si>
  <si>
    <t>Úrad jadrového dozoru SR</t>
  </si>
  <si>
    <t>Výskumné práce v rámci projektu s názvom "Aplikácia plazmových nanoštruktúr pre zmenu charakteristiky vyviazania žiarenia z optoelektronickýhc prvkov"</t>
  </si>
  <si>
    <t>Ing. Martin Donoval, PhD.</t>
  </si>
  <si>
    <t>301/73/15</t>
  </si>
  <si>
    <t>POWERTEC s.r.o.</t>
  </si>
  <si>
    <t>Výskumné práce v rámci projektu z názvom "Zvýšenie modulárnosti Blutooth ovládačov pre bezdrôtový prenos"</t>
  </si>
  <si>
    <t>301/74/15</t>
  </si>
  <si>
    <t>TDR s.r.o.</t>
  </si>
  <si>
    <t>Vypracovanie diela "Výskum inovatívnych metód čistenia odpadových vôd"</t>
  </si>
  <si>
    <t>prof. Ing. Štefan Kozák, PhD.</t>
  </si>
  <si>
    <t>0301/96/15</t>
  </si>
  <si>
    <t>BOST SK a.s.</t>
  </si>
  <si>
    <t>Vypracovanie diela "Energetické a dizajnové využitie stavebných otvorov"</t>
  </si>
  <si>
    <t>0301/97/15</t>
  </si>
  <si>
    <t>Vypracovanie diela "Výskum a vývoj vysokovýkonných Hi-Tech mechanických upchávok"</t>
  </si>
  <si>
    <t xml:space="preserve"> 0301/98/15</t>
  </si>
  <si>
    <t>Vypracovanie diela "Výskum, vývoj a  inovácia v oblasti malých čistiarní odpadových vôd"</t>
  </si>
  <si>
    <t>0301/110/15</t>
  </si>
  <si>
    <t>Stabilizácia, skladovanie mikrobiálnych kultúr a vykonávanie mikrobiálnych fermentacií</t>
  </si>
  <si>
    <t>Rosenberg Michal, prof.Ing., PhD.</t>
  </si>
  <si>
    <t>006 15</t>
  </si>
  <si>
    <t>O</t>
  </si>
  <si>
    <t>LentiKat´s a.s. Praha, CZ</t>
  </si>
  <si>
    <t>CZ 274 47 618</t>
  </si>
  <si>
    <t>Hodnotenie kvality káblov</t>
  </si>
  <si>
    <t>Šurina Igor, Ing., PhD.</t>
  </si>
  <si>
    <t>016 15</t>
  </si>
  <si>
    <t>CALIX AB Švédsko</t>
  </si>
  <si>
    <t>Analýza zrazeniny čierneho výluhu</t>
  </si>
  <si>
    <t>Jablonský Michal, Ing., PhD.</t>
  </si>
  <si>
    <t>021 15</t>
  </si>
  <si>
    <t>OP papírna s.r.o.   Olšany, CZ</t>
  </si>
  <si>
    <t>CZ 251 28 612</t>
  </si>
  <si>
    <t>Izolácia, optimalizácia podmienok kultivácie, stabilizácie, skladovania čistej kultúry bakterií Nitrosomonas europea</t>
  </si>
  <si>
    <t>026 15</t>
  </si>
  <si>
    <t>LentiKat´s a.s.   Praha, CZ</t>
  </si>
  <si>
    <t xml:space="preserve">Štúdia o možnosti zrážania lignínu z výluhu </t>
  </si>
  <si>
    <t>029 15</t>
  </si>
  <si>
    <t>OP papírna  s.r.o. , Olšany, CZ</t>
  </si>
  <si>
    <t>Stanovenie účinnosti 4 biocidnych výrobkov</t>
  </si>
  <si>
    <t>Valík Ľubomír, prof.Ing., PhD.</t>
  </si>
  <si>
    <t>038 15</t>
  </si>
  <si>
    <t>GWC - Water Consultant, Rakúsko</t>
  </si>
  <si>
    <t>Analýza obsahu síry vo vzorkách taveniny</t>
  </si>
  <si>
    <t>Jurišová Jana, Ing., PhD.</t>
  </si>
  <si>
    <t>051 15</t>
  </si>
  <si>
    <t xml:space="preserve">Rauan Meirbekova Reykjavik University, Reykjavik  Írsko </t>
  </si>
  <si>
    <t xml:space="preserve">XRD analýza </t>
  </si>
  <si>
    <t>Bača Ľuboš, Ing., PhD.</t>
  </si>
  <si>
    <t>052 15</t>
  </si>
  <si>
    <t>RHP-Technology GmbH, Seibersdorf, Rakúsko</t>
  </si>
  <si>
    <t xml:space="preserve">Zachytávanie vírusov a vektorov polymérnymi membránami </t>
  </si>
  <si>
    <t>Polakovič Milan, doc. Ing., CSc.</t>
  </si>
  <si>
    <t>009 13</t>
  </si>
  <si>
    <t>Santoius Nemecko</t>
  </si>
  <si>
    <t>Príprava a dodávka roztokov biomasy</t>
  </si>
  <si>
    <t>025 14</t>
  </si>
  <si>
    <t>LentiKat´s  a.s. Praha</t>
  </si>
  <si>
    <t>Vývoj procesu na výrobu dimetyl a dietyl karbonátu (prvá fáza)</t>
  </si>
  <si>
    <t>Dudáš Jozef, doc. Ing., PhD.</t>
  </si>
  <si>
    <t>021 13</t>
  </si>
  <si>
    <t>Tau-chem, s.r.o. Bratislava</t>
  </si>
  <si>
    <t>2013</t>
  </si>
  <si>
    <t>2015</t>
  </si>
  <si>
    <t>Organická elementárna analýza odpadov</t>
  </si>
  <si>
    <t>Segľa Peter, prof.Ing., DrSc.</t>
  </si>
  <si>
    <t>004 14</t>
  </si>
  <si>
    <t>OLO a.s. Bratislava</t>
  </si>
  <si>
    <t>00 681 300</t>
  </si>
  <si>
    <t>Vývoj technologických postupov prípravy biochemikálií kombináciou chemických a biotechnologických postupov (D-arabitolu, D-arabinózy)</t>
  </si>
  <si>
    <t>010 14</t>
  </si>
  <si>
    <t>SYNTHCLUSTER s.r.o.  Modra</t>
  </si>
  <si>
    <t>Experimenty prepriemyselné využitie technológie pre generovanie syntézneho plynu</t>
  </si>
  <si>
    <t>Jelemenský Ľudovít, prof.Ing., DrSc.</t>
  </si>
  <si>
    <t>024 14</t>
  </si>
  <si>
    <t>GA Drilling  a.s.   Trnava</t>
  </si>
  <si>
    <t>Aplikácie prístupov kvantitatívne / prediktívnej mikrobiológie pri vývoji a zabezpečovaní kvality rybích výrobkov</t>
  </si>
  <si>
    <t>031 14</t>
  </si>
  <si>
    <t>Ryba Žilina spol. s. r.o., Žilina</t>
  </si>
  <si>
    <t>2014</t>
  </si>
  <si>
    <t>Stanovenie a porovnanie mutričných hdnôt, aplikácia prírodných farbív a skúška karagénov</t>
  </si>
  <si>
    <t>Staruch Ladislav, Ing., CSc.</t>
  </si>
  <si>
    <t>032 14</t>
  </si>
  <si>
    <t>Hudec Ivan, prof.Ing., PhD.</t>
  </si>
  <si>
    <t>029 14</t>
  </si>
  <si>
    <t>VEGUM a.s. Dolné Vestenice</t>
  </si>
  <si>
    <t xml:space="preserve">Analýza opracovania králičej srsti atmosferickým plazmatickým výbojom </t>
  </si>
  <si>
    <t>Tiňo Radovan, Ing., PhD.</t>
  </si>
  <si>
    <t>039 14</t>
  </si>
  <si>
    <t>KAMEA Elektronics s.r.o. Piešťany</t>
  </si>
  <si>
    <t>Rozbor vápna a termická analýza vzorky</t>
  </si>
  <si>
    <t>Smrčková Eva, Ing., CSc.</t>
  </si>
  <si>
    <t>030 15</t>
  </si>
  <si>
    <t>OLO, a.s.  Bratislava</t>
  </si>
  <si>
    <t>Vypracovanie postupu biotechnologickej produkcie oleja s obsahom kyseliny arachidovej</t>
  </si>
  <si>
    <t>057 14</t>
  </si>
  <si>
    <t>BIOTIKA a. s. Slovenská Ľupča</t>
  </si>
  <si>
    <t>Výskumné práce emisií výrobkov Leier a drevenej štiepky</t>
  </si>
  <si>
    <t>053 14</t>
  </si>
  <si>
    <t>Leier Baustoffe SK s.r.o., Bratislava</t>
  </si>
  <si>
    <t xml:space="preserve">Zmeranie DSC záznamu dodaných vzoriek </t>
  </si>
  <si>
    <t>Šimon Peter, prof.Ing., DrSc.</t>
  </si>
  <si>
    <t>031 15</t>
  </si>
  <si>
    <t>Runeko s.r.o., Žilina</t>
  </si>
  <si>
    <t>Skríning a molekulárne štúdie primárnej štruktúry génov</t>
  </si>
  <si>
    <t>076 14</t>
  </si>
  <si>
    <t xml:space="preserve">Stanovenie merných povrchov dodaných vzoriek kremičitého úletu SIOXID </t>
  </si>
  <si>
    <t>Hudec Pavol, doc.Ing., CSc.</t>
  </si>
  <si>
    <t>003 15</t>
  </si>
  <si>
    <t>OFZ Istebné</t>
  </si>
  <si>
    <t>Príprava a technická asistencia pri ESR meraniach s teplotou</t>
  </si>
  <si>
    <t>Rapta Peter, prof.Ing., DrSc.</t>
  </si>
  <si>
    <t>005 15</t>
  </si>
  <si>
    <t>Ústav polymérov SAV,  Bratislava</t>
  </si>
  <si>
    <t>00 586 927</t>
  </si>
  <si>
    <t>Analýza možných príčin žltnutia polyuretánových koncoviek katéterov</t>
  </si>
  <si>
    <t>009 15</t>
  </si>
  <si>
    <t>UNOMEDICAL s.r.o., Michalovce</t>
  </si>
  <si>
    <t>Vzorky nánosu - určenie chemického zloženia</t>
  </si>
  <si>
    <t>010 15</t>
  </si>
  <si>
    <t>Knauf,s.r.o.,         Nová Baňa</t>
  </si>
  <si>
    <t>Spektrometria vzorky nánosu</t>
  </si>
  <si>
    <t>011 15</t>
  </si>
  <si>
    <t>Príprava a dodanie čistých druhov baktérií</t>
  </si>
  <si>
    <t>007 15</t>
  </si>
  <si>
    <t>EBA s.r.o. Bratislava</t>
  </si>
  <si>
    <t>Vyhodnotenie izolačných materiálov káblov</t>
  </si>
  <si>
    <t>012 15</t>
  </si>
  <si>
    <t>PPAENERGO s.r.o., Bratislava</t>
  </si>
  <si>
    <t>Zhodnotenie a spracovanie RTG difrakčných záznamov</t>
  </si>
  <si>
    <t>015 15</t>
  </si>
  <si>
    <t>TSUS n.o. Bratislava</t>
  </si>
  <si>
    <t>SEM snímková analýza mikroštruktúry zatvrdnutých  cementových pást</t>
  </si>
  <si>
    <t>014 15</t>
  </si>
  <si>
    <t>Považská cementáreň, a.s. , Ladce</t>
  </si>
  <si>
    <t>Chemické analýzy granulátov a izolácií káblov</t>
  </si>
  <si>
    <t>022 15</t>
  </si>
  <si>
    <t>LEONI SLOVAKIA s.r.o.Trenčianska Teplá</t>
  </si>
  <si>
    <t>Posúdenie vhodnosti existujúcich kolón na zakoncentrovanie čpavkovej vody z výroby</t>
  </si>
  <si>
    <t>043 15</t>
  </si>
  <si>
    <t>Bioplynový potenciál</t>
  </si>
  <si>
    <t>Hutňan Miroslav, doc.Ing., CSc.</t>
  </si>
  <si>
    <t>028 15</t>
  </si>
  <si>
    <t>MEROCO a.s.   Leopoldov</t>
  </si>
  <si>
    <t>Stanovenie amylázovej aktivity v tekutých a práškových preparátoch</t>
  </si>
  <si>
    <t>032 15</t>
  </si>
  <si>
    <t>BRENTAG Slovakia s.r.o., Bratislava</t>
  </si>
  <si>
    <t>RTG analýzy vzoriek</t>
  </si>
  <si>
    <t>Jorík Vladimír, doc.Ing., CSc.</t>
  </si>
  <si>
    <t>023 15</t>
  </si>
  <si>
    <t>HAMELN rds  a.s. Modra</t>
  </si>
  <si>
    <t>Podklady pre hodnotenie EIA - navýšenie výroby celulózy</t>
  </si>
  <si>
    <t>Derco Ján, doc.Ing., CSc.</t>
  </si>
  <si>
    <t>025 15</t>
  </si>
  <si>
    <t>EKOS PLUS s.r.o.     Bratislava</t>
  </si>
  <si>
    <t>Stanovenie chemického zloženia úletov</t>
  </si>
  <si>
    <t>033 15</t>
  </si>
  <si>
    <t>Výpal vápna pre dosiahnutie najvyššej možnej reaktivity</t>
  </si>
  <si>
    <t>Palou Martin Tchingnabé, prof.Dr.Ing.</t>
  </si>
  <si>
    <t>055 15</t>
  </si>
  <si>
    <t>CEMDESING spol. s r.o., Trenčín</t>
  </si>
  <si>
    <t>Zmeranie DSC záznamu dodaných vzoriek epoxidov</t>
  </si>
  <si>
    <t>034 15</t>
  </si>
  <si>
    <t>VUKI a.s. Bratislava</t>
  </si>
  <si>
    <t>037 15</t>
  </si>
  <si>
    <t>Príprava vzorky lignínu z vedľajších produktov pri výrobe celulózy</t>
  </si>
  <si>
    <t>039 15</t>
  </si>
  <si>
    <t>Chemko a.s. Bratislava</t>
  </si>
  <si>
    <t>Výroba vzorky MERO - vyhodnotenie zmeny bilancií surovín</t>
  </si>
  <si>
    <t>Kocsisová Teodora, Ing.</t>
  </si>
  <si>
    <t>036 15</t>
  </si>
  <si>
    <t>OTEZA, s.r.o., Martin</t>
  </si>
  <si>
    <t>Testy odpadovej kremelíny</t>
  </si>
  <si>
    <t>045 15</t>
  </si>
  <si>
    <t>AMYLUM SLOVAKIA, spol. s r.o., Boleráz</t>
  </si>
  <si>
    <t>Rontgenová mikroanalýza vzoriek na prístroji JXA-840A so systémom EDX</t>
  </si>
  <si>
    <t xml:space="preserve">Janek Marián doc.Ing. PhD. </t>
  </si>
  <si>
    <t>053 15</t>
  </si>
  <si>
    <t>Bekaert Hlohovec a. s., Hlohovec</t>
  </si>
  <si>
    <t>Odkyslenie vzoriek oleja</t>
  </si>
  <si>
    <t>047 15</t>
  </si>
  <si>
    <t>STUVITAL, s.r.o.. Bratislava</t>
  </si>
  <si>
    <t>Svetlostálosť tlače - odolnosť voči teplu</t>
  </si>
  <si>
    <t>Dvonka Vladimír, Ing., PhD.</t>
  </si>
  <si>
    <t>056 15</t>
  </si>
  <si>
    <t>PROMPt tlačiareň cennín a.s., Bratislava</t>
  </si>
  <si>
    <t>00 698 407</t>
  </si>
  <si>
    <t>Stanovenie merných povrchov iremičitého úletu SIOXID</t>
  </si>
  <si>
    <t>059 15</t>
  </si>
  <si>
    <t>OFZ a.s. Istebné</t>
  </si>
  <si>
    <t>Sušenie biomasy</t>
  </si>
  <si>
    <t>057 15</t>
  </si>
  <si>
    <t>Evonik Fermas s.r.o., Slovenská Ľupča</t>
  </si>
  <si>
    <t xml:space="preserve">Využitie sadra na hodnotné chemické produkty a medziprodukty </t>
  </si>
  <si>
    <t>Fellner Pavel, prof.Ing., DrSc.</t>
  </si>
  <si>
    <t>060 15</t>
  </si>
  <si>
    <t>VUCHT a.s. Bratislava</t>
  </si>
  <si>
    <t>Rozbor a anylýza vzoriek tesniace gumy prášnika Vp 1,2,3</t>
  </si>
  <si>
    <t>062 15</t>
  </si>
  <si>
    <t>U.S. Steel Košice s.r.o.,  Košice</t>
  </si>
  <si>
    <t>Vplyv vody na bezpečnostné parametre autoklávu</t>
  </si>
  <si>
    <t>Danielik Vladimír, doc.Ing., PhD.</t>
  </si>
  <si>
    <t>058 15</t>
  </si>
  <si>
    <t>KOMPOZITUM, s.r.o., Topolčany</t>
  </si>
  <si>
    <t>Elastomérne zmesi a ich komponenty - fyzikálno-mechanické a analytické testy</t>
  </si>
  <si>
    <t>064 15</t>
  </si>
  <si>
    <t>Zmeranie DSCa TG záznamov vzoriek epoxidov</t>
  </si>
  <si>
    <t>065 15</t>
  </si>
  <si>
    <t>Rozbor a analýza krytov svietidiel a granulátov používaných na ich výrobu</t>
  </si>
  <si>
    <t>066 15</t>
  </si>
  <si>
    <t>Hella Slovakia Signal-Lighting s.r.o., Bánovce nad Bebravou</t>
  </si>
  <si>
    <t>RTG analýzy vzoriek zeolitu</t>
  </si>
  <si>
    <t>071 15</t>
  </si>
  <si>
    <t>VURUP a.s. Bratislava</t>
  </si>
  <si>
    <t>Školenie "Úvod do plastov"</t>
  </si>
  <si>
    <t>073 15</t>
  </si>
  <si>
    <t>VOLKSWAGEN SLOVAKIA a.s., Bratislava</t>
  </si>
  <si>
    <t>Školenie "Úvod do plastov a ukážka technológií v Nitre"</t>
  </si>
  <si>
    <t>074 15</t>
  </si>
  <si>
    <t>Termické skúšky</t>
  </si>
  <si>
    <t>076 15</t>
  </si>
  <si>
    <t>FIBERSTRUCT s.r.o. Strážske</t>
  </si>
  <si>
    <t>Spracovanie a zhodnotenie RTG difrakčných záznamov</t>
  </si>
  <si>
    <t>077 15</t>
  </si>
  <si>
    <t>Externé analýzy, kontrola liečiv</t>
  </si>
  <si>
    <t>Liptaj Tibor, doc.Ing., PhD.</t>
  </si>
  <si>
    <t>082 15</t>
  </si>
  <si>
    <t>Saneca Pharmaceutical a.s., Hlohovec</t>
  </si>
  <si>
    <t>Fit2 E-CAR - komplexná vízia elektromibility pre nasledujpce desaťročie</t>
  </si>
  <si>
    <t>Paliatka Peter, prof. akad. soch.</t>
  </si>
  <si>
    <t>rámcová zmluva o vzájomnej spolupráci</t>
  </si>
  <si>
    <t>Wolkswagen AG,38436,Wolfburg/ ŠKODA AUTO Mladá Boleslav</t>
  </si>
  <si>
    <t>Vedecko-výskumné aktivity určené na PUBLIC SPACE BRATISLAVA</t>
  </si>
  <si>
    <t>Boháčová Katarína, Ing. arch., PhD.</t>
  </si>
  <si>
    <t>0524/0098/15</t>
  </si>
  <si>
    <t>zmluva o spolupráci</t>
  </si>
  <si>
    <t>GFI, a.s.</t>
  </si>
  <si>
    <t>Výskum pamiatok</t>
  </si>
  <si>
    <t>Kráľová Eva doc. Ing., PhD.</t>
  </si>
  <si>
    <t>0501/0005/15</t>
  </si>
  <si>
    <t>SL TRADE, s.r.o.</t>
  </si>
  <si>
    <t>Zachovanie, udržanie a obnova kultúrneho a prírodného dedičstva v lokalite Malej a Veľkej Sklaky</t>
  </si>
  <si>
    <t>Polomová Beata, Ing. arch. PhD.</t>
  </si>
  <si>
    <t>0501/0006/15</t>
  </si>
  <si>
    <t>Beňadik, n.f.</t>
  </si>
  <si>
    <t>0524/00403/15</t>
  </si>
  <si>
    <t>Vybavenie modelárskeho štúdia</t>
  </si>
  <si>
    <t>0524/03382/15</t>
  </si>
  <si>
    <t>darovacia zmluva 011/2015</t>
  </si>
  <si>
    <t>Škoda Auto, a.s.</t>
  </si>
  <si>
    <t xml:space="preserve">Vedecko výskumný projekt-metalografické rozbory a mechanické skúšky materiálov </t>
  </si>
  <si>
    <t>Hazlinger Marián doc. Ing. CSc.</t>
  </si>
  <si>
    <t>1/15</t>
  </si>
  <si>
    <t>zmluva</t>
  </si>
  <si>
    <t>ZF Slovakia a.s. Trnava</t>
  </si>
  <si>
    <t>2/15</t>
  </si>
  <si>
    <t>EG výskumno-vývojové centrumTrnava</t>
  </si>
  <si>
    <t>Odskúšanie, 3D meranie a kontrola prototypu</t>
  </si>
  <si>
    <t>Buranský Ivan Ing. PhD.</t>
  </si>
  <si>
    <t>3/15</t>
  </si>
  <si>
    <t>Binder Slovakia Bratislava</t>
  </si>
  <si>
    <t>Vedecko výskumný projekt-mechanické skúšky materiálov</t>
  </si>
  <si>
    <t>4/15</t>
  </si>
  <si>
    <t>Mosdorfer Austria</t>
  </si>
  <si>
    <t>ATU30573705</t>
  </si>
  <si>
    <t>Vedecko výskumný projekt-analýza ojníc</t>
  </si>
  <si>
    <t>5/15</t>
  </si>
  <si>
    <t>Pank Automotive Topoľčany</t>
  </si>
  <si>
    <t>Výskum a overenie vlastností ložiskových ocelí</t>
  </si>
  <si>
    <t>Čaplovič Ľubomír prof. Ing. PhD.</t>
  </si>
  <si>
    <t>9/15</t>
  </si>
  <si>
    <t>INA SKALICA</t>
  </si>
  <si>
    <t>Analýza fázového zloženia Cr vrstvy</t>
  </si>
  <si>
    <t>Kusý Martin doc. Ing. PhD.</t>
  </si>
  <si>
    <t>10/15</t>
  </si>
  <si>
    <t>ČZ ŘETEZY Strakonice ČR</t>
  </si>
  <si>
    <t>CZ60071303</t>
  </si>
  <si>
    <t>11/15</t>
  </si>
  <si>
    <t>Analýza mechanických vlastností hliníkových zliatin</t>
  </si>
  <si>
    <t>Pašák Matej Ing.</t>
  </si>
  <si>
    <t>12/15</t>
  </si>
  <si>
    <t>TEM observation of steel samples H417 and H504</t>
  </si>
  <si>
    <t>Janovec Jozef prof. Ing. DrSc.</t>
  </si>
  <si>
    <t>Benteler Steel/Tube Paderborn Germany</t>
  </si>
  <si>
    <t>DE815176963</t>
  </si>
  <si>
    <t>Testovanie možností 3D skenovania a merania dielu Traeger Centerfiill</t>
  </si>
  <si>
    <t>14/15</t>
  </si>
  <si>
    <t>Magna Slovteca Trnava</t>
  </si>
  <si>
    <t>3D skenovanie</t>
  </si>
  <si>
    <t>16/15</t>
  </si>
  <si>
    <t>Analýza húževnatosti a oteruvzdornosti plastvo pre 3D tlačiarne</t>
  </si>
  <si>
    <t>17/15</t>
  </si>
  <si>
    <t>Bizzcom s.r.o. Trnava</t>
  </si>
  <si>
    <t>Určenie obsahu zbytkového austenitu</t>
  </si>
  <si>
    <t>18/15</t>
  </si>
  <si>
    <t>Comtes FHT Dobřany ČR</t>
  </si>
  <si>
    <t>CZ26316919</t>
  </si>
  <si>
    <t>Výskum v oblasti 3D skenovanie nástrojov</t>
  </si>
  <si>
    <t>19/15</t>
  </si>
  <si>
    <t>Skartek s.r.o. Trnava</t>
  </si>
  <si>
    <t>Výskum 3D merania plastového dielu</t>
  </si>
  <si>
    <t>20/15</t>
  </si>
  <si>
    <t>Fremach Trnava</t>
  </si>
  <si>
    <t>Výskum možnosti leštenia tela rýchlospojky platmovým výbojom v elektrolyte</t>
  </si>
  <si>
    <t>Podhorský Štefan doc. Ing. CSc.</t>
  </si>
  <si>
    <t>21/15</t>
  </si>
  <si>
    <t>Chirana Medical Stará Turá</t>
  </si>
  <si>
    <t>Výskum analýzy a vyhodnotenie technilógie výroby mosadzných odliatkov</t>
  </si>
  <si>
    <t>Čaus Alexander prof. Ing.DrSc</t>
  </si>
  <si>
    <t>22/15</t>
  </si>
  <si>
    <t>Vedecko-výskumný projekt-analýza zvarov plechov zváraných laserom</t>
  </si>
  <si>
    <t>ArcelorMittal Senica</t>
  </si>
  <si>
    <t>Výskum a množnosti 3D skenovania a merania plastových dielcov</t>
  </si>
  <si>
    <t>Analýza spracovania povrchu nástroja na obrábanie dreva</t>
  </si>
  <si>
    <t>Moravčík Roman doc. Ing. PhD.</t>
  </si>
  <si>
    <t>25/15</t>
  </si>
  <si>
    <t>NMH s.r.o. Šaľa</t>
  </si>
  <si>
    <t>Spracovanie podkladov pre vypracovanie plánu BOZP</t>
  </si>
  <si>
    <t>Martinka Jozef Ing. PhD.</t>
  </si>
  <si>
    <t>26/15</t>
  </si>
  <si>
    <t>SES a.s.Tlmače</t>
  </si>
  <si>
    <t>Expertný posudok rýchlosti horenia pevného zakurovača PLAMO</t>
  </si>
  <si>
    <t>Tatrachem Trnava</t>
  </si>
  <si>
    <t>Výskum možností 3D skenovania a merania tvárniacich výtvarkov-oblúkov</t>
  </si>
  <si>
    <t>ŽP VVC Podbrezová</t>
  </si>
  <si>
    <t>Verifikácia riadiac.algoritmov inšpekčného stendu VJP vrátane kontroly HW a SW funkcionalít, prehliadky</t>
  </si>
  <si>
    <t>Tanuška Pavol, prof. Ing. PhD.</t>
  </si>
  <si>
    <t>VUJE a.s. Trnava</t>
  </si>
  <si>
    <t>Analýza mechanických vlastností sklotechtilných kompozitov</t>
  </si>
  <si>
    <t>C2i s.r.o.  Dunajská Streda</t>
  </si>
  <si>
    <t>Analýza kontaminovaného skleného vlákna</t>
  </si>
  <si>
    <t>31/15</t>
  </si>
  <si>
    <t>DIPEX Sereď</t>
  </si>
  <si>
    <t>Výskum a možnosti 3D skenovania segmentov</t>
  </si>
  <si>
    <t>ZF Slovakia Trnava</t>
  </si>
  <si>
    <t>Vedecko výskumný projekt-analýza poškodenia skrutnej pružiny</t>
  </si>
  <si>
    <t>33/15</t>
  </si>
  <si>
    <t>Centrum B Myjava</t>
  </si>
  <si>
    <t>Výskum frézovania hliníkových profilov podľa priložených 3D modelov</t>
  </si>
  <si>
    <t>Šimna Vladimír Ing. PhD.</t>
  </si>
  <si>
    <t>34/15</t>
  </si>
  <si>
    <t>Oliver Piroska Nitra - FO</t>
  </si>
  <si>
    <t>Výskum zvariteľnosti prototypových súčiastok</t>
  </si>
  <si>
    <t>Bárta Jozef Ing. PhD.</t>
  </si>
  <si>
    <t>Halla Visteon Nový Jičín, ČR</t>
  </si>
  <si>
    <t>CZ26914620</t>
  </si>
  <si>
    <t xml:space="preserve">Analýza vzorky </t>
  </si>
  <si>
    <t>36/15</t>
  </si>
  <si>
    <t>Carl Zeiss Trnava</t>
  </si>
  <si>
    <t>Vedecko výskumný projekt-metalografický rozbor niklovanej vrstvy materiálu</t>
  </si>
  <si>
    <t>37/15</t>
  </si>
  <si>
    <t>Chemni Usip Považská Bystrica</t>
  </si>
  <si>
    <t>Vývoj duplexných ocelí legovaných ytriom</t>
  </si>
  <si>
    <t xml:space="preserve">Demian Svetozár Ing. </t>
  </si>
  <si>
    <t>STU FEI Bratislava</t>
  </si>
  <si>
    <t>TEM observation of steel samples 3 and 16</t>
  </si>
  <si>
    <t>Výskum a vývoj prípravkov na meranie plastových dielov</t>
  </si>
  <si>
    <t>Magna Slovteca s.r.o.Trnava</t>
  </si>
  <si>
    <t>Výskum možností 3D meranie dielov z PE</t>
  </si>
  <si>
    <t>42/15</t>
  </si>
  <si>
    <t>Analýza mechanických vlastností nízkouhlíkového oceľového plechu</t>
  </si>
  <si>
    <t>43/15</t>
  </si>
  <si>
    <t>Metal Design slovakia Hrnčiarovce n/Parnou</t>
  </si>
  <si>
    <t>Vedecko výskumný projekt-metalografický rozbor hrúbky vrstvy chemického niklu</t>
  </si>
  <si>
    <t>44/15</t>
  </si>
  <si>
    <t>Vyskum moznosti 3D meranie dielov z materiálu PE-E</t>
  </si>
  <si>
    <t>45/15</t>
  </si>
  <si>
    <t>Adhex Technologies Slovakia Senec</t>
  </si>
  <si>
    <t>EDX analýza kvapiek s defektami</t>
  </si>
  <si>
    <t>John Manville Slovakia Trnava</t>
  </si>
  <si>
    <t>Expertný posudok rýchlosti výrobku DIAVA pasta na parkety</t>
  </si>
  <si>
    <t>Skúšky prekaliteľnosti materiálu 42CrMo4</t>
  </si>
  <si>
    <t>Sodalitas s.r.o. Dubnica n/ Váhom</t>
  </si>
  <si>
    <t>Výskum chemického zloženia chladiacej kvapaliny v procesoch technologických operácií</t>
  </si>
  <si>
    <t>Robertshaw Trnava</t>
  </si>
  <si>
    <t>Vedecko výskumný projekt-metalografické rozbory a mechanické skúšky materiálov silentblokov</t>
  </si>
  <si>
    <t>50/15</t>
  </si>
  <si>
    <t>BOGE  Elastmetall SlovakiaTrnava</t>
  </si>
  <si>
    <t>Vedecko výskumný projekt-metalografický rozbor a mechanické skúšky výkovkov príruby</t>
  </si>
  <si>
    <t>51/15</t>
  </si>
  <si>
    <t>Pankl Automotive Slovakia Topoľčany</t>
  </si>
  <si>
    <t>Vedecko výskumný projekt-mechanické skúšk materiálov</t>
  </si>
  <si>
    <t>52/15</t>
  </si>
  <si>
    <t>Výskum materiálového s štruktúrneho zloženia odstredivo liatých rúr</t>
  </si>
  <si>
    <t>53/15</t>
  </si>
  <si>
    <t>CCN Group Castings Považská Bystrica</t>
  </si>
  <si>
    <t>Výskum príčin nerovnomernej deformácie výliskov po tepelnom spracovaní</t>
  </si>
  <si>
    <t>PWO Unitools CZ Valasske Medzirici ČR</t>
  </si>
  <si>
    <t>Výskum a výroba prototypov bicyklových súčiastok</t>
  </si>
  <si>
    <t>55/15</t>
  </si>
  <si>
    <t>KELLYS BICYCLES s. r. o., Veľké Orvište</t>
  </si>
  <si>
    <t>Výskum možností 3D skenovanie plastových dielov</t>
  </si>
  <si>
    <t>56/15</t>
  </si>
  <si>
    <t>Magna Slovteca s.r.o. Trnava</t>
  </si>
  <si>
    <t>Výskum možností 3D merania dielov z materiálu PE-E</t>
  </si>
  <si>
    <t>57/15</t>
  </si>
  <si>
    <t>Výskumný projekt-analýza prvkov spájky a drôtu</t>
  </si>
  <si>
    <t>Lokaj Ján prof. Ing. PhD.</t>
  </si>
  <si>
    <t>Enics Slovakia s.r.o. Nová Dubnica</t>
  </si>
  <si>
    <t>Vedecko-výskumný projekt-mechanické skúšky laserom zváraných plechov pre automobilový priemysel</t>
  </si>
  <si>
    <t>60/15</t>
  </si>
  <si>
    <t>Výskum ultrazvukového obrábania kremenné</t>
  </si>
  <si>
    <t>61/15</t>
  </si>
  <si>
    <t>Monty s.r.o. Trenčín</t>
  </si>
  <si>
    <t>Výskum parametrov tepelného spracovania a chemického zloženia ložísk</t>
  </si>
  <si>
    <t>62/15</t>
  </si>
  <si>
    <t>Výskum a overenie parametrov tepelného spracovania valčekov z ložiskovej ocele</t>
  </si>
  <si>
    <t>65/15</t>
  </si>
  <si>
    <t>Výskum z oblasti návrhu a úpravy formy 509/510</t>
  </si>
  <si>
    <t>66/15</t>
  </si>
  <si>
    <t>Výskum rozťažnosti polovodičových komponentov</t>
  </si>
  <si>
    <t>Krajčovič Jozef Mgr. PhD.</t>
  </si>
  <si>
    <t>67/15</t>
  </si>
  <si>
    <t>Semikron s.r.o. Vrbové</t>
  </si>
  <si>
    <t>Posúdenie životnosti požiarných tesnení v jadrovej elektrárni</t>
  </si>
  <si>
    <t>68/15</t>
  </si>
  <si>
    <t>PROMAT d.o.o. Škofja Slovinsko</t>
  </si>
  <si>
    <t>SI73187992</t>
  </si>
  <si>
    <t>Technická analýza požiarných tesnení</t>
  </si>
  <si>
    <t>Balog Karol prof. Ing. PhD.</t>
  </si>
  <si>
    <t>69/15</t>
  </si>
  <si>
    <t>PROMAT d.o.o.  Škofja Slovinsko</t>
  </si>
  <si>
    <t>Výskumný projekt-hodnotenie materiálov metódami transmisnej elektrónovej mikroskopie</t>
  </si>
  <si>
    <t>Dománková Mária doc.Ing. PhD.</t>
  </si>
  <si>
    <t>70/15</t>
  </si>
  <si>
    <t>Vedecko výskumný projekt-mechanické skúšky zvarov plechov pre automobilový priemysel</t>
  </si>
  <si>
    <t>71/15</t>
  </si>
  <si>
    <t>Výskum teplotnej rozťažnosti materiálu SLOVAMID 6 GF 15 HI</t>
  </si>
  <si>
    <t>73/15</t>
  </si>
  <si>
    <t>Plastcom Bratislava</t>
  </si>
  <si>
    <t>Vedecko výskumný projekt-metalografická analýza kvality nitridovaných vzoriek</t>
  </si>
  <si>
    <t>74/15</t>
  </si>
  <si>
    <t>SapaProfily  Žiar n/Hronom</t>
  </si>
  <si>
    <t>Výroba a výskum prototypov bicyklových súčiastok</t>
  </si>
  <si>
    <t>75/15</t>
  </si>
  <si>
    <t>Výskumný projekt-TEM-analýza zameraná na identifikáciu nonočastíc</t>
  </si>
  <si>
    <t>76/15</t>
  </si>
  <si>
    <t>Technische Universitat Graz Rakúsko</t>
  </si>
  <si>
    <t>ATU57477929</t>
  </si>
  <si>
    <t>77/15</t>
  </si>
  <si>
    <t>Výskum mikrogeometrie povrchu</t>
  </si>
  <si>
    <t>Moravčíková Jana Ing. PhD.</t>
  </si>
  <si>
    <t>78/15</t>
  </si>
  <si>
    <t>Výskum príčin poškodenia valivých ložísk do leteckého motora</t>
  </si>
  <si>
    <t>79/15</t>
  </si>
  <si>
    <t>Výskum nedostatočnej priľnavosti spájok</t>
  </si>
  <si>
    <t>Sahul Martin Ing. PhD.</t>
  </si>
  <si>
    <t>81/15</t>
  </si>
  <si>
    <t xml:space="preserve">Vedecko-výskumný projekt-vyhodnotenie mikroštruktúry vzoriek z tvárnej liatiny </t>
  </si>
  <si>
    <t>82/15</t>
  </si>
  <si>
    <t>Zlievareň Trnava</t>
  </si>
  <si>
    <t>Vedecko-výskumný projekt-mechanické skúšky laserom zváraných plechov pre automobily</t>
  </si>
  <si>
    <t>83/15</t>
  </si>
  <si>
    <t>Výskumný projekt-TEM analýza dvoch zvarových spojov vysokopevných ocelí</t>
  </si>
  <si>
    <t>84/15</t>
  </si>
  <si>
    <t>Strojnícka fakulta STU Bratislava</t>
  </si>
  <si>
    <t>Výskum spájkovateľnosti hliníkových komponentov</t>
  </si>
  <si>
    <t>85/15</t>
  </si>
  <si>
    <t>86/15</t>
  </si>
  <si>
    <t>Výskum vplyvu tepelného spracovania na mikroštruktúru a tvrdosť TS oceli</t>
  </si>
  <si>
    <t>Drienovský Marián Ing. PhD.</t>
  </si>
  <si>
    <t>87/15</t>
  </si>
  <si>
    <t>Analýza mechanických vlastností tvárenených plechov</t>
  </si>
  <si>
    <t>88/15</t>
  </si>
  <si>
    <t>Výskum v oblasti 3D skenovania a merania rúr-Fiat 312</t>
  </si>
  <si>
    <t>89/15</t>
  </si>
  <si>
    <t>Benteler Distribution Puste Ulany</t>
  </si>
  <si>
    <t>Analýza tvrdosti ocelových výliskov</t>
  </si>
  <si>
    <t>90/15</t>
  </si>
  <si>
    <t>91/15</t>
  </si>
  <si>
    <t>DSC meranie a analýza výsledkov kompozitného materiálu</t>
  </si>
  <si>
    <t>92/15</t>
  </si>
  <si>
    <t>C2i Dunajská Streda</t>
  </si>
  <si>
    <t>Analýza pevnosti oceľového polotovaru</t>
  </si>
  <si>
    <t>93/15</t>
  </si>
  <si>
    <t>Výskum možností 3D skenovania plastových dielov</t>
  </si>
  <si>
    <t>94/15</t>
  </si>
  <si>
    <t>Výskum lomových plôch súčiastok z plastov</t>
  </si>
  <si>
    <t>95/15</t>
  </si>
  <si>
    <t>Plastcom spol. s.r.o. Bratislava</t>
  </si>
  <si>
    <t>Analýza hrúbok PVD povlakov</t>
  </si>
  <si>
    <t>96/15</t>
  </si>
  <si>
    <t>LISS a.s.  Rožnov pod Radhoštěm ČR</t>
  </si>
  <si>
    <t>CZ16190874</t>
  </si>
  <si>
    <t>Analýza chemického zloženia spájok</t>
  </si>
  <si>
    <t>97/15</t>
  </si>
  <si>
    <t xml:space="preserve">Vedecko-výskumný projekt - mechanické skúšky plechov určených pre automobilový </t>
  </si>
  <si>
    <t>98/15</t>
  </si>
  <si>
    <t>Výskum optimálneho chemického zloženia formy pre spracovanie plastov</t>
  </si>
  <si>
    <t>Péteryová Magda Mgr.</t>
  </si>
  <si>
    <t>99/15</t>
  </si>
  <si>
    <t>BDI spol. s.r.o. Zvolen</t>
  </si>
  <si>
    <t>Vedecko-výskumný projekt - vyhodnotenie mikroštruktúry krúžku zo sivej liatiny Fe Stoberiet</t>
  </si>
  <si>
    <t>100/15</t>
  </si>
  <si>
    <t>102/15</t>
  </si>
  <si>
    <t xml:space="preserve">Vedecko-výskumný projekt-analýza závitov na súčiastke Innenteil z materiálu </t>
  </si>
  <si>
    <t>104/15</t>
  </si>
  <si>
    <t>Výskum výrobných možností 1. strany kremenného kryštálu</t>
  </si>
  <si>
    <t>Kuruc Marcel Ing. Phd.</t>
  </si>
  <si>
    <t>105/15</t>
  </si>
  <si>
    <t>Výskum výrobných možností 2. strany kremenného kryštálu</t>
  </si>
  <si>
    <t>106/15</t>
  </si>
  <si>
    <t>Výskum príčín porušenia ložiskových ocelí</t>
  </si>
  <si>
    <t>107/15</t>
  </si>
  <si>
    <t>PSL a.s.  Považská Bystrica</t>
  </si>
  <si>
    <t>Analýza príčiny porušenia kontaktu</t>
  </si>
  <si>
    <t>108/15</t>
  </si>
  <si>
    <t>SE Bordnetze - Slovakia Nitra</t>
  </si>
  <si>
    <t>Výskumný prokejt-hodnotenie materiálov metódami transmisnej elektrónovej mikroskopie</t>
  </si>
  <si>
    <t>109/15</t>
  </si>
  <si>
    <t>Analýza mechanickách vlastností hliníkových plechov po tvárnení</t>
  </si>
  <si>
    <t>110/15</t>
  </si>
  <si>
    <t xml:space="preserve">Binder Slovakia s.r.o. Bratislava </t>
  </si>
  <si>
    <t>Výskum zvariteľnosti hliníkových komponentov odporovým zváraním</t>
  </si>
  <si>
    <t>111/15</t>
  </si>
  <si>
    <t>Volkswagen Slovakia a.s. Bratislava</t>
  </si>
  <si>
    <t>Váskum možnosti 3D skenovania segmentov</t>
  </si>
  <si>
    <t>112/15</t>
  </si>
  <si>
    <t>ZF Slovakia a.s.Trnava</t>
  </si>
  <si>
    <t>Výskum moťnosti 3D skenovania frézovania</t>
  </si>
  <si>
    <t>113/15</t>
  </si>
  <si>
    <t>Antolin Trnava s.r.o., Bratislava</t>
  </si>
  <si>
    <t>Výskum merania 3D tvarových plôch</t>
  </si>
  <si>
    <t>Samardžiová Michaela Ing. PhD.</t>
  </si>
  <si>
    <t>114/15</t>
  </si>
  <si>
    <t>Benteler Distribution Slovakia Pusté Úľany</t>
  </si>
  <si>
    <t>EBSD analýza ocelí</t>
  </si>
  <si>
    <t>115/15</t>
  </si>
  <si>
    <t>Korózne testy</t>
  </si>
  <si>
    <t>116/15</t>
  </si>
  <si>
    <t>Analýza prasknutej pružiny</t>
  </si>
  <si>
    <t>117/15</t>
  </si>
  <si>
    <t>Hennlich s.r.o.Bratislava</t>
  </si>
  <si>
    <t>EDX analýza kvapiek</t>
  </si>
  <si>
    <t>119/15</t>
  </si>
  <si>
    <t>John Manville SlovakiaTrnava</t>
  </si>
  <si>
    <t>Výskum možností 3D merania plastových dielov</t>
  </si>
  <si>
    <t>120/15</t>
  </si>
  <si>
    <t>Vedecko-výskumný projekt-metalografické rozbory a mechanické skúšky výkovkov</t>
  </si>
  <si>
    <t>121/15</t>
  </si>
  <si>
    <t>Pank Automotive Slovakia Topoľčany</t>
  </si>
  <si>
    <t>Meranie hrúbok intermetalík na rozhraní spájky</t>
  </si>
  <si>
    <t>127/15</t>
  </si>
  <si>
    <t>Výskum a analýza ODS materiálov</t>
  </si>
  <si>
    <t>128/15</t>
  </si>
  <si>
    <t>Analýza LED diódy</t>
  </si>
  <si>
    <t>129/15</t>
  </si>
  <si>
    <t>Magna Slovteca Nové Mesto nad Váhom</t>
  </si>
  <si>
    <t>130/15</t>
  </si>
  <si>
    <t>Výskum možnosti 3D merania plastového dielu</t>
  </si>
  <si>
    <t>131/15</t>
  </si>
  <si>
    <t>VÚSAPL a.s. Nitra</t>
  </si>
  <si>
    <t>Vedecko-výskumný projekt-metalografické rozbory a mechanické skúšky materiálov</t>
  </si>
  <si>
    <t>133/15</t>
  </si>
  <si>
    <t xml:space="preserve">zmluva </t>
  </si>
  <si>
    <t>EG Technologický inštitútTrnava</t>
  </si>
  <si>
    <t>Meranie hrúbok intermetalík, prvková a čiarová EDS analýza</t>
  </si>
  <si>
    <t>134/15</t>
  </si>
  <si>
    <t>EDS analýza a fraktografia dodaných súčiastok</t>
  </si>
  <si>
    <t>135/15</t>
  </si>
  <si>
    <t>TDK -  Slovakia s.r.o. Považská Bystrica</t>
  </si>
  <si>
    <t>Vedecko-výskumný projekt-vyhodnotenie mikroštruktúry a merania tvrdosti</t>
  </si>
  <si>
    <t>136/15</t>
  </si>
  <si>
    <t>Zlievareň Trnava s.r.o.</t>
  </si>
  <si>
    <t>TEM-analýza zameraná na subštruktúrnu analýzu zvarového kovu</t>
  </si>
  <si>
    <t>137/15</t>
  </si>
  <si>
    <t>prof. Horst Cerjak</t>
  </si>
  <si>
    <t>ATU28219004</t>
  </si>
  <si>
    <t>Výskum možnosti 3D skenovania dielu GEHAUSE_HSK</t>
  </si>
  <si>
    <t>138/15</t>
  </si>
  <si>
    <t>Analýza povrchovej kontaminácie ohýbaného drôtu</t>
  </si>
  <si>
    <t>139/15</t>
  </si>
  <si>
    <t>Výskum príčin porušenia ložiskových ocelí</t>
  </si>
  <si>
    <t>140/15</t>
  </si>
  <si>
    <t>PSL a.s. Považská Bystrica</t>
  </si>
  <si>
    <t>Analýza mechanických vlastností oceľových súčiastok</t>
  </si>
  <si>
    <t>141/15</t>
  </si>
  <si>
    <t>143/15</t>
  </si>
  <si>
    <t>145/15</t>
  </si>
  <si>
    <t>Výskumný projekt - Analýza vzoriek - metalografická, chemická, EDX</t>
  </si>
  <si>
    <t>146/15</t>
  </si>
  <si>
    <t>147/15</t>
  </si>
  <si>
    <t>Metaflex, s.r.o. Banská Bystrica</t>
  </si>
  <si>
    <t>Vedecko výskumný projekt-analýza výkovku Flange, vyhodnotenie v anglickom jazyku</t>
  </si>
  <si>
    <t>148/15</t>
  </si>
  <si>
    <t>Vypracovanie expertného posudku protipožiarnej bezpečnosti</t>
  </si>
  <si>
    <t>150/15</t>
  </si>
  <si>
    <t>EUROTALC Gemerská Poloma</t>
  </si>
  <si>
    <t>151/15</t>
  </si>
  <si>
    <t>Výskum výroby razidla pre 255/15, laserovanie textu a loga Škoda</t>
  </si>
  <si>
    <t>Necpal Martin Ing. PhD.</t>
  </si>
  <si>
    <t>152/15</t>
  </si>
  <si>
    <t>NIKOV, Nitra</t>
  </si>
  <si>
    <t>Fraktografická analýza lomových povrchov vzoriek</t>
  </si>
  <si>
    <t>153/15</t>
  </si>
  <si>
    <t>Výskumný projekt-TEM-hodnotenie materiálov metódami transmisnej elektrónovej mikroskopie</t>
  </si>
  <si>
    <t>155/15</t>
  </si>
  <si>
    <t>Expertízne stanovenie príčiny poškodenia piestnice</t>
  </si>
  <si>
    <t>156/15</t>
  </si>
  <si>
    <t>Terrastroj Bratislava</t>
  </si>
  <si>
    <t>Analýza intermetalických fáz diódy S5J</t>
  </si>
  <si>
    <t>157/15</t>
  </si>
  <si>
    <t>Výskum morfológie, chemického a fázového zloženia</t>
  </si>
  <si>
    <t>159/15</t>
  </si>
  <si>
    <t>VUNAR a.s. Nové Zámky</t>
  </si>
  <si>
    <t>Mikroskopická analýza a RTG analýza keramiky</t>
  </si>
  <si>
    <t>160/15</t>
  </si>
  <si>
    <t>JOHNS MANVILLE Trnava</t>
  </si>
  <si>
    <t>161/15</t>
  </si>
  <si>
    <t>Analýza mechanických vlastností hlbokoťažnej ocele</t>
  </si>
  <si>
    <t>162/15</t>
  </si>
  <si>
    <t>Charakterizácia inklúzií</t>
  </si>
  <si>
    <t>163/15</t>
  </si>
  <si>
    <t>Bekaert Slovakia Sládkovičovo</t>
  </si>
  <si>
    <t>Štruktúrna analýza karbónových komponentov</t>
  </si>
  <si>
    <t>164/15</t>
  </si>
  <si>
    <t>Návrh metodiky 3D tlače a 3D tlač komponentov, výroba prototypu zvarencov</t>
  </si>
  <si>
    <t>165/15</t>
  </si>
  <si>
    <t>Výskum vplyvu tepelného spracovania na obsah zvýškového austenitu v oceliach</t>
  </si>
  <si>
    <t>166/15</t>
  </si>
  <si>
    <t>Západočeská univerzita v Plzni</t>
  </si>
  <si>
    <t>CZ49777513</t>
  </si>
  <si>
    <t>168/15</t>
  </si>
  <si>
    <t>INA KYSUCE</t>
  </si>
  <si>
    <t>Návrh a realizácia merania signálov pre vyhodnotenie akustických emisií</t>
  </si>
  <si>
    <t>94/14</t>
  </si>
  <si>
    <t>VUJE Trnava</t>
  </si>
  <si>
    <t>Posúdenie tepelnoizolačných materiálov na bázi polyuretanu</t>
  </si>
  <si>
    <t>134/14</t>
  </si>
  <si>
    <t>Kingspan a.s. Hradec Králové</t>
  </si>
  <si>
    <t>CZ64829201</t>
  </si>
  <si>
    <t>141/14</t>
  </si>
  <si>
    <t>Výskum vplyvu aplikácie Games Learning na efektivitu vzdelávacieho procesu novoakreditovaného predmetu: "Základy priemyselného inžinierstva"</t>
  </si>
  <si>
    <t>Beňo Rastislav Ing. PhD.</t>
  </si>
  <si>
    <t>0875/15_RT</t>
  </si>
  <si>
    <t>výzva (http://www.nadacia-volkswagen.sk/oblasti-podpory/grantovy-program-rozvijat-technikou/)</t>
  </si>
  <si>
    <t>Rozvíjať technikou</t>
  </si>
  <si>
    <t>Ulrich Koloman, prof. Ing. PhD.</t>
  </si>
  <si>
    <t>09/200/2015</t>
  </si>
  <si>
    <t>stimuly pre výskum a vývoj     (Zákon o stimuloch  https://vedatechnika.sk/SK/stimuly/Stranky/deafult.aspx)</t>
  </si>
  <si>
    <t>Zákon o stimuloch  https://vedatechnika.sk/SK/stimuly/Stranky/deafult.aspx</t>
  </si>
  <si>
    <t>Prvá zváračská, a.s.</t>
  </si>
  <si>
    <t>Vývoj Autonómneho Meracieho a Archivačného Systému (AMAS) pre meranie produktivity výrobných a montážnych liniek</t>
  </si>
  <si>
    <t>AMAS</t>
  </si>
  <si>
    <t>výzva MH SR ( http://www.economy.gov.sk/vyzva-na-podporu-spoluprace-podnikatelskych-subjektov-a-vedecko-/141338s)</t>
  </si>
  <si>
    <t>Innov8 s.r.o.</t>
  </si>
  <si>
    <t>Vývoj SW riešenia pre inovatívny Ergonomický Merací a Archivačný Systém (EMAS)</t>
  </si>
  <si>
    <t>EMAS</t>
  </si>
  <si>
    <t>DriVR</t>
  </si>
  <si>
    <t>Ing. Roman Broniš</t>
  </si>
  <si>
    <t>2014et005</t>
  </si>
  <si>
    <t>www.nadaciatatrabanky.sk/</t>
  </si>
  <si>
    <t>E-talent</t>
  </si>
  <si>
    <t>Lok-me-IN Audio navigácia v nákupnom centre</t>
  </si>
  <si>
    <t>Ing.Tomáš Kováčik, PhD.</t>
  </si>
  <si>
    <t>2014et014</t>
  </si>
  <si>
    <t>Personalizovaná interaktívna webová pomôcka pre podporu účtovníkov PIWP Učto</t>
  </si>
  <si>
    <t>prof. Ing. Mária Bieliková, PhD.</t>
  </si>
  <si>
    <t>Zmluva o dielo 31/2015</t>
  </si>
  <si>
    <t>Ing. Pavla Mišaúthová</t>
  </si>
  <si>
    <t>Vývoj informačných systémov a overovania používateľských rozhraní IS</t>
  </si>
  <si>
    <t>Zmluva o spolup. 33/2015</t>
  </si>
  <si>
    <t>Softec, s.r.o.</t>
  </si>
  <si>
    <t>Vzájomná spolupráca</t>
  </si>
  <si>
    <t>Zmluva o spolup. 9/2015</t>
  </si>
  <si>
    <t>Piano Media, s.r.o.</t>
  </si>
  <si>
    <t>Zmluva o spolup. 38/2015</t>
  </si>
  <si>
    <t>Mobile Application Development</t>
  </si>
  <si>
    <t>doc. Ing. Ivan Kotuliak, PhD.</t>
  </si>
  <si>
    <t>obj. 2300065248</t>
  </si>
  <si>
    <t>Slovak Telekom a.s.</t>
  </si>
  <si>
    <t>obj. 2300064093</t>
  </si>
  <si>
    <t>obj. 2300071561</t>
  </si>
  <si>
    <t>Analýzy pre projekt Cloud for Europe</t>
  </si>
  <si>
    <t>prof. Ing. Pavel Čičák, PhD.</t>
  </si>
  <si>
    <t>Zmluva č. 2014155202</t>
  </si>
  <si>
    <t>Zmluva č. 2014155202 uzavretá v zmysle obchodného zákonníka</t>
  </si>
  <si>
    <t>Ministerstvo financií SR</t>
  </si>
  <si>
    <t>Výsledok výskumnej älohy Overenie UX vyvíjanej aplikácie</t>
  </si>
  <si>
    <t>obj. IT-SW/2015/00289</t>
  </si>
  <si>
    <t xml:space="preserve">Tatrabanka a.s. </t>
  </si>
  <si>
    <t>Centrum strategických analýz                   Centrum excelencie CESTA</t>
  </si>
  <si>
    <t>CE SAV zmluva č. III/2/2011, dodatok CRZ 2015/372/43</t>
  </si>
  <si>
    <t>Výzva P SAV</t>
  </si>
  <si>
    <t>CE  SAV, zmluva č. III/2/2011</t>
  </si>
  <si>
    <t>SAV</t>
  </si>
  <si>
    <t>Cieľom výskumnej úlohy bolo overiť efektívnosť a účinnosť nových metód sanácie zosuvov. Monitoroval sa zosuv ohrozujúci medzinárodnú železničnú trať.  Výsledku výskumu budú použité pre návrh bezpečnej prevádzky železničnej premávky na zabránenie ekonomických škôd a ohrozenia ľudských životov</t>
  </si>
  <si>
    <t>1. analýza materiálov vystavených prostrediu. 2. využitie pri návrhu statického riéšenie budov</t>
  </si>
  <si>
    <t>Analyzovali sa zosuvné územia v trase diaľnice D1 v úseku Fričovce-Svinia. Cieľom výskumnej úlohy bolo overiť efektívnosť a účinnosť a opodstatnenosť nových metód sanácie zosuvov.  Výsledku výskumu budú použité pre návrh bezpečnej prevádzky diaľnic v zosuvných územiach</t>
  </si>
  <si>
    <t>Experimentálny výskum bol zameraný na vlastnosti neogénnych zemín nachádzajúcich sa v podloží pilierov rekonštruovaného Starého mosta v Bratislave. Závery experimentálneho výskumu boli využité projektantom pre projektové riešenie zabezpečenia podchytenia pilierov Starého mosta počas jeho rekonštrukcie.</t>
  </si>
  <si>
    <t xml:space="preserve">Experimentálny výskum bol zameraný na vlastnosti odpadov ukladaných na skládku TKO v Handlovej . Experimentálnymi meraniami boli skúmané vlastnosti horninového prostredia tvoriaceho podložie skládky TKO. Výskum vlastností geomateriálov tvoriacich podložie skládkya slúži v projekčnej praxi pre zadefinovanie vstupných parametrov pre posúdenie statickej stability skládky ako aj pre projekčný bezpečný návrh budovania a  rekultivácie skládky. Závery experimentálneho výskumu využíva aj prevádzkovateľ skládky pre jej bezpečnú a bezporuchovú prevádzku.       </t>
  </si>
  <si>
    <t>Zadanie objednávky v zmysle § 269 ods. 2 zákona č. 513/1991 Zb. Obchodný zákonník v znení neskorších predpisov, uzavretá zmluva o dielo s predmetom zmluvy " Zhotoviteľ sa na základe tejto zmluvy zaväzuje vypracovať vedecko-výskumnú štúdiu pre objednávateľa, a to analytickú časť dokumentu Regionálna integrovaná územná stratégia pre územie Bratislavského samosprávneho kraja, oblasť Vodné hospodárstvo (ďalej len „dielo“) podľa zadávacích podmienok objednávateľa."</t>
  </si>
  <si>
    <t>Analýza vlastností tesniacich materiálov pre skládky nebezpečného odpadu</t>
  </si>
  <si>
    <t>1. analýza betónu vystaveného kamionovej prevádzke. 2. využitie pri návrhu zloženia betónu</t>
  </si>
  <si>
    <t>Cieľom výskumnej úlohy bolo namodelovať a posúdiť vplyv vybudovania diaľničného tunela v trase D3 na podzemné vody v alúviu Kysuce.   Výsledkom výskumu bolo odporúčanie nevybudovať uvedený tunel, pretože by boli ohrozené pivnici blízkych objektov</t>
  </si>
  <si>
    <t>Cieľom výskumnej úlohy bolo analyzovať viacerými výpočtovými posupmi príčiny porušenia svahov zárezov na trase R2 Ruskovce-Pravotice.   Výsledkom výskumu boli odporúčania defenitívne zabezpečeniezosunutých svahov zárezov.</t>
  </si>
  <si>
    <t>Cieľom výskumnej úlohy bolo analyzovať stabilitu zosuvných svahov na trase diaľnice D1 v úseku Hubová - tunel Čebrať.   Výsledkom výskumu bolo odporúčanie predĺžiť tunel Čebrať o 1km, čo sa aj v súčasnosti rieši</t>
  </si>
  <si>
    <t>1) Analýza hydrologického režimu, rozdelenie, sezónnosť a vývoj vodnosti. 2) Dôsledky zmeny klímy na hydrologické procesy. 3) Vodohospodárska bilancia VN Horné Orešany. 4) Analýza sezonality radov kulminačných prietokov - lokálny odhad N - ročných prietokov, testovanie homogenity a nezávislosti časových radov kulminačných prietokov.</t>
  </si>
  <si>
    <t>Cieľom výzvy bola podpora podnikateľských subjektov, ktoré majú potenciál zvyšovať svoju konkurencieschopnosť prostredníctvom inovácií vlastných produktov, služieb, alebo technológií; pri riešení inovačných projektov s vybranými výskumno-vývojovými pracoviskami.</t>
  </si>
  <si>
    <t>Experimentálne meranie pretlakov vody vo vodovodnom potrubí na odbočkách k bytom na jednotlivých podlažiach bytového domu</t>
  </si>
  <si>
    <t xml:space="preserve">Stabilitná analýza hrádzového systému popolového odkaliska Duslo, a. s. Šaľa. Zohľadnenie aktuálnych výsledkov experimentálnych overovaní vlastností popolových geometeriálov a oklitého horninového prostredia v stabilitnej analýze súčasného stavu popolového odkaliska. </t>
  </si>
  <si>
    <t xml:space="preserve">Experimentálny výskum bol zameraný na vlastnosti banských odpadov ukladaných na odkalisko SMZ a.s. v Jelšave. Okrem geometeriálov odlaísk boli experimentálnymi meraniami skúmané vlastnosti horninového prostredia tvoriaceho podložie odkaliska. Výskum vlastností geomateriálov tvoriacich teleso a podložie odkaliska slúži v projekčnej praxi pre zadefinovanie vstupných parametrov pre posúdenie statickej stability odkaliska ako aj pre projekčný bezpečný návrh nadvyšovania odkaliska. Závery experimentálneho výskumu využíva aj prevádzkovateľ odkaliska pre jeho bezpečnú a bezporuchovú prevádzku.       </t>
  </si>
  <si>
    <t>Návrh experimentálneho merania a numerická analýza kritických detailov potrubných vedení v potrubnom dvore.</t>
  </si>
  <si>
    <t>HZ bola zamerana na analyzu dlhodobych marani GNSS za ucelom monitorovania stability uzemia atomovej elektrarne Mochovce. Merania sa tu uskutocnuju od roku 2001 v sieti cca 10 bodov ktore pokryvaju sirsie uzemie Mochoviec. Nasledna deformacna a napatova analyza pomaha v spolupráci s geologickymi a geofyzikalnymi meraniami a analyzami stanovit mieru nachylnosti tohto vysoko strategickeho uzemia na rizikove geohazardy, resp. zemetrasenia.</t>
  </si>
  <si>
    <t>Monitoroval sa zosuv ohrozujúci medzinárodnú železničnú trať. Cieľom výskumnej úlohy bolo overiť efektívnosť a účinnosť nových metód monitoringu zosuvov. Výsledku výskumu budú použité pre návrh bezpečnej prevádzky železničnej premávky v tomto úseku na zabránenie ekonomických škôd a ohrozenia ľudských životov</t>
  </si>
  <si>
    <t xml:space="preserve">Experimentálny výskum bol zameraný na vlastnosti elektrárenských popolčekov ukladaných na Definitívne odkalisko tepelnej elektrárne ENO v Zemianskych Kostoľanoch. Okrem popolčekov boli experimentálnymi meraniami skúmané vlastnosti horninového prostredia tvoriaceho podložie odkaliska. Výskum vlastností geomateriálov tvoriacich teleso a podložie odkaliska slúži v projekčnej praxi pre zadefinovanie vstupných parametrov pre posúdenie statickej stability odkaliska ako aj pre projekčný bezpečný návrh nadvyšovania odkaliska. Závery experimentálneho výskumu využíva aj prevádzkovateľ odkaliska pre jeho bezpečnú a bezporuchovú prevádzku.       </t>
  </si>
  <si>
    <t>Zameranie atypickej oceľovej konštrukcie na streche výškovej budovy. Návrh špeciálneho prípravku na uchytenie odrazového hranola s možnosťou výpočtu osi kotevnej vložky. Atypický postupu merania priestorovej polohy bodov využitím metódy polygonometrie , prechodných stanovísk a terestrického laserového skenovania.</t>
  </si>
  <si>
    <t xml:space="preserve">Unikátne a doposiaľ neaplikované riešenie bezkontaktného určenia priestorovej polohy bodov (skrutiek) pomocou terestrického laserového skenovania. Inovatívny postup merania a spracovania údajov s následnou priamou  verifikáciou vzdialenosti skrutiek na balkónoch. </t>
  </si>
  <si>
    <t>Numerická analýza znižovania HPV v strategickom parku JLR v Nitre</t>
  </si>
  <si>
    <t>Hydraulický návrh odberných studní v JLR Nitra na základe matematického modelovania prúdenia podzemnej vody v danej lokalite</t>
  </si>
  <si>
    <t xml:space="preserve">Výzva na predloženie cenovej ponuky na experimentálne overenie účinkov vetra na modely a skupine modelov vo veternom tuneli s medznou vrstvou v laboratóriách STU, analýza hodnôt a  expertízne stanovenie výsledných síl od extrémnych síl vetra na výškové budovy v skupinách. </t>
  </si>
  <si>
    <t>Cieľom výskumnej úlohy bolo posúdiť stabilitu svahov zárezov na trase R2 Ruskovce-Pravotice. Použili sa najmodernejšie analytické metódy. Výsledku výskumu bol navrh definitívneho ekonomického a bezpečného zabezpečenia jednotlivých svahov.</t>
  </si>
  <si>
    <t>Cieľom výskumnej úlohy bolo posúdiť stabilitu kotveného pilótového múru na trase diaľnice D-1 v úseku Jánovce-Jablonov. Použili sa najmodernejšie analytické metódy. Výsledku výskumu bol navrh definitívneho zabezpečenia pilótového múra.</t>
  </si>
  <si>
    <t>RECARE - FP7-603498-2 Peventing and remediating degradation of soils in Europe through land care</t>
  </si>
  <si>
    <t>Szolgay Ján, prof. Ing. PhD.</t>
  </si>
  <si>
    <t>http://cordis.europa.eu/fp7/home_en.html</t>
  </si>
  <si>
    <t>7. RP (FP7-ENV-2013-two-stage: Sustainable land care in Europe)</t>
  </si>
  <si>
    <t>Mountain floods-Regionálny odhad združených rozdelení pravdepodobností extrémnych javov</t>
  </si>
  <si>
    <t>IHWRE2008</t>
  </si>
  <si>
    <t>http://www.unisdr.org/,                                  oslovenie, osobný kontakt s koordinatorom Univ.Prof. Dr. Günter Blöschl,</t>
  </si>
  <si>
    <t>International Strategy for Disaster Reduction (ISDR)    Programme</t>
  </si>
  <si>
    <t>Austrian Academy of Sciences, Institute for Hydraulic and Water Resources Engineering at the Vienna University of Technology</t>
  </si>
  <si>
    <t xml:space="preserve">ATU37675002 </t>
  </si>
  <si>
    <t>ingREes - Setting up Qualification and Continuing Education and Training Scheme for Moddle and Senior Level professionals on Energy Efficiency and Use of Renewable Energy Sources in Buildings</t>
  </si>
  <si>
    <t xml:space="preserve">Rabenseifer Roman, doc.Ing.arch. Dr.tech </t>
  </si>
  <si>
    <t>SEP-210174191</t>
  </si>
  <si>
    <t>https://ec.europa.eu/research/participants/portal/</t>
  </si>
  <si>
    <t>Horizont 2020-EE-2014-3-Market Uptake CSA</t>
  </si>
  <si>
    <t>BRAWISIMO - Región BRAtislava - Wien: Štúdie Mobilitného správania</t>
  </si>
  <si>
    <t>Bezák Bystrík, prof. Ing. PhD.</t>
  </si>
  <si>
    <t>N00127</t>
  </si>
  <si>
    <t>http://sk-at.eu/sk-at/sk/1-2_terminy.php</t>
  </si>
  <si>
    <t>CBC AT-SK</t>
  </si>
  <si>
    <t xml:space="preserve">Kooperačný program cehraničnej spolupráce - European Commission </t>
  </si>
  <si>
    <t>DeWaLoP -  Developing Water Losses Prevention</t>
  </si>
  <si>
    <t>Tóthová Katarína, Ing. PhD.</t>
  </si>
  <si>
    <t>N00084</t>
  </si>
  <si>
    <t>Dopravný model AT-SK</t>
  </si>
  <si>
    <t>N00043</t>
  </si>
  <si>
    <t>WiWiT - Kompetencie v doprave</t>
  </si>
  <si>
    <t>N00170</t>
  </si>
  <si>
    <t>MANUNET II - Supporting SMEs towards a new phase to European Research Area on new processes, adaptive manufacturing systems and the factory of the future</t>
  </si>
  <si>
    <t>Valčuha Štefan, prof. Ing., CSc.</t>
  </si>
  <si>
    <t>NMP2-ER-2011-266549</t>
  </si>
  <si>
    <t>7. RP</t>
  </si>
  <si>
    <t xml:space="preserve">01.04.2011
</t>
  </si>
  <si>
    <t>INCOMERA - Innovation and commercialisation in the NMP thematic area</t>
  </si>
  <si>
    <t>NMP-CA-2013-618103</t>
  </si>
  <si>
    <t>7. RP - Innovation and Commercialisation</t>
  </si>
  <si>
    <t xml:space="preserve">15.01.2014
</t>
  </si>
  <si>
    <t>OSIRIS - Optimálne SiC substráty pre mikrovlnné a výkonové obvody</t>
  </si>
  <si>
    <t>prof. Ing. Jaroslav Kováč, PhD.</t>
  </si>
  <si>
    <t>http://ec.europa.eu/research/participants/portal/desktop/en/home.html</t>
  </si>
  <si>
    <t>Horizont 2020</t>
  </si>
  <si>
    <t>PowerBase - Rozvoj moderných metód analýzy nových výkonových prvkov GaN a Si</t>
  </si>
  <si>
    <t xml:space="preserve">prof. Ing. Alexander Šatka, PhD. </t>
  </si>
  <si>
    <t>INREP - Towards Indium Free TCOs</t>
  </si>
  <si>
    <t>European Commission prostredníctvom University of Bath</t>
  </si>
  <si>
    <t xml:space="preserve">TRASNUSAFE-Tranining Schemes on nuclear safety culture </t>
  </si>
  <si>
    <t>Oficiálna výzva EK zverejnenná na www.cordis.lu</t>
  </si>
  <si>
    <t>Universite Catholique de Louvain</t>
  </si>
  <si>
    <t xml:space="preserve">PLEPS-Depth profiling radiation induced defect concentration in DEMO structural materials using Pulsed Low Energy Positron System </t>
  </si>
  <si>
    <t>FU07-CT-2007-00051</t>
  </si>
  <si>
    <t>Fakulta mat.fyz. a inform. UK</t>
  </si>
  <si>
    <t>ASATAR - Preparing NUGENIA for HORIZON2020</t>
  </si>
  <si>
    <t>EURODOTS - European Doctoral Training Support in Micro/Nano-electronics</t>
  </si>
  <si>
    <t>prof. Ing. Daniel Donoval, DrSc.</t>
  </si>
  <si>
    <t>ENIAC Joint Undertaking</t>
  </si>
  <si>
    <t>eRAMP-Excelentnosť v rýchlosti a spoľahlivosti elektronických prvkov využitím More than Moore technológií</t>
  </si>
  <si>
    <t>621270/2013-2</t>
  </si>
  <si>
    <t>ERG-Energia pre zelenú spoločnosť: Od trvalého získavania energie k jej SMART distribúcií. Prístroje, materiály, návrhové riešenia a ich aplikácie</t>
  </si>
  <si>
    <t>270722-2(ERG)</t>
  </si>
  <si>
    <t>SAFESENSE-Sensor technologies enhanced safety and security of buildings and its occupants</t>
  </si>
  <si>
    <t>prof. Ing. Ivan Hotový, DrSc.</t>
  </si>
  <si>
    <t>621272/2015</t>
  </si>
  <si>
    <t>Secure Implementation of Post-Quantum Cryptography</t>
  </si>
  <si>
    <t xml:space="preserve">prof. Ing. Otokar Grošek, PhD. </t>
  </si>
  <si>
    <t>OTAN NATO</t>
  </si>
  <si>
    <t>http://www.nato.int/</t>
  </si>
  <si>
    <t>NATO</t>
  </si>
  <si>
    <t xml:space="preserve">Secret. itern NATO </t>
  </si>
  <si>
    <t>neurčito</t>
  </si>
  <si>
    <t>De-identification for privacy protection in multimedia content</t>
  </si>
  <si>
    <t>doc. Ing. Anna Přibilová, PhD.</t>
  </si>
  <si>
    <t>COST IC1206</t>
  </si>
  <si>
    <t>http://www.cost.eu/</t>
  </si>
  <si>
    <t>COST</t>
  </si>
  <si>
    <t>Universidad de Vigo</t>
  </si>
  <si>
    <t>8/2013</t>
  </si>
  <si>
    <t>SERPENTE - Surpassing Energy Targets through Efficient Public Buildings</t>
  </si>
  <si>
    <t xml:space="preserve">prof. Ing. František Janíček, PhD. </t>
  </si>
  <si>
    <t>1069R4</t>
  </si>
  <si>
    <t>INTERREG IV C</t>
  </si>
  <si>
    <t>Agenzia Fiorentina Per L. Energia</t>
  </si>
  <si>
    <t>FP7-KBBE-2013-7-613667</t>
  </si>
  <si>
    <t>Vzdelávanie vo vnorenom prediktívnom riadení a optimalizácii</t>
  </si>
  <si>
    <t>Fikar Miroslav, prof. Ing. DrSc.</t>
  </si>
  <si>
    <t>7FP-PEOPLE-2013-ITN-607957</t>
  </si>
  <si>
    <t>Vývoj inovačného hodnotového reťazca pre udržateľné plasty v Strednej Európe</t>
  </si>
  <si>
    <t>Bakoš Dušan, prof. Ing. DrSc.</t>
  </si>
  <si>
    <t>PLASTiCE/3CE368 P1</t>
  </si>
  <si>
    <t xml:space="preserve">www.central2013.eu </t>
  </si>
  <si>
    <t>CENTRAL EUROPE Programme</t>
  </si>
  <si>
    <t>Managing Authority for CEP, Wien</t>
  </si>
  <si>
    <t>ZonMw - Sfingolipidy: Nový cieľ v liečbe Alzheimerovej choroby</t>
  </si>
  <si>
    <t>Berkeš Dušan, doc. Ing. CSc.</t>
  </si>
  <si>
    <t>ZonMw-733050105</t>
  </si>
  <si>
    <t>www.zonmw.nl</t>
  </si>
  <si>
    <t>ZonMw</t>
  </si>
  <si>
    <t>ZonMw, Holandsko</t>
  </si>
  <si>
    <t>Európsky fond regionálneho rozvoja</t>
  </si>
  <si>
    <t>EUROSCAPES - Koncepcia údržby zelene v urbánnych a suburbánnych európskych krajinách</t>
  </si>
  <si>
    <t>Belčáková Ingrid, doc. RNDr., PhD.</t>
  </si>
  <si>
    <t>5C 007</t>
  </si>
  <si>
    <t>http://www.economy.gov.sk/interreg-ivc--popis-operacneho-programu/128232s</t>
  </si>
  <si>
    <t>Chemical sputtering: Computational modelling of interactions in the carbon-containing films exposed to molecular ions and hydrogen (EUROATOM CU)</t>
  </si>
  <si>
    <t>Urban Miroslav, prof. Ing. DrSc., Janovec Jozef, prof. Ing. DrSc.</t>
  </si>
  <si>
    <t>AECU 2013/04</t>
  </si>
  <si>
    <t>http://neon.dpp.fmph.uniba.sk/fusion/</t>
  </si>
  <si>
    <t>7th Framework Programme of the European Atomic Energy Community</t>
  </si>
  <si>
    <t>Univerzita Komenského Bratislava</t>
  </si>
  <si>
    <t>Slovak Centre of Excellence in Ion Beam and Plasma Technologies for Materials Engineering and Nanotechnology</t>
  </si>
  <si>
    <t>Moravčík Oliver, Dr.h.c.prof.Dr.Ing.; doc. Ing. Maximilkián Strémy, PhD.</t>
  </si>
  <si>
    <t>SEO-210204378(664525)</t>
  </si>
  <si>
    <t>http://cordis.europa.eu/project/rcn/197114_en.html</t>
  </si>
  <si>
    <t>Horizont 2020 - WIDESPREAD-2014-1</t>
  </si>
  <si>
    <t>Semantic keyword-based search on structured data sources</t>
  </si>
  <si>
    <t>COST Action IC1302</t>
  </si>
  <si>
    <t>www.cost.eu</t>
  </si>
  <si>
    <t>EU Framework Programmes</t>
  </si>
  <si>
    <t>COST European Cooperation in Science and Technology</t>
  </si>
  <si>
    <t>PARSing and Multi-word Expressions: Towards linguistic precision and computational efficiency in natural language processing</t>
  </si>
  <si>
    <t>Ing. Marián Šimko, PhD.</t>
  </si>
  <si>
    <t>COST Action IC1207</t>
  </si>
  <si>
    <t>Manufacturable and Dependable Multicore Architectures at Nanoscale</t>
  </si>
  <si>
    <t>doc. RNDr. Elena Gramatová, PhD.</t>
  </si>
  <si>
    <t>COST Action IC 1103</t>
  </si>
  <si>
    <t>Innovative teaching curricula, methods and infrastructures for computer science and software engineering</t>
  </si>
  <si>
    <t>SCOPES JRP/IP, No. 160480/2015</t>
  </si>
  <si>
    <t>www.snf.ch</t>
  </si>
  <si>
    <t>SCOPES</t>
  </si>
  <si>
    <t>Swiss national science foundation</t>
  </si>
  <si>
    <t xml:space="preserve">Špirková, Daniela,    doc. Ing. PhD.                      </t>
  </si>
  <si>
    <t>Action TU 1003 COST</t>
  </si>
  <si>
    <t>www.cost.eu/COST_Actions/tud/TU1003?parties</t>
  </si>
  <si>
    <t>16. 05. 2011</t>
  </si>
  <si>
    <t>15. 05. 2015</t>
  </si>
  <si>
    <t>Innovations in Climate Governance: Sources, Patterns and Effects (INOGOV)</t>
  </si>
  <si>
    <t>Action TU 1309 COST</t>
  </si>
  <si>
    <t>http://www.inogov.eu/</t>
  </si>
  <si>
    <t>03.12.2013</t>
  </si>
  <si>
    <t xml:space="preserve">INSPIRATION CSA, INtegrated Spatial Planning, land use and soil management Research Action  </t>
  </si>
  <si>
    <t>No. 642372 H2020 - H2020-SC5-2014-one-stage</t>
  </si>
  <si>
    <t>http://ec.europa.eu/research/participants/portal/desktop/en/opportunities/h2020/index.html</t>
  </si>
  <si>
    <t>27.02.2015</t>
  </si>
  <si>
    <t>Smart Cities for knowledge based societies in CEE</t>
  </si>
  <si>
    <t>SNSF No. IZ73ZO_152599</t>
  </si>
  <si>
    <t>http://p3.snf.ch/project-152599</t>
  </si>
  <si>
    <t>Swiss National Science Foundation</t>
  </si>
  <si>
    <t>17.10.2014</t>
  </si>
  <si>
    <t>31.9.2016</t>
  </si>
  <si>
    <t>Slovak Centre of Excellence in Ion Beam and Plasma Technologies for Materials Engineering and Nanotechnology — SlovakION</t>
  </si>
  <si>
    <t>doc. Ing. Maximilián Strémy, PhD., Dr.h.c. prof. Dr. Ing. Oliver Moravčík</t>
  </si>
  <si>
    <t>WIDESPREAD-1-2014   https://ec.europa.eu/research/participants/portal/desktop/en/opportunities/h2020/topics/195-widespread-1-2014.html</t>
  </si>
  <si>
    <t>Horizont 2020 - Teaming</t>
  </si>
  <si>
    <t>Hlavný koordinátor projektu: Wageningen University, Holandsko,</t>
  </si>
  <si>
    <t>Hlavný koordinátor projektu TU Vienna. Dofinancovanie ukončeného projektu.</t>
  </si>
  <si>
    <t xml:space="preserve">Projekt bude rozširovať realizáciu „cestovného plánu“ (Roadmap) vypracovaného a schváleného v rámci piliera I projektu Build Up Skills (zlepšovania zručností) na Slovensku a v Českej republike na stredné a vyššie úrovne stavebných odborníkov. Tieto „cestovné mapy“ (Roadmaps) identifikovali kľúčové opatrenia pre vytvorenie národného kvalifikačného a vzdelávacieho systému a ďalšie opatrenia na zabezpečenie rozvoja zručností potrebných pre oblasť budov s cieľom prispieť k splneniu energetických cieľov stratégie Európa 2020. </t>
  </si>
  <si>
    <t>Cieľom projektu je pre celý región Twin City zabezpečiť  aktuálnosť a kompatibilitu mobilitných dát pre  analýzu a monitorovanie vývoja dopravy a hybnosti s ohľadom na životné prostredie a bezpečnosť, hodnotenie dopravných politík, zvýšenie kvality existujúcich a vznikajúcich dopravných modelov a ich využitie pre praktické účely modelovania dopravy v cezhraničnom regióne AT-SK Hlavný koordinátor projektu: Bundesministerium für Verkehr, Innovation und Technologie</t>
  </si>
  <si>
    <t>Cieľom projektu je spolupráca vodární Bratislava a Viedeň, vývoj metód protipovodňovej ochrany vo vodovodnom systéme  Bratislavy a Viedne, výmena know-how týkajúca sa protipovodňovej ochrany, vývoj systému na včasné varovanie v Bratislave a Viedni založeného na softvéri a existujúcich znalostí Severného Burgenlandu. Hlavný koordinátor projektu: Magistrat der Stadt Wien</t>
  </si>
  <si>
    <t>Cieľom projektu je spracovanie cezhraničného dopravného modelu pre región CENTROPE ( 1. etapa dopravný model Wien-NÖ-Burgenland-Bratislava-Trnava. Model bude zahŕňať intermodálne riešenie, t.j. požiadavky individuálnej a verejnej hromadnej dopravy a ich vzájomných väzieb s spoločnom cezhraničnom priestore východné Rakúsko – západné Slovensko. Hlavný koordinátor projektu: TU Wien - Institut für Transportwissenschaft, Fachbereich Verkehrsplanung und Verkehrstechnik - dofinancovanie</t>
  </si>
  <si>
    <t>Koordinátor: Institut Univ. De Ciencia i Technologia SA, Mollet del Valles, Spain</t>
  </si>
  <si>
    <t>Koordinátor: Norwegian University of Science and Technology, Trondheim, Norway</t>
  </si>
  <si>
    <t>Koordinátor: National Institute of Chemistry, Ljubljana, Slovenia</t>
  </si>
  <si>
    <t>Koordinátor: Maastricht University, Netherlands</t>
  </si>
  <si>
    <t xml:space="preserve">8956 CHF </t>
  </si>
  <si>
    <t>Rektorát STU</t>
  </si>
  <si>
    <t>Documentation for Quality Assurance of Study Programmes</t>
  </si>
  <si>
    <t xml:space="preserve">Jankovichová Eva, doc. Ing. PhD.,  </t>
  </si>
  <si>
    <t>517340-TEMPUS-1-2011-1-IT-TEMPUS-SMGR</t>
  </si>
  <si>
    <t>http://europa.eu.int/comm/education/programmes/tempus/index_en.html, https://www.facebook.com/Q4LET/posts/633187346724393koordinátor prof. Alfredo Squarzoni, Univerzita v Janove – Universita degli Studi di Genova (USG), Italia</t>
  </si>
  <si>
    <t xml:space="preserve">EU - Tempus </t>
  </si>
  <si>
    <t>Modernizing University Governance and Management in Libya</t>
  </si>
  <si>
    <t>Petráš Dušan, prof. Ing. PhD.</t>
  </si>
  <si>
    <t xml:space="preserve"> 530720 - Tempus -1- 2012 -ES - JPGR - UNIGOV</t>
  </si>
  <si>
    <t>http://www.tempus-unigov.eu/, http://www.svf.stuba.sk/sk/diani-na-svf/o-diani-na-svf/projekt-tempus-unigov.html?page_id=5498</t>
  </si>
  <si>
    <t>EQUASP- Online documentation for Quality Assurance of Study Programmes</t>
  </si>
  <si>
    <t>Gašparík Jozef, prof. Ing. PhD.</t>
  </si>
  <si>
    <t>543727-TEMPUS-1-2013-1IT-SMGR</t>
  </si>
  <si>
    <t>http://equasp.tstu.ru/</t>
  </si>
  <si>
    <t>BESTILE - Best Practice for Installation Ceramic, Glass and Stone Tile</t>
  </si>
  <si>
    <t>LLP LdV Transfér Inovácií</t>
  </si>
  <si>
    <t>http://www.svf.stuba.sk/sk/medzinarodne-aktivity/program-celozivotneho-vzdelavania/projekt-bestile.html?page_id=5493</t>
  </si>
  <si>
    <t>EU - LLP -Leonardo</t>
  </si>
  <si>
    <t>Vocal Medical – Vocationally Oriented Culture and Language in the MES</t>
  </si>
  <si>
    <t>Špildová Dagmar, PhDr.</t>
  </si>
  <si>
    <t>LLP/ LdV/TOI/2013/IRL-506</t>
  </si>
  <si>
    <t>http://www.svf.stuba.sk/sk/medzinarodne-aktivity/program-celozivotneho-vzdelavania/vocal-medical.html?page_id=5492</t>
  </si>
  <si>
    <t>EU - LLP-Leonardo</t>
  </si>
  <si>
    <t>EEA Scholarship programme Slovakia</t>
  </si>
  <si>
    <t>EHP-26/SK06-II-01-004/2015</t>
  </si>
  <si>
    <t>http://spehp.saia.sk/</t>
  </si>
  <si>
    <t>EEA- Nórsky fin.mechanizmus</t>
  </si>
  <si>
    <t xml:space="preserve">SAIA, n. o. </t>
  </si>
  <si>
    <t>IČO: 31821596</t>
  </si>
  <si>
    <t>TEMPO - Training in Embedded Predictive Control and Optimization</t>
  </si>
  <si>
    <t>Rohaľ-Ilkiv Boris, prof. Ing., CSc.</t>
  </si>
  <si>
    <t>7 FP - People - Marie Curie</t>
  </si>
  <si>
    <t xml:space="preserve">1.2.2014
</t>
  </si>
  <si>
    <t>Central Europe Repair &amp; Re-Use Centres and Networks</t>
  </si>
  <si>
    <t>3CE278P3</t>
  </si>
  <si>
    <t>Central Europe</t>
  </si>
  <si>
    <t>Improvement of Product Development Studies in Serbia and Bosnia and Herzegovina</t>
  </si>
  <si>
    <t>Vereš Miroslav, prof. Ing., PhD.</t>
  </si>
  <si>
    <t>530577 – 2012 – RS – TEMPUS – JPCR</t>
  </si>
  <si>
    <t xml:space="preserve">13.2.2013
</t>
  </si>
  <si>
    <t>Security and privacy in mobile computing ecosystems</t>
  </si>
  <si>
    <t>Dr.rer.nat. Martin Drozda</t>
  </si>
  <si>
    <t>DAAD</t>
  </si>
  <si>
    <t>MŠVVaŠ SR</t>
  </si>
  <si>
    <t>Plasmonic nanoparticle layers for optoelectronic applications</t>
  </si>
  <si>
    <t>doc. Ing. Ján Jakabovič, PhD.</t>
  </si>
  <si>
    <t xml:space="preserve">www.minedu.sk  </t>
  </si>
  <si>
    <t>Techpedia - European Virtual Learning Platform for Electrical and Information Engineering</t>
  </si>
  <si>
    <t xml:space="preserve">prof. Ing. Pavol Podhradský, PhD. </t>
  </si>
  <si>
    <t>2014-1-CZ01-KA202-002074</t>
  </si>
  <si>
    <t>http://erasmusprogramme.com/</t>
  </si>
  <si>
    <t>LLP</t>
  </si>
  <si>
    <t>ČVUT Praha</t>
  </si>
  <si>
    <t>Renewable Energy Studies in Western Balkan Countries</t>
  </si>
  <si>
    <t>TEMPUS</t>
  </si>
  <si>
    <t xml:space="preserve">Universität Hohenheim </t>
  </si>
  <si>
    <t>Kryptografia prináša bezpečnosť a slobodu</t>
  </si>
  <si>
    <t>SK06-IV-01-001</t>
  </si>
  <si>
    <t>http://www.saia.sk/</t>
  </si>
  <si>
    <t>EHP</t>
  </si>
  <si>
    <t xml:space="preserve">Mobilitné projekt medzi vysokými školami </t>
  </si>
  <si>
    <t xml:space="preserve">prof. Ing. Mikuláš Huba, PhD. </t>
  </si>
  <si>
    <t>SK06-II-01-004</t>
  </si>
  <si>
    <t xml:space="preserve">Kooperatívne interakcie v systémoch spinového prechodu tuhej fázy </t>
  </si>
  <si>
    <t>Boča Roman, prof. Ing. drSc.</t>
  </si>
  <si>
    <t>DAAD/2014-15</t>
  </si>
  <si>
    <t>www.daad.de</t>
  </si>
  <si>
    <t>Laboratórium všeobecnej chemickej a potravinárskej technológie a študijné programy pre odbory „anorganická technológia“ a „metalurgia“ Kábulskej polytechnickej univerzity</t>
  </si>
  <si>
    <t>Haydary Juma, doc. Ing. PhD.</t>
  </si>
  <si>
    <t>SAMRS/2013/AFG/01/02</t>
  </si>
  <si>
    <t>www.slovakaid.sk</t>
  </si>
  <si>
    <t>Národný program oficiálnej rozvojovej pomoci SR -SlovakAid</t>
  </si>
  <si>
    <t>Slovenská agentúra pre medzinárodnú rozvojovú spoluprácu (SAMRS)</t>
  </si>
  <si>
    <t>Laboratórium základných bioprocesov pre analýzu potravín na Heratskej univerzite</t>
  </si>
  <si>
    <t>SAMRS/2014/AFG/01/01</t>
  </si>
  <si>
    <t>Sieť pracovísk pre vzdelávanie pracovníkov verejných laboratórií životného prostredia</t>
  </si>
  <si>
    <t>Špánik Ivan, doc. Ing. PhD.</t>
  </si>
  <si>
    <t>530554-TEMPUS-1-2012-1-SKTEMPUS-JPHES</t>
  </si>
  <si>
    <t>http://eacea.ec.europa.eu/</t>
  </si>
  <si>
    <t>Education, Audiovisual and Culture Executive Agency, Brussels</t>
  </si>
  <si>
    <t>Innovating Education of Talents in Chemistry for Business</t>
  </si>
  <si>
    <t>Šajbidor Ján, prof. Ing. DrSc.</t>
  </si>
  <si>
    <t>2014-1-SK01-KA203-000507</t>
  </si>
  <si>
    <t>Slovenská akademická asociácia pre medzinárodnú spoluprácu</t>
  </si>
  <si>
    <t>100 years - WWI</t>
  </si>
  <si>
    <t>Dzivák Jozef, Ing.</t>
  </si>
  <si>
    <t>IVF Standard Grant</t>
  </si>
  <si>
    <t>Safer Cities Education</t>
  </si>
  <si>
    <t>Keppl Julián, prof. Ing. arch., PhD.</t>
  </si>
  <si>
    <t>SAMRS/2015/RV/01/01</t>
  </si>
  <si>
    <t>http://www.slovakaid.sk/</t>
  </si>
  <si>
    <t>SlovakAid</t>
  </si>
  <si>
    <t>Enviromental Wooden Climatic Chamber (EWCC)</t>
  </si>
  <si>
    <t>Kotradyová Veronika, doc. Ing., PhD.</t>
  </si>
  <si>
    <t>SK06-IV-02-004</t>
  </si>
  <si>
    <t>FA STU BA visits BAS Bergen</t>
  </si>
  <si>
    <t>SK06-1-02-009</t>
  </si>
  <si>
    <t>UNIALL - Sprístupňovanie vysokoškolského vzdelávania pre študentov so špecifickými potrebami</t>
  </si>
  <si>
    <t>Čerešňová Zuzana, doc. Ing. arch., PhD.</t>
  </si>
  <si>
    <t>2015-1-SK01-KA203-008959</t>
  </si>
  <si>
    <t>http://www.erasmusplus.sk/</t>
  </si>
  <si>
    <t>Kľúčová akcia 2 - Strategické partnerstvá programu Erasmus+</t>
  </si>
  <si>
    <t>Velíšek Karol, prof.h.c. prof.
 Ing. , CSc.</t>
  </si>
  <si>
    <t>CIII-RO-0202-07-1415</t>
  </si>
  <si>
    <t>UJEP Ústí nad Labem</t>
  </si>
  <si>
    <t>Vetríková Nina, Ing. , PhD.</t>
  </si>
  <si>
    <t>CIII-PL-0033-10-1415-
M-79486</t>
  </si>
  <si>
    <t>TU Poznaň</t>
  </si>
  <si>
    <t xml:space="preserve">Šimúnová Michala, Ing. </t>
  </si>
  <si>
    <t>CIII-PL-0033-08-1213-
M-61047</t>
  </si>
  <si>
    <t>Kovaříková Ingrid</t>
  </si>
  <si>
    <t>CIII-RO-0058-07-14515-
M-82518</t>
  </si>
  <si>
    <t>Satin Lukáš, Ing.</t>
  </si>
  <si>
    <t>CIII-PL-0007-10-1415-
M-84660</t>
  </si>
  <si>
    <t>Milde Ján, Ing.</t>
  </si>
  <si>
    <t>Zaujec Rudolf, Ing.</t>
  </si>
  <si>
    <t>CIII-PL-0202-8-1415</t>
  </si>
  <si>
    <t>Univerzita Baia Mare</t>
  </si>
  <si>
    <t>Košťál Peter, doc. Ing., PhD.</t>
  </si>
  <si>
    <t>Steinhauser Jozef, Ing.</t>
  </si>
  <si>
    <t>CIII-PL-0033-10-1415-
M-79727</t>
  </si>
  <si>
    <t>Transilvania University 
of Brasov</t>
  </si>
  <si>
    <t>Tóth Dávid, Ing.</t>
  </si>
  <si>
    <t>CIII-RS-0304-07-1415-
M-79730</t>
  </si>
  <si>
    <t>CIII-PL-0007-10-1415</t>
  </si>
  <si>
    <t>Cracow University 
of Technology</t>
  </si>
  <si>
    <t>CIII-RS-0304-07-1415</t>
  </si>
  <si>
    <t>University of Brasov</t>
  </si>
  <si>
    <t>CIII-PL-0033-10-1415-
M-79567</t>
  </si>
  <si>
    <t>TU Cluj Napoca</t>
  </si>
  <si>
    <t>Velíšek Karol, prof.h.c. prof. 
Ing. , CSc.</t>
  </si>
  <si>
    <t>CIII-PL-0013-10-1415</t>
  </si>
  <si>
    <t>UTB Zlín</t>
  </si>
  <si>
    <t>Delgado Sobrino Daynier R., 
Ing., PhD.</t>
  </si>
  <si>
    <t>CIII-RO-0013-10-1415-
M-76694</t>
  </si>
  <si>
    <t>University of Maribor</t>
  </si>
  <si>
    <t>Košťál Peter, doc.Ing. , PhD.</t>
  </si>
  <si>
    <t>CIII-PL-0033-10-1415-
M-79572</t>
  </si>
  <si>
    <t>Universtity of Miskolc</t>
  </si>
  <si>
    <t>CIII-PL-0033-10-1415-
M-79631</t>
  </si>
  <si>
    <t>Ridzoň Martin, Ing. , PhD.</t>
  </si>
  <si>
    <t>CIII-RO-0058-07-1415-
M-82012</t>
  </si>
  <si>
    <t>Morovič Ladislav, doc.Ing. , PhD.</t>
  </si>
  <si>
    <t>CIII-RO-0058-07-1415</t>
  </si>
  <si>
    <t xml:space="preserve">Satin Lukáš, Ing. </t>
  </si>
  <si>
    <t>CIII-RO-0058-07-1415-
M-83500</t>
  </si>
  <si>
    <t>CIII-RO-0058-07-1415-
M-83540</t>
  </si>
  <si>
    <t>CIII-PL-0701-04-1516-
M-87395</t>
  </si>
  <si>
    <t>CIII-PL-0701-04-1516-
M-87397</t>
  </si>
  <si>
    <t>Ružarovský Roman, Ing., PhD.</t>
  </si>
  <si>
    <t>CIII-PL-0701-04-1516-
M-86984</t>
  </si>
  <si>
    <t>Delgado Sobrino Daynier R.,
 Ing., PhD.</t>
  </si>
  <si>
    <t>CIII-PL-0701-04-1516-
M-86983</t>
  </si>
  <si>
    <t>Košťál Peter, doc., Ing., PhD.</t>
  </si>
  <si>
    <t>CIII-BG-0722-04-1516-
M-86849</t>
  </si>
  <si>
    <t>Holubek Radovan, Ing., PhD.</t>
  </si>
  <si>
    <t>CIII-RO-0202-09-1516-
M-89249</t>
  </si>
  <si>
    <t>Necpal Martin, Ing., PhD.</t>
  </si>
  <si>
    <t>CIII-RO-0013-11-1516</t>
  </si>
  <si>
    <t>Morovič Ladislav, doc., Ing., PhD.</t>
  </si>
  <si>
    <t>Šuba Roland, Ing., PhD.</t>
  </si>
  <si>
    <t>CIII-RO-0013-11-1516-
M-88260</t>
  </si>
  <si>
    <t>CIII-BG-0722-04-1516</t>
  </si>
  <si>
    <t>VUT Brno</t>
  </si>
  <si>
    <t>CIII-BG-0722-04-1516-
M-88855</t>
  </si>
  <si>
    <t>Košík Miroslav, Ing.</t>
  </si>
  <si>
    <t>CIII-PL-0033-11-1516-
M-87711</t>
  </si>
  <si>
    <t>Bučányová Marcela, Ing., PhD.</t>
  </si>
  <si>
    <t>TU Sofia</t>
  </si>
  <si>
    <t>CIII-PL-0033-11-1516-
M-89710</t>
  </si>
  <si>
    <t>CIII-PL-0033-11-1516</t>
  </si>
  <si>
    <t>CIII-PL-0033-11-1516-
M-87567</t>
  </si>
  <si>
    <t xml:space="preserve">Grobelny Pawel, Ing. </t>
  </si>
  <si>
    <t>CIII-PL-0033-10-1415</t>
  </si>
  <si>
    <t xml:space="preserve">Legutko Stanislav, prof.Dr.Ing. </t>
  </si>
  <si>
    <t xml:space="preserve">Borzan Cristina Stefana, Ing. </t>
  </si>
  <si>
    <t>CIII-PL-0701-03-1415</t>
  </si>
  <si>
    <t>Sýkorová Libuše, Ing. , Ph.D.</t>
  </si>
  <si>
    <t>Sadílek Marek, doc.</t>
  </si>
  <si>
    <t>Szigety Ferenc, Dr.</t>
  </si>
  <si>
    <t>CIII-RO-0013-10-1415</t>
  </si>
  <si>
    <t>Alic Carmen</t>
  </si>
  <si>
    <t>Tirian Geiu Ovidiu</t>
  </si>
  <si>
    <t>Dezso Gergely, Dr.</t>
  </si>
  <si>
    <t>Florin Nicolae, Ing. , PhD.</t>
  </si>
  <si>
    <t>Lancea Camil, Ing., PhD.</t>
  </si>
  <si>
    <t xml:space="preserve">Dragoi Mircea - Viorel, prof. </t>
  </si>
  <si>
    <t xml:space="preserve">Alexandru Filip, Dr. </t>
  </si>
  <si>
    <t>Oancea Gheorghe</t>
  </si>
  <si>
    <t>Náprstková Nataša, doc., Ing. , PhD.</t>
  </si>
  <si>
    <t>Baďurová Jitka, Mgr., Ph.D.</t>
  </si>
  <si>
    <t>Blagojevic Mirko, prof.</t>
  </si>
  <si>
    <t>CIII-RS-0304-08-1516</t>
  </si>
  <si>
    <t>Miletic Ivan, Ing.</t>
  </si>
  <si>
    <t>Pacurar Rzvan, MSc., PhD.</t>
  </si>
  <si>
    <t>Dinev Georgi, MSc., PhD.</t>
  </si>
  <si>
    <t>Dimitrov Lubomir, prof.</t>
  </si>
  <si>
    <t xml:space="preserve">Gyenge Csaba, prof. </t>
  </si>
  <si>
    <t>Transnational Exchange of Good CLIL Practice among European Educational Institutions</t>
  </si>
  <si>
    <t>Hurajová Ľudmila, Mgr. PhD.</t>
  </si>
  <si>
    <t>ZML-2015-2/3830-983191006 číslo projektu: 2015-1-SK01-KA201-008937</t>
  </si>
  <si>
    <t>http://www.erasmusplus.sk/index.php?sw=41&amp;submenu=61&amp;vv_rok=2015&amp;vv_typ=KA201</t>
  </si>
  <si>
    <t>ERASMUS+ pre oblasť vzdelávania a odbornej prípravy, kľúčová akcia 2- Strategické partnerstvá</t>
  </si>
  <si>
    <t>Slovenská akademická asociácia pre medzinárodnú spoluprácu/ Národná agentúra programu Erasmus+ pre vzdelávanie a odbornú prípravu</t>
  </si>
  <si>
    <t>Future Education and Training in Computing: How to support learning at anytime anywhere</t>
  </si>
  <si>
    <t>doc. Mgr. Daniela Chudá, PhD.</t>
  </si>
  <si>
    <t>539461-LLP-1-2013-1-BG-ERASMUS-ENW</t>
  </si>
  <si>
    <t>Lifelong Learning</t>
  </si>
  <si>
    <t>RegPol  Socio-ekonomické a politické odozvy na regionálnu polarizáciu v strednej a východnej Európe</t>
  </si>
  <si>
    <t xml:space="preserve">Finka, Maroš, prof. Ing. arch. PhD., Ondrejička, Vladimír, Ing. PhD.   </t>
  </si>
  <si>
    <t>http://www.regpol2.eu/partners/</t>
  </si>
  <si>
    <t>ITN Marie Curie Action 7RP</t>
  </si>
  <si>
    <t xml:space="preserve">University Educators for Sustainable Development (UE4SD) </t>
  </si>
  <si>
    <t xml:space="preserve">Finka, Maroš, prof. Ing. arch. PhD. </t>
  </si>
  <si>
    <t>540051-LLP-1-2013-1-UK-ERASMUS-ENW</t>
  </si>
  <si>
    <t>ERASMUS</t>
  </si>
  <si>
    <t>12.12.2013</t>
  </si>
  <si>
    <t>Developing and Adapting Professional Programs for Energy Efficiency in the Western Balkans (DAPEEWB)</t>
  </si>
  <si>
    <t>543782-TEMPUS-1-2013-1-L-TEMPUS-JPCR</t>
  </si>
  <si>
    <t>Urban Innovations Network</t>
  </si>
  <si>
    <t>CIII-SK-0606-04-1415</t>
  </si>
  <si>
    <t>Contract on the Lump Sum related to the Visegrad/V4</t>
  </si>
  <si>
    <t>V4EaP Scholarship 51501676</t>
  </si>
  <si>
    <t>http://visegradfund.org/</t>
  </si>
  <si>
    <t>Sub-granting Agreement for Enrolled KIC InnoEnergy PhD School Candidate in Non-Partner Organization</t>
  </si>
  <si>
    <t xml:space="preserve">Filip Gulan, Ing.  </t>
  </si>
  <si>
    <t>KIC InnoEnergy SE zmluva, holandské právo</t>
  </si>
  <si>
    <t>Doctorete Candidate to KIC Added Value Activities (KAVA)</t>
  </si>
  <si>
    <t>KIC InnoEnergy SE, Eindhoven</t>
  </si>
  <si>
    <t>The Voice of Research Administrators - Building a Network of Administrative Excellence – BESTPRAC</t>
  </si>
  <si>
    <t>Búciová Mária, Ing. Mgr.</t>
  </si>
  <si>
    <t>TN1302</t>
  </si>
  <si>
    <t>http://www.cost.eu/participate/open_call</t>
  </si>
  <si>
    <t>Európska komisia prostredníctvom grant holdera: TU Viedeň</t>
  </si>
  <si>
    <t>INNOVMAT - Zriadenie cezhraničnej platformy technologického transferu zameraného na aplikáciu progresívnych technických materiálov v regióne Viedeň - Bratislava</t>
  </si>
  <si>
    <t>Mihalik Miroslav, Ing.</t>
  </si>
  <si>
    <t>N_00081</t>
  </si>
  <si>
    <t>http://sk000106.host.inode.at/sk-at/sk/1-2_terminy.php</t>
  </si>
  <si>
    <t>SK - AT</t>
  </si>
  <si>
    <t>Európska komisia (Joint Technical Secretariat) + Ministerstvo pôdohospodárstva SR</t>
  </si>
  <si>
    <t>Network for Innovation in Career Counselling and Guidance in Europe</t>
  </si>
  <si>
    <t>Ing. Laura Gressnerová, PhD.</t>
  </si>
  <si>
    <t>527992-LLP-1-2012-DE-ERASMUS-ENW</t>
  </si>
  <si>
    <t>LLP, Erasmus Networks</t>
  </si>
  <si>
    <t>Ruprecht-Karls Universität</t>
  </si>
  <si>
    <t>DE 811225433</t>
  </si>
  <si>
    <t>Mobility študentov a zamestnancov vysokých škôl</t>
  </si>
  <si>
    <t>Mgr. Tatiana Žemberyová</t>
  </si>
  <si>
    <t>2014-1-SK01-KA103-000373</t>
  </si>
  <si>
    <t>www.erasmusplus.sk</t>
  </si>
  <si>
    <t>Ing. Ivan Prelovský, PhD.</t>
  </si>
  <si>
    <t>2015-1-SK01-KA103-008569</t>
  </si>
  <si>
    <t>Research cooperation of European and Latin American Universities in Innovation Technologies</t>
  </si>
  <si>
    <t>doc. Ing. František Horňák, PhD.</t>
  </si>
  <si>
    <t>372556-EM-1-2012-1-SK-ERA MUNDUS-EMA3</t>
  </si>
  <si>
    <t>Ekonomická univerzita v Bratislave</t>
  </si>
  <si>
    <t>Hlavnou úlohou projektu je porovnať schválené Európske štandardy na hodnotenie kvality študijných programov s interným systémom kvality , stransparentniť kritéria na porovnávanie kvality, definovať potrebné informácie a údaje na posúdenie kvality a zaviesť on-line systém na hodnotenie kvality.</t>
  </si>
  <si>
    <t>Projekt UNIGOV - Modernizing UNIversity GOVernance and Management in Líbya  patrí medzi spoločné projekty, v rámci ktorých sa realizuje podpora národnej reformy v partnerských krajinách v oblasti vysokoškolského vzdelávania.</t>
  </si>
  <si>
    <t>Cieľom projektu je implementácia štandardov kvality dohodnutých ministrami školstva 48 krajín v RF . Štandardy kvality EU sú uvedené v publikácií:</t>
  </si>
  <si>
    <t>http://www.enqa.eu/pubs_esg.lasso</t>
  </si>
  <si>
    <t>Cieľom projektu je výučba jazykov v medicínskom sektore. Projekt je zameraný na profesionálov v medicínskom sektore, ktorí potrebujú komunikovať s pacientami iných národností v urgentných situáciách, keď dobré komunikačné zručnosti môžu znamenať rozdiel medzi prežitím, či neprežitím. Projekt reaguje na narastajúcu potrebu prekonávania jazykovej bariéry v medicínskom sektore v dôsledku demografických zmien a zvýšenej mobility ľudí.</t>
  </si>
  <si>
    <t xml:space="preserve">Cieľom projektu je podpora medzinárodnej mobility študentov, doktorandov a akademických pracovníkov štyroch zúčastnených fakúlt STU Bratislava s partnerskými univerzitami NTNU Trondheim a Universität Liechtenstein.  </t>
  </si>
  <si>
    <t xml:space="preserve">Koordinátor projektu: Angel Kanchev University of Ruse, Bulgaria </t>
  </si>
  <si>
    <t>Zmluva na 60 000 €</t>
  </si>
  <si>
    <t>Rektorát STU, vyúčtovanie projektu, financovanie 85 % z EK + 10 % financovanie z národných zdrojov</t>
  </si>
  <si>
    <t>Školiaci kurz interných auditorov</t>
  </si>
  <si>
    <t>Gašparík Jozef,prof.Ing.PhD.</t>
  </si>
  <si>
    <t>PK94</t>
  </si>
  <si>
    <t>Výzva na predloženie cenovej ponuky a následná objednávka</t>
  </si>
  <si>
    <t>ostatné z podnikateľskej činnosti</t>
  </si>
  <si>
    <t>DSC</t>
  </si>
  <si>
    <t>Poradenské a konzultačné služby pre aplikáciu vyšších foriem man.kvality</t>
  </si>
  <si>
    <t>PP04</t>
  </si>
  <si>
    <t>EDWIN s.r.o.</t>
  </si>
  <si>
    <t>Systém manažétstva kvality podľa STN EN ISO 9001:2009</t>
  </si>
  <si>
    <t>PP43</t>
  </si>
  <si>
    <t>Dokumentácia pre EMS podľa ISO a SM BOZP podľa STN OHSAS 18001</t>
  </si>
  <si>
    <t>PP46</t>
  </si>
  <si>
    <t>Ekonomicko-manažérske práce pre potreby IAARC</t>
  </si>
  <si>
    <t>PO69</t>
  </si>
  <si>
    <t>IAARC</t>
  </si>
  <si>
    <t>Preškolovacie kurzy v oblasti IMS podľa ISO</t>
  </si>
  <si>
    <t>PP78</t>
  </si>
  <si>
    <t>Metrostav, a.s.</t>
  </si>
  <si>
    <t>Odborný posudok z technologického a kvalitatívneho hľadiska</t>
  </si>
  <si>
    <t>PP82</t>
  </si>
  <si>
    <t>RTS a.s.</t>
  </si>
  <si>
    <t>Integrovaný manažérsky systém podľa ISO 9001-vypracovanie dokumentácie</t>
  </si>
  <si>
    <t>PP87</t>
  </si>
  <si>
    <t>M-UNIT s.r.o.</t>
  </si>
  <si>
    <t>Expertízne zameranie kotevných vložiek</t>
  </si>
  <si>
    <t>Kyrinovič Peter,Ing.PhD.</t>
  </si>
  <si>
    <t>PP13</t>
  </si>
  <si>
    <t>INGSTEEL s.r.o.</t>
  </si>
  <si>
    <t>Unikátne a doposiaľ neaplikované riešenie bezkontaktného určenia priestorovej polohy bodov (skrutiek) pomocou terestrického laserového skenovania. Inovatívny postup merania a spracovania údajov s následnou priamou  verifikáciou vzdialenosti skrutiek na balkónoch.</t>
  </si>
  <si>
    <t>Expertízne zameranie priestorovej polohy skrutiek</t>
  </si>
  <si>
    <t>PO86</t>
  </si>
  <si>
    <t>Chemkostav, a.s.</t>
  </si>
  <si>
    <t>PP36</t>
  </si>
  <si>
    <t>Medzinárodná konferencia IPG 2015</t>
  </si>
  <si>
    <t>Kopáčik Alojz,prof.Ing.PhD.</t>
  </si>
  <si>
    <t>PP10</t>
  </si>
  <si>
    <t>IPG 2015</t>
  </si>
  <si>
    <t>Skenovanie dosadacích plôch prírubového spoja</t>
  </si>
  <si>
    <t>Erdély Ján,Ing.PhD.</t>
  </si>
  <si>
    <t>PN45</t>
  </si>
  <si>
    <t>M&amp;P s.r.o.</t>
  </si>
  <si>
    <t xml:space="preserve">Aplikácia technológie terestrického skenovania v oblasti strojárenstva a určenie priestorového modelu prírubového spoja s presnosťou 0,5 mm. </t>
  </si>
  <si>
    <t>Technické a organizačné zabezpečenie kurzu</t>
  </si>
  <si>
    <t>Potočár Milan,Ing.</t>
  </si>
  <si>
    <t>PP83</t>
  </si>
  <si>
    <t>PROEKO s.r.o.</t>
  </si>
  <si>
    <t>Optimalizácia návrhu oporných konštrukcií v zosuvnom území.</t>
  </si>
  <si>
    <t>Turček Peter,Ing.PhD.</t>
  </si>
  <si>
    <t>PP96</t>
  </si>
  <si>
    <t>Terraprojekt a.s.</t>
  </si>
  <si>
    <t>Expertízne posúdenie navrhovaného zabezpečenia výkopov stav.jám</t>
  </si>
  <si>
    <t>Slávik Ivan,doc.Ing.PhD.</t>
  </si>
  <si>
    <t>PO62</t>
  </si>
  <si>
    <t>VHS a.s.</t>
  </si>
  <si>
    <t>Seminár</t>
  </si>
  <si>
    <t>PO82</t>
  </si>
  <si>
    <t>Geosyntetika 2015</t>
  </si>
  <si>
    <t>Geotechnické dozorovanie terennzch prác</t>
  </si>
  <si>
    <t>PP37</t>
  </si>
  <si>
    <t>FUGRO CONSULT</t>
  </si>
  <si>
    <t>DE</t>
  </si>
  <si>
    <t>Slovenská geotechnická konferencia</t>
  </si>
  <si>
    <t>PO81</t>
  </si>
  <si>
    <t>55.rokov geotechniky</t>
  </si>
  <si>
    <t>Revízia technologických predpisov</t>
  </si>
  <si>
    <t>PP33</t>
  </si>
  <si>
    <t>Doprastav, a.s.</t>
  </si>
  <si>
    <t>Expertízny návrh odvodnenia päty svahu zárezu</t>
  </si>
  <si>
    <t>PP81</t>
  </si>
  <si>
    <t>Strabag, s.r.o.</t>
  </si>
  <si>
    <t>Statický návrh ohrádzok pilierov Starého mosta v Bratislave</t>
  </si>
  <si>
    <t>PP84</t>
  </si>
  <si>
    <t>Experimentálny výskum vlastností zemín v lokalite Ilava</t>
  </si>
  <si>
    <t>PP93</t>
  </si>
  <si>
    <t>INGIS s.r.o.</t>
  </si>
  <si>
    <t>Monitoring odkalísk na vybraných územiach.</t>
  </si>
  <si>
    <t>PR13</t>
  </si>
  <si>
    <t>ŠGÚDŠ</t>
  </si>
  <si>
    <t>Kalibrácia meradiel</t>
  </si>
  <si>
    <t>Husár Ladislav,doc.Ing.PhD.</t>
  </si>
  <si>
    <t>PO70</t>
  </si>
  <si>
    <t>Geotech s.r.o.</t>
  </si>
  <si>
    <t>PO72</t>
  </si>
  <si>
    <t>PO83</t>
  </si>
  <si>
    <t>PO94</t>
  </si>
  <si>
    <t>PO97</t>
  </si>
  <si>
    <t>PP16</t>
  </si>
  <si>
    <t>Geodetické základy a geodynamika 2015</t>
  </si>
  <si>
    <t>Janák Juraj,doc.Ing.PhD.</t>
  </si>
  <si>
    <t>PP29</t>
  </si>
  <si>
    <t>Konferencia</t>
  </si>
  <si>
    <t>Slovenská geofyzikálna konferencia</t>
  </si>
  <si>
    <t>PP28</t>
  </si>
  <si>
    <t>Posúdenie vstupu na pozemok parc.č.742/27</t>
  </si>
  <si>
    <t>Bezák Bystrík,prof.Ing.PhD.</t>
  </si>
  <si>
    <t>PO78</t>
  </si>
  <si>
    <t>Inžinierske služby</t>
  </si>
  <si>
    <t>Konferencia MOBILITA 15</t>
  </si>
  <si>
    <t>PP30</t>
  </si>
  <si>
    <t>Mobilita 15</t>
  </si>
  <si>
    <t>Technologické predpisy-zhotovovanie kamenných obkladov oporných a zárubných múrov</t>
  </si>
  <si>
    <t>Bačová Katarína,doc.Ing.PhD.</t>
  </si>
  <si>
    <t>PP31</t>
  </si>
  <si>
    <t>Technický expertízny posudok</t>
  </si>
  <si>
    <t>PR07</t>
  </si>
  <si>
    <t>Posúdenie konštrukcie vozovky</t>
  </si>
  <si>
    <t>PP90</t>
  </si>
  <si>
    <t>Reming Consult a-s.</t>
  </si>
  <si>
    <t>Dopravno-inžinierska analýza</t>
  </si>
  <si>
    <t>Schlosser Tibor,Ing.CsC.</t>
  </si>
  <si>
    <t>PR08</t>
  </si>
  <si>
    <t>EURO INVEST s.r.o.</t>
  </si>
  <si>
    <t>Technický návrh nového koncového priečinka</t>
  </si>
  <si>
    <t>PO58</t>
  </si>
  <si>
    <t>Rámcová zmluva 238/12/EUS</t>
  </si>
  <si>
    <t>Diagnostické prehliadky premostení prepravnej siete 1. a 2. etapa</t>
  </si>
  <si>
    <t>PJ66</t>
  </si>
  <si>
    <t>Rámcová zmluva 231/12/EUS</t>
  </si>
  <si>
    <t>Eustream</t>
  </si>
  <si>
    <t>Vypracovanie návrhu novej konštrukcie brzdného bloku 1a2 etapa</t>
  </si>
  <si>
    <t>PO80</t>
  </si>
  <si>
    <t>Zmena európskej normy prekladom</t>
  </si>
  <si>
    <t>Baláž Ivan, prof.Ing.PhD.</t>
  </si>
  <si>
    <t>PP49</t>
  </si>
  <si>
    <t>Úrad pre normalizáciu a metrológiu</t>
  </si>
  <si>
    <t>Vývoj posuvných transparentných uzavretí pre polyf.komplex</t>
  </si>
  <si>
    <t>Bielek Boris,prof.Ing.PhD.</t>
  </si>
  <si>
    <t>PP70</t>
  </si>
  <si>
    <t>INGSTEEL</t>
  </si>
  <si>
    <t>merania</t>
  </si>
  <si>
    <t>Puškár Anton,prof.Ing.PhD.</t>
  </si>
  <si>
    <t>PO98</t>
  </si>
  <si>
    <t>Fortischem a.s.</t>
  </si>
  <si>
    <t>Merania nepriezvučnosti steny s dverami na stavbe</t>
  </si>
  <si>
    <t>Dlhý Dušan,Ing.PhD.</t>
  </si>
  <si>
    <t>PP88</t>
  </si>
  <si>
    <t>Váhostav a.s.</t>
  </si>
  <si>
    <t>Kurz špecialistov požiarnej ochrany D7</t>
  </si>
  <si>
    <t>Mikolai Imrich,doc.Ing.PhD.</t>
  </si>
  <si>
    <t>PR12</t>
  </si>
  <si>
    <t>Kurz</t>
  </si>
  <si>
    <t>Konferencia Budovy a prostredie 2015</t>
  </si>
  <si>
    <t>Hraška Jozef,prof.Ing.Phd.</t>
  </si>
  <si>
    <t>PO93</t>
  </si>
  <si>
    <t>Konferencia ISCAMI 2015</t>
  </si>
  <si>
    <t>Mesiar Radko,prof.RNDr.PhD.</t>
  </si>
  <si>
    <t>PO68</t>
  </si>
  <si>
    <t>ISCAMI 2015</t>
  </si>
  <si>
    <t>Hubová Oĺga,doc.Ing.PhD.</t>
  </si>
  <si>
    <t>Programové vybavenie webovej verzie</t>
  </si>
  <si>
    <t>Petráš Dušan,prof.Ing.PhD.</t>
  </si>
  <si>
    <t>PM44</t>
  </si>
  <si>
    <t>Prvá stav.sporitelňa a.s.</t>
  </si>
  <si>
    <t>Znalecký posudok</t>
  </si>
  <si>
    <t>Karel Ján,Ing.PhD.</t>
  </si>
  <si>
    <t>PM17</t>
  </si>
  <si>
    <t>OS BA IV</t>
  </si>
  <si>
    <t>Znalečné</t>
  </si>
  <si>
    <t>PM69</t>
  </si>
  <si>
    <t>OS BA II</t>
  </si>
  <si>
    <t>PN09</t>
  </si>
  <si>
    <t>OS BA I</t>
  </si>
  <si>
    <t>Stanovenie všeobecnej hodnoty stav.prác a materiálov</t>
  </si>
  <si>
    <t>PO77</t>
  </si>
  <si>
    <t>Škola v prírode Klačno</t>
  </si>
  <si>
    <t>Znalecký posudok,znalecký úkon č.7/2015</t>
  </si>
  <si>
    <t>PP01</t>
  </si>
  <si>
    <t>Preskúmanie písomných dokladov</t>
  </si>
  <si>
    <t>PO14</t>
  </si>
  <si>
    <t>OR PZ Trenčín</t>
  </si>
  <si>
    <t>Ohodnotenie pozemkov</t>
  </si>
  <si>
    <t>PP40</t>
  </si>
  <si>
    <t>Mesto Žilina</t>
  </si>
  <si>
    <t>Stanovenie VŠH na p.č.759 a 760 k.ú.Marianka</t>
  </si>
  <si>
    <t>PO21</t>
  </si>
  <si>
    <t>Rímsko-kat.cirkev</t>
  </si>
  <si>
    <t>Znalecký posudok č.12/2015</t>
  </si>
  <si>
    <t>PP21</t>
  </si>
  <si>
    <t>Znalecký úkon</t>
  </si>
  <si>
    <t>PN97</t>
  </si>
  <si>
    <t>OS BA III</t>
  </si>
  <si>
    <t>Rekonštrukcia,modernizácia a dostavba areálu SNG v Bratislave</t>
  </si>
  <si>
    <t>PP38</t>
  </si>
  <si>
    <t>Náhradné zásobovanie záujmového územia pitnou vodou.</t>
  </si>
  <si>
    <t>Stanko Štefan,doc.Ing.PhD.</t>
  </si>
  <si>
    <t>PN23</t>
  </si>
  <si>
    <t>Severosl.vodárne a kanalizácie</t>
  </si>
  <si>
    <t>Predmetom zmluy o dielo bolo "Prepočítanie kapacity vodárenských zdrojov SKV Žilina vyšpecifikovaných v prílohe  č.1 pre zásobovanie vodou spotrebísk záujmového územia podľa prílohy č.2 pri výpadku vodárenského zdroja VN Nová Bystrica."</t>
  </si>
  <si>
    <t>Posudok návrhu čerpacích staníc odpadových vôd</t>
  </si>
  <si>
    <t>Sokáč Marek,doc.Ing.PhD.</t>
  </si>
  <si>
    <t>PP35</t>
  </si>
  <si>
    <t>Vodohospodárske stavby</t>
  </si>
  <si>
    <t>Vykonanie analýzy vôd</t>
  </si>
  <si>
    <t>Ilavský Ján, doc.Ing.PhD.</t>
  </si>
  <si>
    <t>PM79</t>
  </si>
  <si>
    <t>Volkswagen Slovakia, a.s.</t>
  </si>
  <si>
    <t>Skúška o odbornej spôsobilosti na prevádzkovanie verejných vodovodov</t>
  </si>
  <si>
    <t>PO92</t>
  </si>
  <si>
    <t>Skúšky osvedčovateľov</t>
  </si>
  <si>
    <t>Pracovisko je poverené MŽP SR vykonávať funkciu "Osvedčovateľa odbornej spôsobilosti na prevádzkovanie verejných vodovodov a verejných kanalizácií" a s tým súvisiace činnosti</t>
  </si>
  <si>
    <t>Výsledky skúšok statického prieskumu</t>
  </si>
  <si>
    <t>Priechodský Vladimír,Ing.PhD.</t>
  </si>
  <si>
    <t>PN61</t>
  </si>
  <si>
    <t>AKJ s.r.o.</t>
  </si>
  <si>
    <t>1. skúšky ako podklad statickej  analýzy. 2. využitie pri návrhu materialov stavieb</t>
  </si>
  <si>
    <t>Monitoring vibrácií na objekte Podjavorinská v Bratislave</t>
  </si>
  <si>
    <t>PO74</t>
  </si>
  <si>
    <t>Prodis Plus s.r.o.</t>
  </si>
  <si>
    <t>Protokoly zo skúšok pevnosti betónu</t>
  </si>
  <si>
    <t>PO73</t>
  </si>
  <si>
    <t>Vertical Industrial a.s.</t>
  </si>
  <si>
    <t>Diagnostika stĺpa NBS v Bratislave</t>
  </si>
  <si>
    <t>PN02</t>
  </si>
  <si>
    <t>Elter Constructions s.r.o.</t>
  </si>
  <si>
    <t>Skúšky pevnosti betónu stĺpov na budove MN Bratislaba</t>
  </si>
  <si>
    <t>PO76</t>
  </si>
  <si>
    <t>Konti a.s.</t>
  </si>
  <si>
    <t>Skúška pevnosti betónu na akciu Tomášikova-Rožňavská v Bratislave</t>
  </si>
  <si>
    <t>PP14</t>
  </si>
  <si>
    <t>Vienna Invest s.r.o.</t>
  </si>
  <si>
    <t>Skúšky vodopriepustnosti.</t>
  </si>
  <si>
    <t>PP19</t>
  </si>
  <si>
    <t>Fort Stav s.r.o.</t>
  </si>
  <si>
    <t>Výsledky skúšok lana po vykonaní únavovej skúšky kotiev</t>
  </si>
  <si>
    <t>PP12</t>
  </si>
  <si>
    <t>Váhostav a.s</t>
  </si>
  <si>
    <t>Vzorky výsledky skúšok</t>
  </si>
  <si>
    <t>PP17</t>
  </si>
  <si>
    <t>PP25</t>
  </si>
  <si>
    <t>Vertical Industrial</t>
  </si>
  <si>
    <t>Výsledky skúšok pevnosti malty a tehál.</t>
  </si>
  <si>
    <t>PP20</t>
  </si>
  <si>
    <t>Protokoly zo skúšok pevnosti a modulu pružnosti betónu na 3 vývrtoch.</t>
  </si>
  <si>
    <t>PP34</t>
  </si>
  <si>
    <t>Diagnostika ložiskového stojana</t>
  </si>
  <si>
    <t>PP22</t>
  </si>
  <si>
    <t>Škoda Praha a.s.</t>
  </si>
  <si>
    <t>Skúšky betónu OSC Mlyby Nitra.</t>
  </si>
  <si>
    <t>PP41</t>
  </si>
  <si>
    <t>IN VEST s.r.o.</t>
  </si>
  <si>
    <t>Diagnostika statiky obvodového plášťa budovy Úsvit v Bratislave</t>
  </si>
  <si>
    <t>PP47</t>
  </si>
  <si>
    <t>BOARD INVEST, a-.s.</t>
  </si>
  <si>
    <t>Diagnostika a stanovenie zaťažiteľnosti podlahy budovy v Bratislave</t>
  </si>
  <si>
    <t>PP50</t>
  </si>
  <si>
    <t>Dachmarket s.r.o.</t>
  </si>
  <si>
    <t>Skúšky pevnosti betónu na dodaných vzorkách</t>
  </si>
  <si>
    <t>PP59</t>
  </si>
  <si>
    <t>ASSYX s.r.o.</t>
  </si>
  <si>
    <t>Výsledky únavových prvkov predpínacej zostavy Projstar-</t>
  </si>
  <si>
    <t>PO63</t>
  </si>
  <si>
    <t>PP67</t>
  </si>
  <si>
    <t>Výsledky skúšok</t>
  </si>
  <si>
    <t>PP71</t>
  </si>
  <si>
    <t>Applied Precision s.r.o.</t>
  </si>
  <si>
    <t>Diagnostika podlahovej dosky</t>
  </si>
  <si>
    <t>PP69</t>
  </si>
  <si>
    <t>Baran Projekt s.r.o.</t>
  </si>
  <si>
    <t>PP92</t>
  </si>
  <si>
    <t>Grafy zo skúšok OOP bezpečnostného systému</t>
  </si>
  <si>
    <t>PO15</t>
  </si>
  <si>
    <t>Výskumný ústav zváračský</t>
  </si>
  <si>
    <t>Skúšky ŽB cementového sila č.1</t>
  </si>
  <si>
    <t>PR06</t>
  </si>
  <si>
    <t>Vertical Industrial a,s.</t>
  </si>
  <si>
    <t>Výsledky zo skúšok kameniva</t>
  </si>
  <si>
    <t>PK87</t>
  </si>
  <si>
    <t>Technický a skúšobný ústav stavebný</t>
  </si>
  <si>
    <t>Spracovanie POV na akciu Jégeho Alej IV.etapa.</t>
  </si>
  <si>
    <t>Makýš Peter,doc.Ing.PhD.</t>
  </si>
  <si>
    <t>PO64</t>
  </si>
  <si>
    <t>Helika, s.r.o.</t>
  </si>
  <si>
    <t>Spracovanie POV na akciu Bory Mall Externé parkovisko I.stupeň DSP.</t>
  </si>
  <si>
    <t>PO65</t>
  </si>
  <si>
    <t>Spracovanie PD na akciu 503.2 Aupark Košice</t>
  </si>
  <si>
    <t>PO52</t>
  </si>
  <si>
    <t>AKJ, s.r.o.</t>
  </si>
  <si>
    <t>Posúdenie porúch spevnenej betónovej plochy</t>
  </si>
  <si>
    <t>Správa z diagnostiky Parkovacieho domu Aupark Bratislava</t>
  </si>
  <si>
    <t>Aupark a.s.</t>
  </si>
  <si>
    <t>Skúšky muriva a betónu</t>
  </si>
  <si>
    <t>Výroba betónových kvádrov</t>
  </si>
  <si>
    <t>PP64</t>
  </si>
  <si>
    <t>KSME</t>
  </si>
  <si>
    <t>Skúšky betónových vzoriek</t>
  </si>
  <si>
    <t>PO89</t>
  </si>
  <si>
    <t>KBKM</t>
  </si>
  <si>
    <t>PO87</t>
  </si>
  <si>
    <t>Technické práce</t>
  </si>
  <si>
    <t>PO88</t>
  </si>
  <si>
    <t>Mikrofiltračné zariadenie</t>
  </si>
  <si>
    <t>Chmela Kazimír, Ing.</t>
  </si>
  <si>
    <t>50/14</t>
  </si>
  <si>
    <t>hospodárska zmluva</t>
  </si>
  <si>
    <t>Chezar spol. s r.o., BA</t>
  </si>
  <si>
    <t>Kurz - čerpacia technika</t>
  </si>
  <si>
    <t>Knížat Branislav, doc. Ing., PhD.</t>
  </si>
  <si>
    <t>53/14</t>
  </si>
  <si>
    <t>Slovnaft a.s.</t>
  </si>
  <si>
    <t>Meranie hluku a kmitanie ložísk</t>
  </si>
  <si>
    <t>KINEX BEARING a.s. Bytča</t>
  </si>
  <si>
    <t>Vákuové žíhanie</t>
  </si>
  <si>
    <t>ZTS-Špeciál a.s. Dubnica nad Váhom</t>
  </si>
  <si>
    <t>Meranie mechanických a magnetických vlastností materiálov</t>
  </si>
  <si>
    <t>SYDE spol s r.o., Košice</t>
  </si>
  <si>
    <t>Ozubené kolesá</t>
  </si>
  <si>
    <t>Wertheim s.r.o., Dunajská Streda</t>
  </si>
  <si>
    <t>00683990</t>
  </si>
  <si>
    <t>Nosný držiak /Al/</t>
  </si>
  <si>
    <t>Geotech, Bratislava</t>
  </si>
  <si>
    <t>konferencia KOKA 2015</t>
  </si>
  <si>
    <t>6/15</t>
  </si>
  <si>
    <t>SjF STU v Bratislave</t>
  </si>
  <si>
    <t>Kryt Al</t>
  </si>
  <si>
    <t>7/15</t>
  </si>
  <si>
    <t>PC HELP SERVIS s.r.o. BA</t>
  </si>
  <si>
    <t>Úprava potrubia + nerezový kôš</t>
  </si>
  <si>
    <t>8/15</t>
  </si>
  <si>
    <t>Chezar spol. s r.o. BA</t>
  </si>
  <si>
    <t>Al konzoly</t>
  </si>
  <si>
    <t>3D meranie nádoby</t>
  </si>
  <si>
    <t>Metalfest s.r.o., Jablonové</t>
  </si>
  <si>
    <t>Spájanie segmentov</t>
  </si>
  <si>
    <t>VÚZ-Priemyselný inštitút SR BA</t>
  </si>
  <si>
    <t>Skúšobná komora</t>
  </si>
  <si>
    <t>15/15</t>
  </si>
  <si>
    <t>Reflow spol. s r.o. BA</t>
  </si>
  <si>
    <t>Gravírovanie</t>
  </si>
  <si>
    <t>Rektorát STU v Bratislave</t>
  </si>
  <si>
    <t>Laboratórny nerezový reaktor</t>
  </si>
  <si>
    <t>FCHPT STU v Bratislave</t>
  </si>
  <si>
    <t>Výroba dielov podľa dokumntácie</t>
  </si>
  <si>
    <t>OSMOS s.r.o. BA</t>
  </si>
  <si>
    <t>Technická pomoc pri realizácií opráv</t>
  </si>
  <si>
    <t>Jelemenský Karol, doc.Ing., PhD.</t>
  </si>
  <si>
    <t>SAM-SHIPBUILDING and MACHINERY a.s., BA</t>
  </si>
  <si>
    <t>Výroba dielcov podľa dokumntácie</t>
  </si>
  <si>
    <t>A JE TO Michal Glatz, BA</t>
  </si>
  <si>
    <t>Výroba menoviek</t>
  </si>
  <si>
    <t>Výroba ozubenia</t>
  </si>
  <si>
    <t>Príprava vzoriek, meranie a vyhodnotenie meraní ODS materiálov</t>
  </si>
  <si>
    <t>FEI STU v Bratislave</t>
  </si>
  <si>
    <t>školenie - úprava strojových častí</t>
  </si>
  <si>
    <t>Chmelko Vladimír, Ing., PhD.</t>
  </si>
  <si>
    <t>INA Skalica spol s r.o.</t>
  </si>
  <si>
    <t>Výroba medenej formy</t>
  </si>
  <si>
    <t>FCHTP STU v Bratislave</t>
  </si>
  <si>
    <t>konferencia TOP 2015</t>
  </si>
  <si>
    <t>Kolláth Ľudovít, doc. Ing., PhD.</t>
  </si>
  <si>
    <t>Trieskové opracovanie podľa dokumentácie</t>
  </si>
  <si>
    <t>ELV Produkt a.s.,Senec</t>
  </si>
  <si>
    <t>Menovky</t>
  </si>
  <si>
    <t>Frézovanie ozubenia</t>
  </si>
  <si>
    <t>40/15</t>
  </si>
  <si>
    <t>Výroba elektródy</t>
  </si>
  <si>
    <t>Kalibračný mechanizmus</t>
  </si>
  <si>
    <t>ME-Inspection SK BA</t>
  </si>
  <si>
    <t>Konferencia APLIMAT 2016</t>
  </si>
  <si>
    <t>Záhonová Viera, RNDr., CSc.</t>
  </si>
  <si>
    <t>2015-2016</t>
  </si>
  <si>
    <t>Výroba mikrofiltračnej stanice</t>
  </si>
  <si>
    <t>Diely na zákazku</t>
  </si>
  <si>
    <t>Konferencia /2016/</t>
  </si>
  <si>
    <t>Ridzoň František, doc. Ing., PhD.</t>
  </si>
  <si>
    <t>konferencia /2016/</t>
  </si>
  <si>
    <t>Dodávka a montáž mrežových dverí</t>
  </si>
  <si>
    <t>Správa domovov SBD, BA</t>
  </si>
  <si>
    <t>Výroba testovacích platničiek</t>
  </si>
  <si>
    <t>Oprava miešadla tlakového autoklávu</t>
  </si>
  <si>
    <t>Technické poradenstvo a konzultácie v oblasti inteligentných meracích systémov</t>
  </si>
  <si>
    <t>prof. Ing. František Janíček, PhD.</t>
  </si>
  <si>
    <t>396/14</t>
  </si>
  <si>
    <t xml:space="preserve">Západoslovenská distribučná, a.s. </t>
  </si>
  <si>
    <t>Predcertifikačné meranie emisií a vedeného rušenia na zariadení Elektronický napájací zdroj pre osvetlenie LED so záložným obvodom VYTAF-Vo2</t>
  </si>
  <si>
    <t>prof. Ing. Viktor Smieško, PhD.</t>
  </si>
  <si>
    <t>S PoweR export - import, s.r.o.</t>
  </si>
  <si>
    <t>31367551</t>
  </si>
  <si>
    <t>Skúšky elektromagnetickej kompatibility</t>
  </si>
  <si>
    <t>SEC spol. s r.o.</t>
  </si>
  <si>
    <t>30998808</t>
  </si>
  <si>
    <t>EMC merania</t>
  </si>
  <si>
    <t>P330734</t>
  </si>
  <si>
    <t>XIMEA s.r.o.</t>
  </si>
  <si>
    <t>44803516</t>
  </si>
  <si>
    <t>Vykonanie školenia "Meranie pomocou spektrálneho anylyzátora R&amp;S FS300</t>
  </si>
  <si>
    <t>B15-0207</t>
  </si>
  <si>
    <t>Vývoj Martin</t>
  </si>
  <si>
    <t>36381829</t>
  </si>
  <si>
    <t>P330997</t>
  </si>
  <si>
    <t>P331162</t>
  </si>
  <si>
    <t>P331235</t>
  </si>
  <si>
    <t>P331320</t>
  </si>
  <si>
    <t>Skúšky MV káblov priloženým impulzným napätím</t>
  </si>
  <si>
    <t>Ing. Attila Kment, PhD.</t>
  </si>
  <si>
    <t>nkt cables s.r.o.</t>
  </si>
  <si>
    <t>M4500114675</t>
  </si>
  <si>
    <t>Vypracovanie znaleckého posudku č.1/15 - Posúdenie príčiny vzniku poruchy kábla typu OLFLEX SERVO vo výrobnom podniku Faurecia Slovakia</t>
  </si>
  <si>
    <t>Ing. Jozef Holjenčík, PhD.</t>
  </si>
  <si>
    <t>BDI spol. s r.o.</t>
  </si>
  <si>
    <t>31641661</t>
  </si>
  <si>
    <t>Vypracovanie znaleckého posudku č.4/15 vo veci posúdenia ceny počítačových komponentov spoločnosti IMC Data Eelektronics</t>
  </si>
  <si>
    <t>10Cb/579/1997</t>
  </si>
  <si>
    <t>Okresný súd Bratislava IV</t>
  </si>
  <si>
    <t>00039535</t>
  </si>
  <si>
    <t>Vypracovanie znaleckého posudku č54/15 vo veci posúdenia technického stavu vedenia VN v predmetnej lokalite č.259, odbočka Čierny vrch, k.ú. Rudnianska Lehota</t>
  </si>
  <si>
    <t>7Cb/182/2010</t>
  </si>
  <si>
    <t>Okresný súd Prievidza</t>
  </si>
  <si>
    <t>00165808</t>
  </si>
  <si>
    <t>Vypracovanie technickej správy: "Posúdenie EMC vlastnosti senzorov plynov" pre MO34</t>
  </si>
  <si>
    <t>doc. Ing. Karol Kováč, PhD.</t>
  </si>
  <si>
    <t>VUJE a.s.</t>
  </si>
  <si>
    <t>31450474</t>
  </si>
  <si>
    <t>Vypracovanie technickej správy: "Posúdenie EMC vlastnosti snímača teploty a vlhkosti DT722</t>
  </si>
  <si>
    <t>Vypracovanie technickej správy: "Posúdenie EMC vlastnosti riadiacej skrine prívodných jednotiek vzduchotechniky" pre MO34</t>
  </si>
  <si>
    <t>Periodické skúšky ochranných a pracovných pomôcok pre elektrické stanice</t>
  </si>
  <si>
    <t>SAG Elektrovod, a.s.</t>
  </si>
  <si>
    <t>36863513</t>
  </si>
  <si>
    <t>Západoslovenská distribučná a.s.</t>
  </si>
  <si>
    <t>Meranie EMC  svietidiel</t>
  </si>
  <si>
    <t>LMP Slovakia, s.r.o.</t>
  </si>
  <si>
    <t>46827439</t>
  </si>
  <si>
    <t>EMC skúšky na zariadení - Menič 3x400 V/100 kW</t>
  </si>
  <si>
    <t>EMERSON a.s.</t>
  </si>
  <si>
    <t>31411606</t>
  </si>
  <si>
    <t>EMC skúšky zariadenia - Monitorovací systém VT8101 a vyhotovenie protokolu v AJ</t>
  </si>
  <si>
    <t>VULTAN s.r.o.</t>
  </si>
  <si>
    <t>47910992</t>
  </si>
  <si>
    <t>Skúšky EMC na výrobku firmy</t>
  </si>
  <si>
    <t>TELMAX s.r.o.</t>
  </si>
  <si>
    <t>27481166</t>
  </si>
  <si>
    <t>Meranie EMC ultrazvukového generátora</t>
  </si>
  <si>
    <t>D-708/2014</t>
  </si>
  <si>
    <t>S Power product s.r.o.</t>
  </si>
  <si>
    <t>31366694</t>
  </si>
  <si>
    <t>Skúšky EMC na zariadení Meranie otáčok DG MO34</t>
  </si>
  <si>
    <t>Merania EMC na výrobku "Akceptor bankoviek pre hracie stoly"</t>
  </si>
  <si>
    <t>44/323/EKO/2015</t>
  </si>
  <si>
    <t>Technický skúšobný ústav Piešťany  š.p.</t>
  </si>
  <si>
    <t>00057380</t>
  </si>
  <si>
    <t>Meranie vyžarovaného rušenia</t>
  </si>
  <si>
    <t>Krajčík Vladimír</t>
  </si>
  <si>
    <t>33989842</t>
  </si>
  <si>
    <t>EMC merania a skúšky zariadenia Didactum Zertico Remote Monitoring system 500</t>
  </si>
  <si>
    <t>Didactum Ltd. Deutschland</t>
  </si>
  <si>
    <t>Vykonanie skúšok na elektromeroch NP71 a NP73 vo frekvenčnom rozsahu 2KHz - 150 kHz, v súlade s CENELET TR 50579</t>
  </si>
  <si>
    <t>025/2015</t>
  </si>
  <si>
    <t>TRANSTECH, a.s.</t>
  </si>
  <si>
    <t>36481459</t>
  </si>
  <si>
    <t>Predcertifikačné meranieEMC na zariadení Elektronický napájací zdroj pre osvetlenie LED so záložným obvodom VYTAH-03</t>
  </si>
  <si>
    <t>EMC skúšky na zariadení - Menič DC/DC/4500 W</t>
  </si>
  <si>
    <t>Meranie EMC zdroja AC/DC</t>
  </si>
  <si>
    <t>EVB:150065</t>
  </si>
  <si>
    <t>IMPCO POWER s.r.o.</t>
  </si>
  <si>
    <t>35693801</t>
  </si>
  <si>
    <t>Skúšky elektromagnetickej kompatibility na interiérové stropné LED svietidlo pre koľajové vozidlá</t>
  </si>
  <si>
    <t>Meranie EMC na výťahovom rozvádzači a kontrolné meranie na 3 výťahoch na Ľachovej ul.39 v Bratislave</t>
  </si>
  <si>
    <t>ZEMA s.r.o.</t>
  </si>
  <si>
    <t>31340491</t>
  </si>
  <si>
    <t>EMC skúšky na zariadení - Hybridné zariadenie pre napájanie telekomunikačných zariadení a Solárny menič pre napájanie telekomunikačných zariadení</t>
  </si>
  <si>
    <t>Skúšky elektromagnetickej kompatibility na interiérové stropné LED svietidlo pre koľajové vozidlá: Reštauračné svietidlo priame s UWP</t>
  </si>
  <si>
    <t>EMC meranie a testovanie elektromerov ST310FD DC a ST310FV</t>
  </si>
  <si>
    <t>Meter &amp; Control d.o.o. Belgrade</t>
  </si>
  <si>
    <t>Vykonanie skúšky na elektromere  NP73</t>
  </si>
  <si>
    <t>36471459</t>
  </si>
  <si>
    <t>EMC merania na svietidlách</t>
  </si>
  <si>
    <t>DDK Slovakia, s.r.o.</t>
  </si>
  <si>
    <t>31417221</t>
  </si>
  <si>
    <t>Skúšky EMC na výrobku Blok riadenia bŕzd BRB20 so zdrojmi</t>
  </si>
  <si>
    <t>REGONIK spol. s r.o.</t>
  </si>
  <si>
    <t>31325335</t>
  </si>
  <si>
    <t>Merania EMC pre svietidlo Downlight commerce 3000</t>
  </si>
  <si>
    <t>OMS, pol. s r.o.</t>
  </si>
  <si>
    <t>34132333</t>
  </si>
  <si>
    <t>Skúšky EMC na monitorovaciom systéme koncentrácie vodíka</t>
  </si>
  <si>
    <t xml:space="preserve">EMC skúšky na zariadení - Hybridné zariadenie pre napájanie telekomunikačných zariadení </t>
  </si>
  <si>
    <t>Skúšky elektromagnetickej kompatibility na výrobkoch SEC Nitra</t>
  </si>
  <si>
    <t>Skúšky elektromagnetickej kompatibility na interiérové stropné LED svietidlo pre koľajové vozidlá: Čítacia lampa</t>
  </si>
  <si>
    <t>Skúšky elektromagnetickej kompatibility na výrobku - DC/DC menič CONTROLED DIM 110V/24V DC RIYADH</t>
  </si>
  <si>
    <t>Skúšky EMC na priemyselnom svietidle HB-PE012AL</t>
  </si>
  <si>
    <t>OBV1500014</t>
  </si>
  <si>
    <t>Plus Energia s.r.o.</t>
  </si>
  <si>
    <t>Skúšky EMC na novom zariadení - Vlkomer DT722-X18 a opakované skúšky na zostarnutom zariadení</t>
  </si>
  <si>
    <t>Certifikačné marania EMC</t>
  </si>
  <si>
    <t>OV15Ma3546</t>
  </si>
  <si>
    <t>NES Nová Dubnica</t>
  </si>
  <si>
    <t>31568378</t>
  </si>
  <si>
    <t xml:space="preserve">Meranie tieniacej účinnosti a úrovne emisií elektromagnetického rušenia generátora EZA v montážnych priestoroch firmy </t>
  </si>
  <si>
    <t>B15-0320</t>
  </si>
  <si>
    <t>VÝVOJ Martin, a.s.</t>
  </si>
  <si>
    <t>Merania EMC počítačovej dosky iMX6REX</t>
  </si>
  <si>
    <t>FEDEVEL s.r.o.</t>
  </si>
  <si>
    <t>46604634</t>
  </si>
  <si>
    <t>Merania EMC počítačovej dosky</t>
  </si>
  <si>
    <t xml:space="preserve">Skúšky na 3F statickom elektromeri AMT B2E </t>
  </si>
  <si>
    <t>VOB/20150165</t>
  </si>
  <si>
    <t>Applied Meters a.s.</t>
  </si>
  <si>
    <t>36493732</t>
  </si>
  <si>
    <t>Skúšky na 3F statickom elektromeri AMT B2E a 1F AMT B1B-OA3</t>
  </si>
  <si>
    <t>VOB/20150170</t>
  </si>
  <si>
    <t>VOB/20150176</t>
  </si>
  <si>
    <t>Meranie EMC na zariadeniach LCM a STB</t>
  </si>
  <si>
    <t>HMH s.r.o.</t>
  </si>
  <si>
    <t>31356273</t>
  </si>
  <si>
    <t>EMC testy prístrojov QST 525 a QST 125</t>
  </si>
  <si>
    <t>ETS. spol. s r.o.</t>
  </si>
  <si>
    <t>31318843</t>
  </si>
  <si>
    <t>Meranie EMC na testovacom zariadení Turbofit</t>
  </si>
  <si>
    <t>In4form Sárl</t>
  </si>
  <si>
    <t xml:space="preserve">Skúšky EMC na výrobkoch: Hovorová jednotka cestujúcich HJC30 a Núdzová jednotka NHJ25 </t>
  </si>
  <si>
    <t>6/2015,8/2015</t>
  </si>
  <si>
    <t>Predbežné merania EMC</t>
  </si>
  <si>
    <t>Vutlan s.r.o.</t>
  </si>
  <si>
    <t>Kompletné skúšky elektromegnetickej kompatibility na výroblu - žiarivkové svietidlo nepriameho osvetlenia pre koľajové vozidla</t>
  </si>
  <si>
    <t>P331379</t>
  </si>
  <si>
    <t>Meranie elektrických vlastností prepäťovej ochrany 2590202</t>
  </si>
  <si>
    <t>SEAK, s.r.o.</t>
  </si>
  <si>
    <t>46150749</t>
  </si>
  <si>
    <t>VOB/20150212</t>
  </si>
  <si>
    <t>P331514</t>
  </si>
  <si>
    <t>Fotometrické merania svietidiel</t>
  </si>
  <si>
    <t>Mgr. Roman Dubnička</t>
  </si>
  <si>
    <t>ENLIT spol. s r.o.</t>
  </si>
  <si>
    <t>Meranie Fotobiologickej bezpečnosti svietidiel</t>
  </si>
  <si>
    <t>Meranie a vyhodnotenie svetelnotechnických parametrov podľa STN na LED svietidlách</t>
  </si>
  <si>
    <t>OP-15-06-00002</t>
  </si>
  <si>
    <t>VM elektro s.r.o.</t>
  </si>
  <si>
    <t>Fotometrické merania svetelnotechnických parametrov LED svietidiel</t>
  </si>
  <si>
    <t xml:space="preserve"> 1/2015</t>
  </si>
  <si>
    <t>ECO-LOGIC, s.r.o.</t>
  </si>
  <si>
    <t>Neranie umelého osvetlenia areálu prevádzky regionálneho skladu firmy BILLA s.r.o., v Petrovanoch</t>
  </si>
  <si>
    <t>BILLA s.r.o.</t>
  </si>
  <si>
    <t>THE LIGHT, s.r.o.</t>
  </si>
  <si>
    <t>Fotometrické merania svetelnotechnických a kolorimetrických parametrov LED svietidiel</t>
  </si>
  <si>
    <t>CITYDEL s.r.o.</t>
  </si>
  <si>
    <t xml:space="preserve">Meranie hodnôt </t>
  </si>
  <si>
    <t>06/03/0215</t>
  </si>
  <si>
    <t>INGOS a.s.</t>
  </si>
  <si>
    <t>Meranie intenzity osvetlenia vo VW-BA objekt Wassertest</t>
  </si>
  <si>
    <t>ELIMER, a.s.</t>
  </si>
  <si>
    <t>Prenisil s.r.o.</t>
  </si>
  <si>
    <t>Meranie svetelnotechnických a kolorimetrických parametrov svietidiel</t>
  </si>
  <si>
    <t>20150225AV</t>
  </si>
  <si>
    <t>MOBIS Slovakia s.r.o.</t>
  </si>
  <si>
    <t xml:space="preserve">Meranie umelého osvetlenia v sklaldových priestoroch LDPE4 v objekte firmy Slovnaft a.s., Bratislava </t>
  </si>
  <si>
    <t>SAM4453LDPE-07</t>
  </si>
  <si>
    <t>BAT Engineering a.s.</t>
  </si>
  <si>
    <t>Fotometrické merania svetelnotechnických parametrov svietidiel OMS Prestige</t>
  </si>
  <si>
    <t>ALFEX, a.s.</t>
  </si>
  <si>
    <t>Meranie jasu osvetlenia zo svetelnej reklamy na skle bytu v bytovom dome na Suchom Mýte 6</t>
  </si>
  <si>
    <t>INPORTANTE s.r.o.</t>
  </si>
  <si>
    <t>Svetelno-technické merania v priestoroch areálu Volkswagen a.s., hala H3</t>
  </si>
  <si>
    <t>HITECO s.r.o.</t>
  </si>
  <si>
    <t>Meranie LED modulu a vyhotovenie skúšobného protokolu</t>
  </si>
  <si>
    <t>BB EXPO spol. s r.o.</t>
  </si>
  <si>
    <t>Svetelno-technické merania v priestoroch areálu Volkswagen a.s.</t>
  </si>
  <si>
    <t>Meranie svetelnotechnických a kolorimetrických parametrov vybraných svietidiel</t>
  </si>
  <si>
    <t>2015-M-26</t>
  </si>
  <si>
    <t>FINE DNC Slovakia, s.r.o.</t>
  </si>
  <si>
    <t>2015-M-25</t>
  </si>
  <si>
    <t>Fotometrické merania svietidla BASIC DIF 12x3 RT600</t>
  </si>
  <si>
    <t>Fotometrické merania svietidla BASIC 1x4L RT600</t>
  </si>
  <si>
    <t xml:space="preserve">Meranie rušivého svetla na fasáde bytového domu na Zadunajskej ceste č.6 v Bratislave </t>
  </si>
  <si>
    <t>BADUCCI Consult a.s.</t>
  </si>
  <si>
    <t>Meranie rušivého umelého osvetlenia prevádzky reklamného zariadenia firmy Kaufland</t>
  </si>
  <si>
    <t>Kaufland Slovenská republika v.o.s.</t>
  </si>
  <si>
    <t>Meranie odrazivosti svetla na predložených farebných vzorkách</t>
  </si>
  <si>
    <t>20150604AV</t>
  </si>
  <si>
    <t>OP-15-01-0001</t>
  </si>
  <si>
    <t xml:space="preserve">Meranie umelého osvetlenia zubnej ambulancie na Rovniakovej ulici č.14, Bratislava </t>
  </si>
  <si>
    <t>Stonadent spol. s r.o.</t>
  </si>
  <si>
    <t>Fotometrické merania svietidla BASIC 1x4L PML MIRO5 a svietidlo BOXY LED DIR PKL</t>
  </si>
  <si>
    <t>Svetelno-technické merania v priestoroch areálu Volkswagen a.s., v Leitstand hala H2</t>
  </si>
  <si>
    <t>Meranie umelého osvetlenia v priestoroch firmy</t>
  </si>
  <si>
    <t>SAMKANG DIECASTING SLOVAKIA, s.r.o.</t>
  </si>
  <si>
    <t>Siemens s.r.o.</t>
  </si>
  <si>
    <t>Meranie umelého osvetlenia v prevádzke ENERGYM v OC Bory Mall</t>
  </si>
  <si>
    <t>m.K.O.M. spol. s r.o.</t>
  </si>
  <si>
    <t>Meranie svetelnotechnických parametrov LED svietidiel</t>
  </si>
  <si>
    <t>OR20549145</t>
  </si>
  <si>
    <t>LED - SOLAR, s.r.o.</t>
  </si>
  <si>
    <t>Fotometrické merania svetelnotechnických parametrov osvetlenia futbalového štadióna v MFK Zemplín Michalovce</t>
  </si>
  <si>
    <t>635/2015</t>
  </si>
  <si>
    <t>Technické a záhradnícke služby mesta Michalovce</t>
  </si>
  <si>
    <t>00186490</t>
  </si>
  <si>
    <t>Meranie umelého osvetlenia v objekte Volkswagen a.s. Bratislava, hala H4a</t>
  </si>
  <si>
    <t>Meranie rušivého svetla v byte na ulici Škultetýho 12, Bratislava</t>
  </si>
  <si>
    <t>DDP Media, s.r.o.</t>
  </si>
  <si>
    <t>Meranie a vyhodnotenie svetelnotechnických parametrov podľa STN na svietidlách</t>
  </si>
  <si>
    <t>HELIO, spol. s r.o.</t>
  </si>
  <si>
    <t>Porovnávacie merania fotometrických parametrov automobilových svietidiel</t>
  </si>
  <si>
    <t>15050A</t>
  </si>
  <si>
    <t>Q-Systém s.r.o.</t>
  </si>
  <si>
    <t>Meranie umelého osvetlenia v prevádzke predajne OTTO Berg v City Aréne Trnava</t>
  </si>
  <si>
    <t>OZETA s.r.o.</t>
  </si>
  <si>
    <t>Fotometrické merania svetelnotechnických parametrov svietidiel LED</t>
  </si>
  <si>
    <t>Obj.: 585/2015</t>
  </si>
  <si>
    <t>HYUNDAI ENGINEERING SLOVAKIA s.r.o.</t>
  </si>
  <si>
    <t>47184965</t>
  </si>
  <si>
    <t>Meranie svetelnotechnických parametrov umelého osvetlenia tunelových rúr v prevádzke tunela Šibenik</t>
  </si>
  <si>
    <t>Obj.:25072015</t>
  </si>
  <si>
    <t>Lumi, spol. s r.o.</t>
  </si>
  <si>
    <t>31391842</t>
  </si>
  <si>
    <t xml:space="preserve">Fotometrické merania svetelnotechnických parametrov svietidiel </t>
  </si>
  <si>
    <t xml:space="preserve"> 01/2015</t>
  </si>
  <si>
    <t>Meranie svetelnotechnických parametrov LED modulu pre LED obrazovku s inštaláciou v exteriéri</t>
  </si>
  <si>
    <t>LEDboard s.r.o.</t>
  </si>
  <si>
    <t>Meranie umelého osvetlenia v priestoroch OC Boziny Shoping v Pezinku</t>
  </si>
  <si>
    <t>PK NET s.r.o.</t>
  </si>
  <si>
    <t>Meranie umelého osvetlenia v priestoroch denného stacionára pre seniorov na Plickovej č.18, v Bratislave</t>
  </si>
  <si>
    <t>Mestská časť Bratislava-Rača</t>
  </si>
  <si>
    <t>00304557</t>
  </si>
  <si>
    <t>Meranie umelého osvetlenia v priestoroch materslek školy na Gelnickej č34, v Bratislave</t>
  </si>
  <si>
    <t>Skúšky svetelných vlastností na priemyselnom svietidle HB-PE012AL</t>
  </si>
  <si>
    <t>Meranie svetelnotechnických parametrov pozemných komunikácií v obci Priechod</t>
  </si>
  <si>
    <t>CEVO s.r.o.</t>
  </si>
  <si>
    <t>44155590</t>
  </si>
  <si>
    <t>Meranie umelého osvetlenia v priestoroch OC Boziny Shoping v Pezinku v prevádzke TEDi a 101 Drogérie</t>
  </si>
  <si>
    <t>Meranie umelého osvetlenia v prevádzke haly H4 a stavby Umpackplatz objekte Volkswagen a.s. Bratislava</t>
  </si>
  <si>
    <t>20150929AV</t>
  </si>
  <si>
    <t>Fotometrické merania svietidiel LUXTELLA</t>
  </si>
  <si>
    <t>LE-TECHNIKA. D.O.O., KRANJ</t>
  </si>
  <si>
    <t>Fotometrické merania svietidla BOXY LED DIR PML</t>
  </si>
  <si>
    <t>Fotometrické marania svetelnotechnických parametrov svietidiel</t>
  </si>
  <si>
    <t>Meranie svietivosti svietidla LOFT</t>
  </si>
  <si>
    <t>207/316/EKO/2015</t>
  </si>
  <si>
    <t>Merania svetelnotechnických parametrov osvetlenia v tuneli Horelica</t>
  </si>
  <si>
    <t>Národná dialničná spoločnosť, a.s.</t>
  </si>
  <si>
    <t>35919001</t>
  </si>
  <si>
    <t>Fotometrické marania svetelnotechnických parametrov výstražného svetelného zariadenia pre riadenie dopravy s LED náhradou</t>
  </si>
  <si>
    <t>ZNAK, spol. s r.o.</t>
  </si>
  <si>
    <t>31614884</t>
  </si>
  <si>
    <t>AEROSPOOL, spol. s r.o.</t>
  </si>
  <si>
    <t>30223148</t>
  </si>
  <si>
    <t>Fotometrické meranie svetelnotechnických parametrov LED svietidla</t>
  </si>
  <si>
    <t>Ing. Jozef Švantner - SLOS</t>
  </si>
  <si>
    <t>10832459</t>
  </si>
  <si>
    <t>Meranie svetelnotechnických parametrov svietidla</t>
  </si>
  <si>
    <t>NBB Bohemia s.r.o.</t>
  </si>
  <si>
    <t>Fotometrické merania svietidla BASIC LED DMP RT600 38W</t>
  </si>
  <si>
    <t>46251677</t>
  </si>
  <si>
    <t>Meranie svetelnotechnických parametrov umelého osvetlenia a núdzového osvetlenia tunela Šibenik</t>
  </si>
  <si>
    <t>Meranie umelého osvetlenia v prevádzku objektu Vysokej školy ekonomickej a sociálnej práce sv.Alžbety v Bratislave</t>
  </si>
  <si>
    <t>Meranie umelého osvetlenia svetelných kabín</t>
  </si>
  <si>
    <t>15066A</t>
  </si>
  <si>
    <t>36733091</t>
  </si>
  <si>
    <t>Svetelnotechnické merania v rámci obnovy verejného osvetlenia v obci Pochabany</t>
  </si>
  <si>
    <t>Obj. 5</t>
  </si>
  <si>
    <t>Obec Pochabany</t>
  </si>
  <si>
    <t>00800031</t>
  </si>
  <si>
    <t>Svetelnotechnické merania v rámci obnovy verejného osvetlenia v obci Trnkov</t>
  </si>
  <si>
    <t>200/2015</t>
  </si>
  <si>
    <t>Obec Trnkov</t>
  </si>
  <si>
    <t>00327891</t>
  </si>
  <si>
    <t>Svetelnotechnické merania v rámci obnovy verejného osvetlenia v obci Volkovce</t>
  </si>
  <si>
    <t>302/4/15</t>
  </si>
  <si>
    <t>Obec Volkovce</t>
  </si>
  <si>
    <t>00308633</t>
  </si>
  <si>
    <t xml:space="preserve">Skúšky priloženým napätím na káblových vzorkách </t>
  </si>
  <si>
    <t>M4500114669</t>
  </si>
  <si>
    <t>Profylaktické merania izolačného systému statorového vinutia el.motora s nerozpojiteľným uzlom</t>
  </si>
  <si>
    <t>Slovnaft, montáže a opravy a.s.</t>
  </si>
  <si>
    <t>Poradenské a konzultačné služby v oblasti analýzy šifrovacích algoritmov a návrhu emplementácie kryptografie do informačných systémov</t>
  </si>
  <si>
    <t>prof. Ing. Gabriel Juhás, PhD.</t>
  </si>
  <si>
    <t>0301/20/15</t>
  </si>
  <si>
    <t>Disig, a.s.</t>
  </si>
  <si>
    <t>35975946</t>
  </si>
  <si>
    <t>Inovácia systému ASZD - technický dozor</t>
  </si>
  <si>
    <t xml:space="preserve"> 2015-0360-1176520</t>
  </si>
  <si>
    <t>Slovenská elektrizačná prenosová sústava, a.s.</t>
  </si>
  <si>
    <t>35829141</t>
  </si>
  <si>
    <t>Overovacie merania na zvodičoch prepätia ZnO</t>
  </si>
  <si>
    <t>Schneider Electric Slovakia, spol. s r.o.</t>
  </si>
  <si>
    <t>Analýza radiačnej situácie od ionizačného žiarenia pri zváraní elektrónovým zväzkom na zariadení PZ EZ 30 STU</t>
  </si>
  <si>
    <t>doc. Ing. Róbert Hinca, PhD.</t>
  </si>
  <si>
    <t>459/200/15/K</t>
  </si>
  <si>
    <t>Prvá zváračská a.s.</t>
  </si>
  <si>
    <t>Overovacie merania na mobilnej 110 kV rozvodni PASS M0 - overovanie izolačného stavu a overovanie zvodičov prepätia</t>
  </si>
  <si>
    <t>Overovanie merania odporového deliča</t>
  </si>
  <si>
    <t>PP1115</t>
  </si>
  <si>
    <t>IBA DOSIMETRY GmbH</t>
  </si>
  <si>
    <t>Porovnávacie merania na merači oleja</t>
  </si>
  <si>
    <t>35829052</t>
  </si>
  <si>
    <t>Vypracovanie modelu na analýzu procesných parametrov</t>
  </si>
  <si>
    <t>Kvasnica Michal, doc.Ing., PhD.</t>
  </si>
  <si>
    <t>073 14</t>
  </si>
  <si>
    <t>SLOVKORD Plus, a.s.  Senica</t>
  </si>
  <si>
    <t>Štúdium fosilných a recentných produktov IČ spektroskopiou</t>
  </si>
  <si>
    <t>Štolcová Magdaléna, doc.Ing., PhD.</t>
  </si>
  <si>
    <t>075 14</t>
  </si>
  <si>
    <t>Petrolab s.r.o. Bratislava</t>
  </si>
  <si>
    <t>Laboratórne skúšky</t>
  </si>
  <si>
    <t>Drtil Miloslav, prof.Ing., PhD.</t>
  </si>
  <si>
    <t>001 15</t>
  </si>
  <si>
    <t>KEMIFLOC  a.s.    Prešov</t>
  </si>
  <si>
    <t>Účinnosť externého substrátu - posudok</t>
  </si>
  <si>
    <t>002 15</t>
  </si>
  <si>
    <t>DONAUCHEMs.r.o. Bratislava</t>
  </si>
  <si>
    <t>004 15</t>
  </si>
  <si>
    <t>Brenntag Slovakia, s.r.o., Pezinok</t>
  </si>
  <si>
    <t>Externá vedecká činnosť</t>
  </si>
  <si>
    <t>Berkeš Dušan, doc.Ing., CSc.</t>
  </si>
  <si>
    <t>013 15</t>
  </si>
  <si>
    <t>Konštrukcia plastový dielov</t>
  </si>
  <si>
    <t>061 15</t>
  </si>
  <si>
    <t>Prípravok Hydrex 6975 - posudok</t>
  </si>
  <si>
    <t>Hutňan Miroslav, prof.Ing., CSc.</t>
  </si>
  <si>
    <t>063 15</t>
  </si>
  <si>
    <t>ČOVSPOL a.s.,          Bratislava</t>
  </si>
  <si>
    <t>Fázové rovnováhy pre sústavy zlúčenín tvoriacich hnojivá - Odborná rešerš</t>
  </si>
  <si>
    <t xml:space="preserve">Fellner Pavel prof.Ing. DrSc. </t>
  </si>
  <si>
    <t>067 15</t>
  </si>
  <si>
    <t>Duslo a.s., Šaľa</t>
  </si>
  <si>
    <t>Meranie NMR spektier</t>
  </si>
  <si>
    <t>009 14</t>
  </si>
  <si>
    <t>hameln rds  a.s.    Modra</t>
  </si>
  <si>
    <t>013 14</t>
  </si>
  <si>
    <t>SYNKOLA, s.r.o., Bratislava</t>
  </si>
  <si>
    <t>034 14</t>
  </si>
  <si>
    <t>GEORGANICS s.r.o.  Bratislava</t>
  </si>
  <si>
    <t xml:space="preserve">Meranie NMR spektier </t>
  </si>
  <si>
    <t>Liptaj Tibor, doc.Ing. CSc.</t>
  </si>
  <si>
    <t>066 12</t>
  </si>
  <si>
    <t>VUP a.s. Prievidza</t>
  </si>
  <si>
    <t>NMR analýza vzoriek</t>
  </si>
  <si>
    <t>035 15</t>
  </si>
  <si>
    <t>BIOMIN, a.s. Cífer</t>
  </si>
  <si>
    <t>00 681 725</t>
  </si>
  <si>
    <t>072 15</t>
  </si>
  <si>
    <t>Ústav polymérov SAV, Bratislava</t>
  </si>
  <si>
    <t>075 15</t>
  </si>
  <si>
    <t>Meranie NMR spektier humínových kyselín</t>
  </si>
  <si>
    <t>079 15</t>
  </si>
  <si>
    <t>Nár.poľnohosp.   a potravinárske centrum, Lužianky</t>
  </si>
  <si>
    <t>081 15</t>
  </si>
  <si>
    <t>050 15</t>
  </si>
  <si>
    <t>NPaPC, Lužianky</t>
  </si>
  <si>
    <t>PUBLIC SPACES Bratislava 2015</t>
  </si>
  <si>
    <t>MK-4436/2015/4.3.3</t>
  </si>
  <si>
    <t>Program 4 - Umenie</t>
  </si>
  <si>
    <t>Emancipované: prvá generácia slovenských architektiek</t>
  </si>
  <si>
    <t>Moravčíková Henrieta, prof. Dr. Ing. arch.</t>
  </si>
  <si>
    <t>MK-4437/2015/4.3.2</t>
  </si>
  <si>
    <t>Kláštorné a rehoľné domy na Slovensku</t>
  </si>
  <si>
    <t>Kvasnicová Magdaléna, doc. PhDr., PhD.</t>
  </si>
  <si>
    <t>MK-7683/2015/1.3</t>
  </si>
  <si>
    <t>http://www.culture.gov.sk/vdoc/709/1-obnovme-si-svoj-dom-25b.html</t>
  </si>
  <si>
    <t>Program 1 - Obnovme si svoj dom/Národný cintorín v Martine</t>
  </si>
  <si>
    <t>DIALOGUES-DIALÓGY. Francúzsko - slovenský výtvarný projekt</t>
  </si>
  <si>
    <t>Lukáč Milan, doc. akad. soch.</t>
  </si>
  <si>
    <t>MK-6576/2015/5.1</t>
  </si>
  <si>
    <t>http://www.culture.gov.sk/vdoc/709/5-pro-slovakia-25f.html</t>
  </si>
  <si>
    <t>Program 5 - Pro Slovakia</t>
  </si>
  <si>
    <t>2 x dlhé storočie</t>
  </si>
  <si>
    <t>MK-6250/2015/5.1</t>
  </si>
  <si>
    <t>Aktivity kultúrnej politiky v oblasti torz architektúry</t>
  </si>
  <si>
    <t>Gregorová Jana, doc. Ing. arch., PhD.</t>
  </si>
  <si>
    <t>MK-7684/2015/1.3</t>
  </si>
  <si>
    <t>Stein a Ludwigov mlyn. Industriál očami odborníkov/ pamätníkov</t>
  </si>
  <si>
    <t>Bartošová Nina, Ing. arch., PhD.</t>
  </si>
  <si>
    <t>MK-4060/2015/4.3.2</t>
  </si>
  <si>
    <t>ARCH/Anjel</t>
  </si>
  <si>
    <t>Kubinský Bohuš, Mgr.</t>
  </si>
  <si>
    <t>MK-4428/2015/4.3.1</t>
  </si>
  <si>
    <t>Architektonická štúdia</t>
  </si>
  <si>
    <t>0501/0008/15</t>
  </si>
  <si>
    <t>Obecný úrad Utekáč</t>
  </si>
  <si>
    <t>Konferencia EUROPAN</t>
  </si>
  <si>
    <t>Meziani Yakoub, Ing. arch., PhD.</t>
  </si>
  <si>
    <t>0501/0063/15</t>
  </si>
  <si>
    <t>EUROPAN Europe</t>
  </si>
  <si>
    <t>Konferencia PUBLIC SPACES</t>
  </si>
  <si>
    <t>0501/0064/15</t>
  </si>
  <si>
    <t>Švédske veľvyslanectvo</t>
  </si>
  <si>
    <t>Platforma 1x1</t>
  </si>
  <si>
    <t>Vitková Ľubica, doc. Ing. arch., PhD.</t>
  </si>
  <si>
    <t>0501/0018/15</t>
  </si>
  <si>
    <t>darovacia zmluva</t>
  </si>
  <si>
    <t>Prvá stavebná spotieľňa</t>
  </si>
  <si>
    <t>Príspevok na časopis ALFA</t>
  </si>
  <si>
    <t>Dorotjaková Irena, Ing. arch.</t>
  </si>
  <si>
    <t>0502/0013/15</t>
  </si>
  <si>
    <t>Program EN:STUdy</t>
  </si>
  <si>
    <t>Urlandová Andrea, doc. Ing., PhD.</t>
  </si>
  <si>
    <t>2015/21</t>
  </si>
  <si>
    <t>http://www.fa.stuba.sk/sk/fakulta-architektury-stu/fond-architekta-emila-bellusa.html?page_id=1001</t>
  </si>
  <si>
    <t>Fond architekta Emila Belluša, n.f.</t>
  </si>
  <si>
    <t>Súčasný slovenský rodinný dom - študenstá súťaž</t>
  </si>
  <si>
    <t>Bacová Andrea, doc. Ing. arch. PhD.</t>
  </si>
  <si>
    <t>2015/22</t>
  </si>
  <si>
    <t>http://www.fa.stuba.sk/sk/fakulta-architektury-stu/fond-architekta-emila-bellusa.html?page_id=1002</t>
  </si>
  <si>
    <t>Belluš open 2015</t>
  </si>
  <si>
    <t>2015/18</t>
  </si>
  <si>
    <t>Flowers for Slovakia III</t>
  </si>
  <si>
    <t>Lipkova Michala, Mgr. art.</t>
  </si>
  <si>
    <t>2015/13</t>
  </si>
  <si>
    <t>http://www.fa.stuba.sk/sk/fakulta-architektury-stu/fond-architekta-emila-bellusa.html?page_id=1003</t>
  </si>
  <si>
    <t>Letný pavilón Fakulty architektúry</t>
  </si>
  <si>
    <t>2015/20</t>
  </si>
  <si>
    <t>http://www.fa.stuba.sk/sk/fakulta-architektury-stu/fond-architekta-emila-bellusa.html?page_id=1004</t>
  </si>
  <si>
    <t>Pisateľský krúžok</t>
  </si>
  <si>
    <t>Melcerová Oľga, Ing. arch., PhD..</t>
  </si>
  <si>
    <t>2015/05</t>
  </si>
  <si>
    <t>http://www.fa.stuba.sk/sk/fakulta-architektury-stu/fond-architekta-emila-bellusa.html?page_id=1005</t>
  </si>
  <si>
    <t>Vydanie publikácie – viacjazyčného katalógu – Alexy-Kavan-Trnkus</t>
  </si>
  <si>
    <t>Hianik Igor, Ing. arch., PhD.</t>
  </si>
  <si>
    <t>2015/11</t>
  </si>
  <si>
    <t>http://www.fa.stuba.sk/sk/fakulta-architektury-stu/fond-architekta-emila-bellusa.html?page_id=1006</t>
  </si>
  <si>
    <t>“Píše ti architektúra?” – súťaž esejí o architektúry pre študentov a absolventov do 35 rokov</t>
  </si>
  <si>
    <t>Zaiček Martin, Ing. arch.</t>
  </si>
  <si>
    <t>2015/06</t>
  </si>
  <si>
    <t>http://www.fa.stuba.sk/sk/fakulta-architektury-stu/fond-architekta-emila-bellusa.html?page_id=1007</t>
  </si>
  <si>
    <t>Podpora študentské časpisu TOTO</t>
  </si>
  <si>
    <t>Ilkovič Ján, doc. Ing. arch., PhD.</t>
  </si>
  <si>
    <t>2015/0004/15</t>
  </si>
  <si>
    <t>DELFT</t>
  </si>
  <si>
    <t>0501/0017/15</t>
  </si>
  <si>
    <t>Nadácia Penta</t>
  </si>
  <si>
    <t>Vydanie publikácie - Historické brány krupinských domov</t>
  </si>
  <si>
    <t>Vošková Katarína, Ing. arch., PhD.</t>
  </si>
  <si>
    <t>0501/0003/15</t>
  </si>
  <si>
    <t>Mestské lesy, sr.o., Krupina</t>
  </si>
  <si>
    <t>Vypracovanie overovacej štúdie Auly SOŠP</t>
  </si>
  <si>
    <t>Kočlík Dušan, Ing., ArtD.</t>
  </si>
  <si>
    <t>0501/0024/15</t>
  </si>
  <si>
    <t>Stredná odborná škola polygrafická</t>
  </si>
  <si>
    <t>Organizácia 4. svetovej konferencie o technickom a inžinierskom vzdelávaní WCTEE</t>
  </si>
  <si>
    <t>Ilkovičová Ľubica, doc. Ing. arch. PhD.</t>
  </si>
  <si>
    <t>0524/1243/15</t>
  </si>
  <si>
    <t>XELLA Slovensko</t>
  </si>
  <si>
    <t>Zabezpečenie optimalizácie farebnosti fasády bytového domu</t>
  </si>
  <si>
    <t>0524/1344/15</t>
  </si>
  <si>
    <t>Stavebné bytové družstvo</t>
  </si>
  <si>
    <t>2015vu077</t>
  </si>
  <si>
    <t>http://www.nadaciatatrabanky.sk/index.php/grantove-programy/viac-umenia/</t>
  </si>
  <si>
    <t>Šíp Lukáš, Ing. arch., PhD.</t>
  </si>
  <si>
    <t>0501/0011/15</t>
  </si>
  <si>
    <t>Mestská časť Bratislava - Karlove Ves</t>
  </si>
  <si>
    <t>Študentské práce a modely</t>
  </si>
  <si>
    <t>0501/0012/15</t>
  </si>
  <si>
    <t>zmluva o dielo</t>
  </si>
  <si>
    <t>Saint-Gobain Construction Products, s.r.o.</t>
  </si>
  <si>
    <t>Návrh úzmeného plánu mesta</t>
  </si>
  <si>
    <t>Kováč Bohumil, prof. Ing. arch., PhD.</t>
  </si>
  <si>
    <t>0502/0002/15</t>
  </si>
  <si>
    <t>HOAN-SADY VINICE, s.r.o.</t>
  </si>
  <si>
    <t>Urbanistická štúdia</t>
  </si>
  <si>
    <t>0502/0003/15</t>
  </si>
  <si>
    <t>Nové Mesto nad Váhom</t>
  </si>
  <si>
    <t>0502/0004/15</t>
  </si>
  <si>
    <t>Územný plán mesta</t>
  </si>
  <si>
    <t>0502/0005/15</t>
  </si>
  <si>
    <t>0502/0006/15</t>
  </si>
  <si>
    <t>P.J.P.M., s.r.o.</t>
  </si>
  <si>
    <t xml:space="preserve">Územný plán  </t>
  </si>
  <si>
    <t>0502/0007/15</t>
  </si>
  <si>
    <t>GENERO GROUP, s.r.o.</t>
  </si>
  <si>
    <t>0502/0008/15</t>
  </si>
  <si>
    <t>PPKM, s.r.o.</t>
  </si>
  <si>
    <t>Vypracovanie projektovej dokumentácie pre stavebné povolenie na debarierizáciu 1. NP Ružinovského domu seniorov</t>
  </si>
  <si>
    <t>Rollová Lea, doc. Ing. arch. PhD.</t>
  </si>
  <si>
    <t>0502/0009/15</t>
  </si>
  <si>
    <t>Ružinovský dom seniorov</t>
  </si>
  <si>
    <t>Urbanisticko-architektonická štúdia</t>
  </si>
  <si>
    <t>0502/0010/15</t>
  </si>
  <si>
    <t>Úzmený plán_dodatok</t>
  </si>
  <si>
    <t>0502/0011/15</t>
  </si>
  <si>
    <t>Architektonická a odborná spolupráca</t>
  </si>
  <si>
    <t>Furdík Juraj, Ing. arch. CSc.</t>
  </si>
  <si>
    <t>0502/0012/15</t>
  </si>
  <si>
    <t>AUP Media, s.r.o.</t>
  </si>
  <si>
    <t>Experimentálne overovanie kompozície na fyzických modeloch</t>
  </si>
  <si>
    <t>0524/00037/15</t>
  </si>
  <si>
    <t>Revitalizácia a interiérové úpravy objetku Dom kultúry Zrkadlový háj, BA, Petržalka</t>
  </si>
  <si>
    <t>Vinárčiková Jana, doc. Ing.arch., PhD.</t>
  </si>
  <si>
    <t>0501/0001/15</t>
  </si>
  <si>
    <t>Kultúrne zariadenia Petržalky</t>
  </si>
  <si>
    <t>Joklová Viera, doc. Ing. arch., PhD.</t>
  </si>
  <si>
    <t>0524/00253/15</t>
  </si>
  <si>
    <t>Dotlač publikácie: Historické brány krupinských domov</t>
  </si>
  <si>
    <t>0501/0002/15</t>
  </si>
  <si>
    <t>BROTHERS INDUSTRIES SLOVAKIA, sr.o.</t>
  </si>
  <si>
    <t>Architektonický výskum pamiatkových hodnôt dvoch objektov v obci Hybe</t>
  </si>
  <si>
    <t>Gondová Anna, Ing. arch.</t>
  </si>
  <si>
    <t>0524/01955/15</t>
  </si>
  <si>
    <t>Obec Hybe</t>
  </si>
  <si>
    <t>Prevádzka ŠDaJ</t>
  </si>
  <si>
    <t>Knap Dušan Ing.</t>
  </si>
  <si>
    <t>17/09</t>
  </si>
  <si>
    <t>FO</t>
  </si>
  <si>
    <t>Zabezpečenie siete</t>
  </si>
  <si>
    <t>Otčenáš Jaroslav Ing.</t>
  </si>
  <si>
    <t>66/10</t>
  </si>
  <si>
    <t>SANET</t>
  </si>
  <si>
    <t>Prenájom automatov</t>
  </si>
  <si>
    <t>Janíčková Elena Mgr.</t>
  </si>
  <si>
    <t>21/12</t>
  </si>
  <si>
    <t>Coca-Cola HBS</t>
  </si>
  <si>
    <t>Kurz fyzika</t>
  </si>
  <si>
    <t>Hološová Helena RNDr. PhD.</t>
  </si>
  <si>
    <t>Kurz chémia</t>
  </si>
  <si>
    <t>Sirotiak Maroš RNDr. PhD.</t>
  </si>
  <si>
    <t>118/15</t>
  </si>
  <si>
    <t>Kurz matematika</t>
  </si>
  <si>
    <t>Liška Vladimír Mgr. PhD.</t>
  </si>
  <si>
    <t>72/15</t>
  </si>
  <si>
    <t>Kurz UNICERT</t>
  </si>
  <si>
    <t>Chmelíková Gabriela Mgr. PhD.</t>
  </si>
  <si>
    <t>115/14</t>
  </si>
  <si>
    <t>Kurz zvárania</t>
  </si>
  <si>
    <t>64/15</t>
  </si>
  <si>
    <t>FO+PO</t>
  </si>
  <si>
    <t>158/15</t>
  </si>
  <si>
    <t>167/15</t>
  </si>
  <si>
    <t>FRONIUS Trnava</t>
  </si>
  <si>
    <t>Lektorské služby</t>
  </si>
  <si>
    <t>Tanuška Pavol prof. Ing. PhD.</t>
  </si>
  <si>
    <t>FESTO Bratislava</t>
  </si>
  <si>
    <t>Ružarovský Roman Ing. PhD.</t>
  </si>
  <si>
    <t>Medzinárodná vedecká konferencia</t>
  </si>
  <si>
    <t>132/15</t>
  </si>
  <si>
    <t>Odborný seminár</t>
  </si>
  <si>
    <t>142/15</t>
  </si>
  <si>
    <t>24/12</t>
  </si>
  <si>
    <t>ASO VENDING</t>
  </si>
  <si>
    <t>SESIA dekanov 2015</t>
  </si>
  <si>
    <t>Marônek Milan prof. Ing. CSc.</t>
  </si>
  <si>
    <t>80/15</t>
  </si>
  <si>
    <t>Školenie na makroskopickú analýzu</t>
  </si>
  <si>
    <t>Dománková Mária doc. Ing. PhD.</t>
  </si>
  <si>
    <t>101/15</t>
  </si>
  <si>
    <t>Školenie-preukaz zváracieho robotníka</t>
  </si>
  <si>
    <t>SIMERIS Trnava</t>
  </si>
  <si>
    <t>Športová činnosť</t>
  </si>
  <si>
    <t>97/14</t>
  </si>
  <si>
    <t>Reaktortest Trnava</t>
  </si>
  <si>
    <t>98/14</t>
  </si>
  <si>
    <t xml:space="preserve">Plavecký klub STU </t>
  </si>
  <si>
    <t>99/14</t>
  </si>
  <si>
    <t>RTVŠ</t>
  </si>
  <si>
    <t>100/14</t>
  </si>
  <si>
    <t>Športové gymnázium</t>
  </si>
  <si>
    <t>103/14</t>
  </si>
  <si>
    <t>104/14</t>
  </si>
  <si>
    <t>Trnavská univerzita</t>
  </si>
  <si>
    <t>142/14</t>
  </si>
  <si>
    <t>122/15</t>
  </si>
  <si>
    <t>123/15</t>
  </si>
  <si>
    <t>124/15</t>
  </si>
  <si>
    <t>125/15</t>
  </si>
  <si>
    <t>126/15</t>
  </si>
  <si>
    <t>149/15</t>
  </si>
  <si>
    <t>169/15</t>
  </si>
  <si>
    <t>Vzdelanie do praxe: Virtual Commissionig ako technologický nástroj budúcnosti pre virtuálne uvedenie uvedenie výrobných systémov do automobilovej prevádzky v rámci koncepcie "Digitálny podnik"</t>
  </si>
  <si>
    <t>Ružarovský Roman, Ing. PhD.</t>
  </si>
  <si>
    <t>075/14_RT</t>
  </si>
  <si>
    <t>Volkswagen Slovakia</t>
  </si>
  <si>
    <t>Cena dekana FIIT</t>
  </si>
  <si>
    <t>Zmluva ostatná 52/2015</t>
  </si>
  <si>
    <t xml:space="preserve">Nadácia ESET </t>
  </si>
  <si>
    <t>Podpora súťaže TP Cup</t>
  </si>
  <si>
    <t>Darovacia zmluva 61/2015</t>
  </si>
  <si>
    <t>Softec pro society o.z.</t>
  </si>
  <si>
    <t>Súťaž o najlepšiu diplomovú a bakalársku prácu 2015</t>
  </si>
  <si>
    <t>Darovacia zmluva 56/2015</t>
  </si>
  <si>
    <t>Asseco Central Europe</t>
  </si>
  <si>
    <t>Darovacia zmluva 48/2015</t>
  </si>
  <si>
    <t>Podpora vzdelávania</t>
  </si>
  <si>
    <t>Darovacia zmluva 46/2015</t>
  </si>
  <si>
    <t>ČSOB nadácia</t>
  </si>
  <si>
    <t>IBM Cloud usage for Big Data Analytics</t>
  </si>
  <si>
    <t>Darovacia zmluva 28/2015</t>
  </si>
  <si>
    <t>IBM Slovensko</t>
  </si>
  <si>
    <t>Darovacia zmluva 25/2015</t>
  </si>
  <si>
    <t>Unicorn Systems SK</t>
  </si>
  <si>
    <t>Darovacia zmluva 24/2015</t>
  </si>
  <si>
    <t>PosAm, s.r.o.</t>
  </si>
  <si>
    <t>Zabezpečenie aktivít študentov</t>
  </si>
  <si>
    <t>Darovacia zmluva 21/2015</t>
  </si>
  <si>
    <t>Hewlett-Packard Slovakia</t>
  </si>
  <si>
    <t>Podpora konferencie IIT.SRC 2015</t>
  </si>
  <si>
    <t>Darovacia zmluva 19/2015</t>
  </si>
  <si>
    <t>TP Cup 2015</t>
  </si>
  <si>
    <t>Zmluva o reklame16/2015</t>
  </si>
  <si>
    <t>SOFTEC, s.r.o.</t>
  </si>
  <si>
    <t>Darovacia zmluva 15/2015</t>
  </si>
  <si>
    <t>Soimco, a.s.</t>
  </si>
  <si>
    <t xml:space="preserve">Cestovné štipendiá </t>
  </si>
  <si>
    <t>Darovacia zmluva 14/2015</t>
  </si>
  <si>
    <t>Realizácia ESET laboratória</t>
  </si>
  <si>
    <t>Darovacia zmluva 01/2015</t>
  </si>
  <si>
    <t>Propagácia a reklama počas TP Cup 2015</t>
  </si>
  <si>
    <t xml:space="preserve">obj. </t>
  </si>
  <si>
    <t>Ditec</t>
  </si>
  <si>
    <t>Propagácia a reklama počasDňa študentstva</t>
  </si>
  <si>
    <t>obj. 15QO193</t>
  </si>
  <si>
    <t>QBSW a.s.</t>
  </si>
  <si>
    <t>Rreklama počas TP Cup 2015</t>
  </si>
  <si>
    <t>obj.</t>
  </si>
  <si>
    <t>OMAR/0806 2015/KK</t>
  </si>
  <si>
    <t>Tempest, a.s.</t>
  </si>
  <si>
    <t>obj. 4501532048</t>
  </si>
  <si>
    <t>Accenture, s.r.o.</t>
  </si>
  <si>
    <t xml:space="preserve">Príspevok na podporu vedy a výskumu v oblasti realitného trhu a projektu IREC na ÚM STU STI </t>
  </si>
  <si>
    <t>Adamiuščin Andrej, Ing. PhD.</t>
  </si>
  <si>
    <t>Darovacia zmluva</t>
  </si>
  <si>
    <t>Colliers International s.r.o.</t>
  </si>
  <si>
    <t xml:space="preserve">Príspevok na podporu vedy a výskumu v oblasti realitného trhu a medzinárodného realitného seminára pre študentov ÍM STI </t>
  </si>
  <si>
    <t>DTZ Slovakia s.r.o.</t>
  </si>
  <si>
    <t>Letná univerzita pre stredoškolákov 2015</t>
  </si>
  <si>
    <t>Mokošová Zuzana, Ing.</t>
  </si>
  <si>
    <t>9004/3/2015</t>
  </si>
  <si>
    <t>Zmluva o reklame</t>
  </si>
  <si>
    <t>Emerson a.s.</t>
  </si>
  <si>
    <t>Výskum v oblasti tvorby kinetických a termodynamických modelov a výskum v oblasti chemických efektov</t>
  </si>
  <si>
    <t>Liška Marek, prof. Ing., DrSc.</t>
  </si>
  <si>
    <t>Zmluva o poskytnutí služieb 084/2015</t>
  </si>
  <si>
    <t>verejná súťaž FU/NLZ – 1/2015</t>
  </si>
  <si>
    <t>zmluvný výskum v rámci projektu ŠF: Priemyselné výskumné centrum bezpečnostných rizík havárií so stratou chladiva v jadrových elektrárňach</t>
  </si>
  <si>
    <t>Fyzikálny ústav SAV</t>
  </si>
  <si>
    <t>Výskum a vývoj vysokovýkonných Hi-Tech mechanických upchávok</t>
  </si>
  <si>
    <t>Kasala Jozef, Ing., PhD.</t>
  </si>
  <si>
    <t>zmluva o dielo 101/2015/TnUAD</t>
  </si>
  <si>
    <t>BOST SK, s. r. o.</t>
  </si>
  <si>
    <t>Výskum inovatívnych metód čistenia odpadových vôd</t>
  </si>
  <si>
    <t>zmluva o dielo 103/2015/TnUAD</t>
  </si>
  <si>
    <t>energetivké a dizajnové využitie stavebných otvorov</t>
  </si>
  <si>
    <t>zmluva o dielo 102/2015/TnUAD</t>
  </si>
  <si>
    <t>štúdia využitia vývojového vysokopovrchového nanokryštalického oxidu zinočnatého v nánosových zmesiach</t>
  </si>
  <si>
    <t>zmluva o dielo 164/2015/TnUAD</t>
  </si>
  <si>
    <t>BIOCHEMIE, a. s.</t>
  </si>
  <si>
    <t>Centre for functional and surface-functionalized glasses</t>
  </si>
  <si>
    <t>prof. Ing. Dušan Galusek</t>
  </si>
  <si>
    <t> 664440</t>
  </si>
  <si>
    <t>http://ec.europa.eu/research/participants/portal/desktop/en/opportunities/h2020/topics/195-widespread-1-2014.html</t>
  </si>
  <si>
    <t>horizont2020</t>
  </si>
  <si>
    <t>EK</t>
  </si>
  <si>
    <t>TnUAD ako koordinátor projektu</t>
  </si>
  <si>
    <t>Mobilita študentov a pracovníkov vysokých škôl v akad. roku 2014/2015</t>
  </si>
  <si>
    <t>2014-1-SK01-KA103-000052</t>
  </si>
  <si>
    <t>Mobilita študentov a pracovníkov vysokých škôl v akad. roku 2015/2016</t>
  </si>
  <si>
    <t>2015-1-SK01-KA103-008659</t>
  </si>
  <si>
    <t>Mobilita študentov a zamestnancov vysokých škôl medzi krajinami programu a partnerskými krajinami</t>
  </si>
  <si>
    <t>2015-1-SK01-KA107-008760</t>
  </si>
  <si>
    <t>meranie elektrickej vodivosti vzoriek skla</t>
  </si>
  <si>
    <t>obj. 100-140219</t>
  </si>
  <si>
    <t>Glass Service, a. s., ČR</t>
  </si>
  <si>
    <t>meranie elektrickej vodivosti a hustoty vzoriek skla</t>
  </si>
  <si>
    <t>obj. 100-140215</t>
  </si>
  <si>
    <t>meranie hustoty skiel</t>
  </si>
  <si>
    <t>obj. 100-150020</t>
  </si>
  <si>
    <t>meranie elektrickej vodivosti skla</t>
  </si>
  <si>
    <t>obj. 100-150036</t>
  </si>
  <si>
    <t>obj. 3150000125</t>
  </si>
  <si>
    <t>SEM analýza</t>
  </si>
  <si>
    <t>Turkiye Sise Ve Cam Fabrikalari, a. s.</t>
  </si>
  <si>
    <t>8150034473</t>
  </si>
  <si>
    <t>obj. 100-150060</t>
  </si>
  <si>
    <t>obj. 100-150069</t>
  </si>
  <si>
    <t>obj. 100-150114</t>
  </si>
  <si>
    <t>100-150136</t>
  </si>
  <si>
    <t>fraktografická analýza</t>
  </si>
  <si>
    <t>První brněnská strojírna, a. s.</t>
  </si>
  <si>
    <t>meranie elektrickej vodivosti</t>
  </si>
  <si>
    <t>100-150164</t>
  </si>
  <si>
    <t>100-150169</t>
  </si>
  <si>
    <t xml:space="preserve">meranie elektrickej vodivosti </t>
  </si>
  <si>
    <t>100-150181</t>
  </si>
  <si>
    <t>TGA analýzy</t>
  </si>
  <si>
    <t>100-150195</t>
  </si>
  <si>
    <t>100-150229</t>
  </si>
  <si>
    <t>meranie fyzikálno - mechanických vlastností</t>
  </si>
  <si>
    <t>MIKON, s. r. o.</t>
  </si>
  <si>
    <t>obj. 97/140193</t>
  </si>
  <si>
    <t>RONA, a. s.</t>
  </si>
  <si>
    <t>aanalýza hrúbky fosfátovej vrstvy</t>
  </si>
  <si>
    <t>obj. NO/15000026/120</t>
  </si>
  <si>
    <t>MSM Martin, s. r. o.</t>
  </si>
  <si>
    <t>zistenie materiálu</t>
  </si>
  <si>
    <t>obj. 186/2015</t>
  </si>
  <si>
    <t>Nissens Slovakia, s. r. o.</t>
  </si>
  <si>
    <t>obj. 4500473952</t>
  </si>
  <si>
    <t>SMP Automotive, s. r. o.</t>
  </si>
  <si>
    <t>meranie Tg a CTE</t>
  </si>
  <si>
    <t>obj. 152000122</t>
  </si>
  <si>
    <t>AXSON Central Europe, s. r. o.</t>
  </si>
  <si>
    <t>obj. 4800109768</t>
  </si>
  <si>
    <t>Leoni Slovakia, s. r. o.</t>
  </si>
  <si>
    <t>stanovenie obsahu Ni</t>
  </si>
  <si>
    <t>obj. S88000925</t>
  </si>
  <si>
    <t xml:space="preserve">Johns Manville Slovakia, a. s. </t>
  </si>
  <si>
    <t>vzorkovanie a rešerše</t>
  </si>
  <si>
    <t>obj. 2015/03/05-01</t>
  </si>
  <si>
    <t>ENEX Trade, s. r. o.</t>
  </si>
  <si>
    <t>fluorescenčná a mikroskopická analýza</t>
  </si>
  <si>
    <t>obj. 29030012</t>
  </si>
  <si>
    <t>Bel Power Solutions, d. r. o.</t>
  </si>
  <si>
    <t xml:space="preserve">3D skenovanie panelov </t>
  </si>
  <si>
    <t>obj. 4500482342</t>
  </si>
  <si>
    <t>termická analýza</t>
  </si>
  <si>
    <t>obj. 4500054662</t>
  </si>
  <si>
    <t>VUJE, a. s.</t>
  </si>
  <si>
    <t>meranie tvrdosti</t>
  </si>
  <si>
    <t>obj. 2015/150</t>
  </si>
  <si>
    <t>GOMS, s. r. o.</t>
  </si>
  <si>
    <t>obj. S88000968</t>
  </si>
  <si>
    <t>obj. S88000945</t>
  </si>
  <si>
    <t>obj. S88000947</t>
  </si>
  <si>
    <t>stanovenie hrúbky nánosu adhezív</t>
  </si>
  <si>
    <t>obj. NO/15000116/120</t>
  </si>
  <si>
    <t>obj. S88001018</t>
  </si>
  <si>
    <t>obj. 004-004040345</t>
  </si>
  <si>
    <t>UDENCO, s. r. o.</t>
  </si>
  <si>
    <t>HTO analýza</t>
  </si>
  <si>
    <t>obj. S88000946</t>
  </si>
  <si>
    <t>obj. S88000995</t>
  </si>
  <si>
    <t>meranie indexu lomu a teploty</t>
  </si>
  <si>
    <t>obj. 97/150131</t>
  </si>
  <si>
    <t>spektrálna chemická analýza</t>
  </si>
  <si>
    <t>obj. ZTS-Š/GR/OV/OBJ/0627/15/Za</t>
  </si>
  <si>
    <t>ZTS - Špeciál, a. s.</t>
  </si>
  <si>
    <t>analýza materiálu</t>
  </si>
  <si>
    <t>obj. ZTS-Š/GR/OV/OBJ/0682/15/Za</t>
  </si>
  <si>
    <t>meranie mikrotvrdosti</t>
  </si>
  <si>
    <t>97/150124</t>
  </si>
  <si>
    <t>termická analýza, meranie viskozity</t>
  </si>
  <si>
    <t>S88001082</t>
  </si>
  <si>
    <t>Herbex, s. r. o.</t>
  </si>
  <si>
    <t>analýza krehkolomových vlastností súčiastky</t>
  </si>
  <si>
    <t>PP006278</t>
  </si>
  <si>
    <t xml:space="preserve">CHIRANA Medical, a. s. </t>
  </si>
  <si>
    <t>chemická analýza</t>
  </si>
  <si>
    <t>RKK08/2015</t>
  </si>
  <si>
    <t>TRENS SK, s. r. o.</t>
  </si>
  <si>
    <t>EDS analýza</t>
  </si>
  <si>
    <t>Bekeart Hlohovec, a. s.</t>
  </si>
  <si>
    <t>analýza počtu bublín</t>
  </si>
  <si>
    <t>S88001115</t>
  </si>
  <si>
    <t>analýza kvapiek</t>
  </si>
  <si>
    <t>S88001117</t>
  </si>
  <si>
    <t>meranie hrúbky poniklovania</t>
  </si>
  <si>
    <t>V114999</t>
  </si>
  <si>
    <t>COMPREX, s. r. o.</t>
  </si>
  <si>
    <t>ZTS-Š/GR/OV/OBJ/0854/15/Za</t>
  </si>
  <si>
    <t>analýza metalografického rozboru</t>
  </si>
  <si>
    <t>008/2015 Br</t>
  </si>
  <si>
    <t>JAMP SVORADA, s. r. o.</t>
  </si>
  <si>
    <t>vypracovanie odborného posudku</t>
  </si>
  <si>
    <t>DKUA 1194/2015</t>
  </si>
  <si>
    <t>termická analýza, viskozita</t>
  </si>
  <si>
    <t>analýza</t>
  </si>
  <si>
    <t>trhacie skúšky</t>
  </si>
  <si>
    <t>15BC/603</t>
  </si>
  <si>
    <t>Konštrukta - Industry, a. s.</t>
  </si>
  <si>
    <t>testovanie odolnosti voči vode</t>
  </si>
  <si>
    <t>analýza sklen. Guličiek</t>
  </si>
  <si>
    <t>simulácia teplotných deformácií</t>
  </si>
  <si>
    <t>425/15/PO</t>
  </si>
  <si>
    <t>Elektrotechnický ústav SAV</t>
  </si>
  <si>
    <t>analýza príčin vzniku porušenia materiálu</t>
  </si>
  <si>
    <t>STATON, s. r. o.</t>
  </si>
  <si>
    <t xml:space="preserve">analýzu metalografického rozboru </t>
  </si>
  <si>
    <t>analýza odpadových vôd, text. Materiálu</t>
  </si>
  <si>
    <t>677/15/C</t>
  </si>
  <si>
    <t>Výskumný ústav chem. Vlákien, a. s.</t>
  </si>
  <si>
    <t>zníženie množstva nedoliskov z výroby</t>
  </si>
  <si>
    <t>4900870755/10</t>
  </si>
  <si>
    <t>Continental Matador Rubber, s. r. o.</t>
  </si>
  <si>
    <t>Open platform / Otvorená platforma</t>
  </si>
  <si>
    <t>Mgr. art. Ing. Richard Kitta, ArtD</t>
  </si>
  <si>
    <t>MK-3377/2015/4.4.5</t>
  </si>
  <si>
    <t>http://www.culture.gov.sk/podpora-projektov-dotacie/dotacie/dotacie-2015-2c5.html</t>
  </si>
  <si>
    <t>Ministerstvo kultúry SR - Program 4 - Umenie</t>
  </si>
  <si>
    <t>projekt umeleckej činnosti</t>
  </si>
  <si>
    <t>Media Art Symp(l)osium 2015</t>
  </si>
  <si>
    <t>MK-3356/2015/4.3.4</t>
  </si>
  <si>
    <t>Ateliér slobodnej kreativity  3D/ 1999 -2015</t>
  </si>
  <si>
    <t>doc. Mgr. art. Radovan Čerevka, ArtD.</t>
  </si>
  <si>
    <t>MK-3376/2015/4.3.2</t>
  </si>
  <si>
    <t>Architektonické posolstvo Spišskej Kapituly po 30 rokoch</t>
  </si>
  <si>
    <t>doc. Ing. arch. Juraj Koban</t>
  </si>
  <si>
    <t>MK-3364/2015/4.3.2</t>
  </si>
  <si>
    <t>Dobudovanie  špičkového laboratória so zameraním na nukleárnu magnetickú rezonanciu</t>
  </si>
  <si>
    <t>Olčák Dušan, doc.RNDr. CSc.</t>
  </si>
  <si>
    <t>Zmluva o spolupráci pri využívaní a fianncovaní prevádzky prístrojového vybavenia pracoviska Národného centra NMR</t>
  </si>
  <si>
    <t xml:space="preserve">riešenie výskumu a vývoja </t>
  </si>
  <si>
    <t>FCHPT STU Bratislava</t>
  </si>
  <si>
    <t>Dodávka nového informačného systému Generálnej prokuratúry SR a súvisiacich služieb a tovarov v rámci projektu Elektronické služby Generálnej prokuratúry SR</t>
  </si>
  <si>
    <t>Juhár Jozef, prof.Ing. CSc.</t>
  </si>
  <si>
    <t>Zmluva o dielo a poskytovaní služieb</t>
  </si>
  <si>
    <t>verejné obstarávanie</t>
  </si>
  <si>
    <t>projekt Elektronické služby GP SR</t>
  </si>
  <si>
    <t>Ústav informatiky SAV Bratislava</t>
  </si>
  <si>
    <t>inovačný projekt - VOUCHER
Odborná analýza a posúdenie nameraných vlastostí pre inováciu výroby zliatin pre tvrdé spájkovanie</t>
  </si>
  <si>
    <t>Ing. Miloslav Ľuptak, PhD.</t>
  </si>
  <si>
    <t>Schéma DM-17/2014
89/1020/2015-OD</t>
  </si>
  <si>
    <t>https://www.podnikajte.sk/financie/c/2003/category/financie-na-podnikanie/article/inovacne-vouchre-2015.xhtml</t>
  </si>
  <si>
    <t>inovačný voucher</t>
  </si>
  <si>
    <t>00 686 832</t>
  </si>
  <si>
    <t>Zmluva o poskytnutí dotácie: 167/2015-2050-3200-50</t>
  </si>
  <si>
    <t>Mikroskopickú a elektrónomikroskopickú analýzu a EDX analýzu vzoriek z drahých kovov</t>
  </si>
  <si>
    <t>Ing. Marek Vojtko, PhD.</t>
  </si>
  <si>
    <t>P-102-0051/15</t>
  </si>
  <si>
    <t>výskum na objednávku</t>
  </si>
  <si>
    <t>ZoD / obj</t>
  </si>
  <si>
    <t>Mincovňa Kremnica, š.p.</t>
  </si>
  <si>
    <t xml:space="preserve">00 010 448 </t>
  </si>
  <si>
    <t>"Offset" - Nadácia Tatra banka</t>
  </si>
  <si>
    <t>Mgr. art. Katarína Hudačinová</t>
  </si>
  <si>
    <t>2014vu070</t>
  </si>
  <si>
    <t>Grantový program - Viac umenia</t>
  </si>
  <si>
    <t>Nadácia Tatra banka</t>
  </si>
  <si>
    <t>Archeologický výskum v lokalite Rad - farská záhrada. II. etapa</t>
  </si>
  <si>
    <t>Mgr. Peter Tajkov, PhD.</t>
  </si>
  <si>
    <t xml:space="preserve"> -  </t>
  </si>
  <si>
    <t>Rímskokatolícka cirkev, farnosť Rad</t>
  </si>
  <si>
    <t>28.08.2012</t>
  </si>
  <si>
    <t>Archeologický výskum v Zemplínskej Teplici</t>
  </si>
  <si>
    <t>2/2015</t>
  </si>
  <si>
    <t>Agromyšľan s.r.o. Veľký Ruskov</t>
  </si>
  <si>
    <t>16.03.2015</t>
  </si>
  <si>
    <t>Archeologický výskum v kat. území Sokoľ</t>
  </si>
  <si>
    <t>Music First Košice</t>
  </si>
  <si>
    <t>Archeologický výskum na križovatke Zimná - ČSĽA</t>
  </si>
  <si>
    <t>4/2015</t>
  </si>
  <si>
    <t>Mesto Košice</t>
  </si>
  <si>
    <t>00691135</t>
  </si>
  <si>
    <t>10.06.2016</t>
  </si>
  <si>
    <t>Archeologický výskum na lokalite stavby "Decathlon Cassovia-Košice"</t>
  </si>
  <si>
    <t>5/2015</t>
  </si>
  <si>
    <t>Metrosrav a.s. - organizačná zložka Bratislava</t>
  </si>
  <si>
    <t>01.06.2015</t>
  </si>
  <si>
    <t>Archeologický výskum v rámci obnovy ev. kostola v Levoči</t>
  </si>
  <si>
    <t>6/2015</t>
  </si>
  <si>
    <t>Cirkevný zbor Evanjelickej cirkvi A.V. na Slovensku</t>
  </si>
  <si>
    <t>14.07.2015</t>
  </si>
  <si>
    <t>Archelogický výskum pre obec Haniska</t>
  </si>
  <si>
    <t>7/2015</t>
  </si>
  <si>
    <t>Obec Haniska</t>
  </si>
  <si>
    <t>00324175</t>
  </si>
  <si>
    <t>Archeologický výskum na objekte" H v areáli Moyzesova 9"</t>
  </si>
  <si>
    <t>8/2015</t>
  </si>
  <si>
    <t>00697768</t>
  </si>
  <si>
    <t>23.09.2015</t>
  </si>
  <si>
    <t>Štúdia uskutočniteľnosti renovácie zariadenia polyfunkčného využitia</t>
  </si>
  <si>
    <t>prof. Ing. Jozef zajac, CSc.</t>
  </si>
  <si>
    <t>P-106-0015/15</t>
  </si>
  <si>
    <t>zmlvuva</t>
  </si>
  <si>
    <t>Shraci s.r.o.</t>
  </si>
  <si>
    <t>Vypracovanie analýzy tepelných strát konštrukcií a vypracovanie záverečnej správy</t>
  </si>
  <si>
    <t>doc. Ing. Imrich Vojtko, PhD.</t>
  </si>
  <si>
    <t>P-106-0014/15</t>
  </si>
  <si>
    <t>Regada, s.r.o.</t>
  </si>
  <si>
    <t>Meranie technologických parametrov, spracovanie a analýza nameraných údajov, tvorba záverečnej správy</t>
  </si>
  <si>
    <t>doc. Ing. Marek Kočiško, PhD.</t>
  </si>
  <si>
    <t>P-106-0029/14</t>
  </si>
  <si>
    <t>Lear  Corporation Seating Slovakia, s.r.o.</t>
  </si>
  <si>
    <t>Dátové spracovanie výkresovej dokumentácie, technologickej dokumentácie, podpora zákazkového riadenia a plánovania</t>
  </si>
  <si>
    <t>doc. Ing. petr Baron, PhD.</t>
  </si>
  <si>
    <t>P-106-0011/15</t>
  </si>
  <si>
    <t>Posúdenie imisií hliníku</t>
  </si>
  <si>
    <t>doc. Ing. Marián Flimel, CSc.</t>
  </si>
  <si>
    <t>P-106-0010/15</t>
  </si>
  <si>
    <t>Ivan Hoferica - LIMAR</t>
  </si>
  <si>
    <t>Meranie a analýza vibrácií vysokorýchlostnou kamerou</t>
  </si>
  <si>
    <t>P-106-0009/15</t>
  </si>
  <si>
    <t>TOMARK, s.r.o.</t>
  </si>
  <si>
    <t>Metalografický a metrologický rozbor</t>
  </si>
  <si>
    <t>prof. Ing. Anton Panda, PhD.</t>
  </si>
  <si>
    <t>P-106-0007/15</t>
  </si>
  <si>
    <t>Technická diagnostika, s.r.o. Prešov</t>
  </si>
  <si>
    <t>Reverzné inžinierstvo - spracovanie údajov a skenovanie</t>
  </si>
  <si>
    <t>prof. Ing. Jozef Zajac, CSc.</t>
  </si>
  <si>
    <t>P-106-0008/14</t>
  </si>
  <si>
    <t>KM SYSTÉM s.r.o.</t>
  </si>
  <si>
    <t>Meranie a analýza priečneho profilu cesty</t>
  </si>
  <si>
    <t>P-106-0006/15</t>
  </si>
  <si>
    <t>Marián Sisák</t>
  </si>
  <si>
    <t>Konštrukčný návrh prípravku na lepenie nálepiek a výroba</t>
  </si>
  <si>
    <t>doc. Ing. Katarína Monková, PhD.</t>
  </si>
  <si>
    <t>P-106-0005/15</t>
  </si>
  <si>
    <t>GGP Slovakia, s.r.o.</t>
  </si>
  <si>
    <t>Vytvorenie 3D modelu prednej časti kosačky</t>
  </si>
  <si>
    <t>P-106-005/15</t>
  </si>
  <si>
    <t>Meranie a analýza dynamického signálu</t>
  </si>
  <si>
    <t>P-106-0003/15</t>
  </si>
  <si>
    <t>Ultrazvuková kontrola zvarov s vydaním protokolov</t>
  </si>
  <si>
    <t>doc. Ing. Michal hatala, PhD.</t>
  </si>
  <si>
    <t>P-106-0002/112</t>
  </si>
  <si>
    <t>PSS Svidnik , a.s.</t>
  </si>
  <si>
    <t>Návh, odladenie a doladenie súborov špecifických programových nástrojov pre rozšírenie základného programu pre modelovanie procesu obrábania technológiou vodného prúdu</t>
  </si>
  <si>
    <t>doc. Ing. Juraj Ružbarský, PhD.</t>
  </si>
  <si>
    <t>P-106-0002/15</t>
  </si>
  <si>
    <t>VŠB TU Ostrava</t>
  </si>
  <si>
    <t xml:space="preserve">Výskum a vývoj inteligentných mobilných robotických platforiem a polohovacích systémov s vysokou presnosťou pre využitie vo výskume, vývoji a priemysle
</t>
  </si>
  <si>
    <t>TrebuňaFrantišek,Dr.h.c.mult.prof.Ing.,
CSc., 
Gmiterko Alexander, prof.Ing.,PhD.,
Hajduk Mikuláš, prof.Ing.,PhD. 
(zodp. riešitelia  SjF TUKE)</t>
  </si>
  <si>
    <t>Stimul č. Req-00169-0003</t>
  </si>
  <si>
    <t>Oznámenie MŠVVaŠSR o predkladaní žiadosti O STIMULY PRE VÝSKUM A VÝVOJ</t>
  </si>
  <si>
    <t>Stimuly pre výskum
a vývoj</t>
  </si>
  <si>
    <t xml:space="preserve">
MŠVVaŠ SR
ZŤS VVÚ Košice, a.s.
</t>
  </si>
  <si>
    <t>00164381
31651585</t>
  </si>
  <si>
    <t xml:space="preserve">
15.6.2015</t>
  </si>
  <si>
    <t>Technický návrh a projektová dokumentácia protihlukovej bariéry</t>
  </si>
  <si>
    <t>Badida Miroslav, Dr.h.c.prof.Ing.,PhD.</t>
  </si>
  <si>
    <t>1/1033074/2015 PČ</t>
  </si>
  <si>
    <t>objednávka č. STADUS/160101</t>
  </si>
  <si>
    <t>AIR FUEL, s.r.o., Košice</t>
  </si>
  <si>
    <t>Meranie hluku a vibrácií</t>
  </si>
  <si>
    <t>2/103307/2015 PČ</t>
  </si>
  <si>
    <t>Objednávka č. 100/2014</t>
  </si>
  <si>
    <t>SBD Rožňava</t>
  </si>
  <si>
    <t>Návrh metodiky spätného stanovenia zvyškové- ho výkonu PK na základe analýzy teplotných polí kontajnera C-30</t>
  </si>
  <si>
    <t>Čarnogurská Mária, prof.Ing., CSc.</t>
  </si>
  <si>
    <t>3/103304/2015 PČ</t>
  </si>
  <si>
    <t>Zmluva o dielo č.3400214/01/00 (obj. č.4500053222) a ZoD č.3/103304/2015 PČ</t>
  </si>
  <si>
    <t>VUJE, a.s., Trnava</t>
  </si>
  <si>
    <t>Kovoobrábacie práce, technolog. postupy, analý- zy, mechan.úpravy, výskum a vývoj, inž.činnosti</t>
  </si>
  <si>
    <t>Spišák Emil, prof.Ing.,CSc.</t>
  </si>
  <si>
    <t>4/103201/2015 PČ</t>
  </si>
  <si>
    <t>objednávka č.4200173727, 4200167456, 4200145038, 4200145037, 4200145011</t>
  </si>
  <si>
    <t>Magneti Marelli Powertrain Slovakia s.r.o., Kechnec</t>
  </si>
  <si>
    <t>Meranie hluku a pevného aerosólu</t>
  </si>
  <si>
    <t>Badida Miroslav, Dr.h.c.prof.Ing,.PhD.</t>
  </si>
  <si>
    <t>5/103307/2015 PČ</t>
  </si>
  <si>
    <t>objednávka zo dňa 29.1.2015</t>
  </si>
  <si>
    <t>BE-SOFT a.s., Košice</t>
  </si>
  <si>
    <t>Meranie mikroklimatických podmienok tepelno-vlhkostnej mikroklímy na pracovisku</t>
  </si>
  <si>
    <t>Králiková Ružena, doc.Ing.,PhD.</t>
  </si>
  <si>
    <t>6/103307/2015 PČ</t>
  </si>
  <si>
    <t>objednávka č.01/2015</t>
  </si>
  <si>
    <t>I.C.A. s.r.o., Svidník</t>
  </si>
  <si>
    <t>Vypracovanie psychoakustickej štúdie</t>
  </si>
  <si>
    <t>7/103307/2015 PČ</t>
  </si>
  <si>
    <t>objednávka č.VO15040017</t>
  </si>
  <si>
    <t>CEIT Engineering Services, s.r.o., Žilina</t>
  </si>
  <si>
    <t>Meranie hluku, objektivizácia a posúdenie expozície hluku zamestnancov</t>
  </si>
  <si>
    <t>Lumnitzer Ervin, prof.Ing.,PhD.</t>
  </si>
  <si>
    <t>nerealizovaná zmluva</t>
  </si>
  <si>
    <t>objednávka č.OV1500023</t>
  </si>
  <si>
    <t>HIS-DG, Košice</t>
  </si>
  <si>
    <t>Meranie hluku, objektivizácie a posúdenie expozície hluku zamestnancov</t>
  </si>
  <si>
    <t>Lumnitzer Ervin, prof.Ing., PhD.</t>
  </si>
  <si>
    <t>9/103307/2015 PČ</t>
  </si>
  <si>
    <t>objednávka č.230115</t>
  </si>
  <si>
    <t>MAVEBA spo. S r.o., Hanušovce nad Topľou</t>
  </si>
  <si>
    <t>Meranie rotorov</t>
  </si>
  <si>
    <t>Dovica Miroslav, prof.Ing.,PhD.</t>
  </si>
  <si>
    <t>10/103404/2015 PČ</t>
  </si>
  <si>
    <t>objednávka č.73/02/15</t>
  </si>
  <si>
    <t>Rosenberg-Slovakia, spol. s r.o., Košice</t>
  </si>
  <si>
    <t>Návrh, inštalácia a oživenie softwaru pre automatický tester priezokeramických senzorov</t>
  </si>
  <si>
    <t>Sukop Marek, doc.Ing.,PhD.</t>
  </si>
  <si>
    <t>11/103106/2015 PČ</t>
  </si>
  <si>
    <t>Zmluva o dielo č.TÚ/03/2015 a                   ZoD č.11/103106/2015 PČ</t>
  </si>
  <si>
    <t>TESLA STROPKOV a.s., Stropkov</t>
  </si>
  <si>
    <t>Meranie hluku</t>
  </si>
  <si>
    <t>12/103307/2015 PČ</t>
  </si>
  <si>
    <t>objednávka č.4200145700</t>
  </si>
  <si>
    <t>Magneti Marelli Slovakia s.r.o., Kechnec</t>
  </si>
  <si>
    <t>Vypracovanie Jury study</t>
  </si>
  <si>
    <t>13/103307/2015 PČ</t>
  </si>
  <si>
    <t>objednávka č. VO15040028</t>
  </si>
  <si>
    <t>Meranie akustických vlastností tlmiacich materiálov</t>
  </si>
  <si>
    <t>14/103307/2015 PČ</t>
  </si>
  <si>
    <t>objednávka č. VO15040039</t>
  </si>
  <si>
    <t>Chemická analýza vzoriek</t>
  </si>
  <si>
    <t>Brezinová Janette, doc.Ing.,PhD.</t>
  </si>
  <si>
    <t>15/103201/2015 PČ</t>
  </si>
  <si>
    <t>Zmluva o dielo č.15/103201/2015 PČ</t>
  </si>
  <si>
    <t>GETRAG FORD Transmissions Slovakia, s.r.o., Kechnec</t>
  </si>
  <si>
    <t>Výskum modulov pre inteligentné robotické systémy</t>
  </si>
  <si>
    <t>Trebuňa František, Dr.h.c. mult.prof. Ing., CSc.
Hajduk Mikuláš, prof.Ing. PhD.</t>
  </si>
  <si>
    <t>149/2010/2.2/OPVaV
ITMS: 26220220141</t>
  </si>
  <si>
    <t>OPVaV</t>
  </si>
  <si>
    <t>TUKE</t>
  </si>
  <si>
    <t>Aplikovaný výskum systémov inteligentnej manipulácie priemyselných robotov s neorientovanými 3D objektmi</t>
  </si>
  <si>
    <t>Hajduk Mikuláš, prof.Ing. PhD.</t>
  </si>
  <si>
    <t>162/2012/2.2/OPVaV
ITMS: 26220220164</t>
  </si>
  <si>
    <t xml:space="preserve">Zlepšenie efektívnosti využitia obnoviteľných zdrojov energie (WORLD EXCO s.r.o.) </t>
  </si>
  <si>
    <t>Badida Miroslav, Dr.h.c. prof. Ing., PhD.</t>
  </si>
  <si>
    <t>165/2012/2.2/OPVaV
ITMS: 26220220174</t>
  </si>
  <si>
    <t>Medicínsky univerzitný vedecký park v Košiciach (MediPark Košice)</t>
  </si>
  <si>
    <t>Živčák Jozef,  Dr.h.c. prof. Ing., PhD.</t>
  </si>
  <si>
    <t>OPVaV/12/2013
ITMS: 26220220185</t>
  </si>
  <si>
    <t>Meranie osvetlenia</t>
  </si>
  <si>
    <t>16/103307/2015 PČ</t>
  </si>
  <si>
    <t>Objednávka č.4200147037</t>
  </si>
  <si>
    <t>Spracovanie hlukovej mapy exteriéru spoločnosti MONDI SCP, a.s. Ružomberok</t>
  </si>
  <si>
    <t>17/103307/2015 PČ</t>
  </si>
  <si>
    <t>Zmluva o dielo č. 070SVC2015 a               ZoD č. 17/103307/2015 PČ</t>
  </si>
  <si>
    <t>MONDI SCP, a.s., Ružomberok</t>
  </si>
  <si>
    <t>Príprava podkladov pre zhotovenie hlukových máp aglomerácie Košice</t>
  </si>
  <si>
    <t>Živčák Jozef, Dr.h.c.prof.Ing.,PhD.</t>
  </si>
  <si>
    <t>18/103404/2015 PČ</t>
  </si>
  <si>
    <t>Objednávka č.O50100150004</t>
  </si>
  <si>
    <t>MESTO Košice, Košice</t>
  </si>
  <si>
    <t>19/103307/2015 PČ</t>
  </si>
  <si>
    <t>objednávka č.6901057769</t>
  </si>
  <si>
    <t>Meranie vibrácií v dvoch bytoch bytového domu v Prešove</t>
  </si>
  <si>
    <t>20/103307/2015 PČ</t>
  </si>
  <si>
    <t xml:space="preserve">objednávka </t>
  </si>
  <si>
    <t>Virtuálny správca budov, s.r.o., Prešov</t>
  </si>
  <si>
    <t>Statická a dynamická vizualizácia zvukových polí akustickou kamerou</t>
  </si>
  <si>
    <t>21/103307/2015 PČ</t>
  </si>
  <si>
    <t>objednávka č.O022015</t>
  </si>
  <si>
    <t>AkuDesign s.r.o., Bratilslava</t>
  </si>
  <si>
    <t>Meranie hlučnosti RS</t>
  </si>
  <si>
    <t>22/103307/2015 PČ</t>
  </si>
  <si>
    <t>objednávka č.1100019469</t>
  </si>
  <si>
    <t>SPP-distribúcia , a.s., Bratislava</t>
  </si>
  <si>
    <t>23/103307/2015 PČ</t>
  </si>
  <si>
    <t>objednávka č.4200149541</t>
  </si>
  <si>
    <t xml:space="preserve">Mikrobiologický rozbor-odber vzoriek pevných aerosólov </t>
  </si>
  <si>
    <t>24/103307/2015 PČ</t>
  </si>
  <si>
    <t>objednávka č.0001400003</t>
  </si>
  <si>
    <t>ELPROPEK spol. s r.o., Košice</t>
  </si>
  <si>
    <t>Meranie hluku a pevného aerosólu v pracovnom prostredí</t>
  </si>
  <si>
    <t>25/103307/2015 PČ</t>
  </si>
  <si>
    <t>NABYMAX s.r.o.</t>
  </si>
  <si>
    <t>Vypracovanie odborného posudku za účelom určenia príčiny vzniku škody</t>
  </si>
  <si>
    <t>Trebuňa František, Dr.h.c.mult.prof.Ing., CSc.</t>
  </si>
  <si>
    <t>26/103001/2015 PČ</t>
  </si>
  <si>
    <t>Zmluva o dielo č.26/103001/2015 PČ</t>
  </si>
  <si>
    <t>Allianz-Slovenská poisťovňa, a.s., Bratislava</t>
  </si>
  <si>
    <t>00151700</t>
  </si>
  <si>
    <t>Posúdenie technických a prevádzkových parametrov turbogenerátora</t>
  </si>
  <si>
    <t>27/103001/2015 PČ</t>
  </si>
  <si>
    <t>Zmluva o dielo č.27/103001/2015 PČ</t>
  </si>
  <si>
    <t>KOSIT a.s., Košice</t>
  </si>
  <si>
    <t>Meranie intenzity elektrického poľa</t>
  </si>
  <si>
    <t>28/103307/2015 PČ</t>
  </si>
  <si>
    <t>Objednávka č.4500254927</t>
  </si>
  <si>
    <t>Orange Slovesnko, a.s., Bratislava</t>
  </si>
  <si>
    <t>Meranie prašnosti</t>
  </si>
  <si>
    <t>29/103307/2015 PČ</t>
  </si>
  <si>
    <t>Objednávka č.N 2015/915086</t>
  </si>
  <si>
    <t>TESLA Liptovský Hrádok a.s., Liptovský Hrádok</t>
  </si>
  <si>
    <t>00009687</t>
  </si>
  <si>
    <t>Meranie prašnosti a účinnosti filtrov</t>
  </si>
  <si>
    <t>30/103307/2015 PČ</t>
  </si>
  <si>
    <t>Objednávka č. N 2015/915061</t>
  </si>
  <si>
    <t>Analýza dokumentácie, vypracovanie protokolu o určení prostredia</t>
  </si>
  <si>
    <t>Pačaiová Hana, prof.Ing.,PhD.</t>
  </si>
  <si>
    <t>31/103401/2015 PČ</t>
  </si>
  <si>
    <t>Objednávka č.4500409933</t>
  </si>
  <si>
    <t>ČOV Košice - Kokšov-Bakša</t>
  </si>
  <si>
    <t>32/103307/2015 PČ</t>
  </si>
  <si>
    <t>Zmluva o dielo č.32/103307/2015 PČ</t>
  </si>
  <si>
    <t>Východoslovenská vodárenská spoločnosť, a.s. , Košice</t>
  </si>
  <si>
    <t>3D meranie motorových sústav</t>
  </si>
  <si>
    <t>Dúbravčík Michal, Ing.,PhD.</t>
  </si>
  <si>
    <t>33/103202/2015 PČ</t>
  </si>
  <si>
    <t>Objednávka č.06/2015</t>
  </si>
  <si>
    <t>TRIZON, s.r.o., Košice</t>
  </si>
  <si>
    <t>34/103307/2015 PČ</t>
  </si>
  <si>
    <t>Objednávka č.N 2015/915090</t>
  </si>
  <si>
    <t>Meranie a identifikácia zdroja hluku akustickou kamerou</t>
  </si>
  <si>
    <t>35/103307/2015 PČ</t>
  </si>
  <si>
    <t>Objednávka č.1520005</t>
  </si>
  <si>
    <t>Ochrana životního prostředí, s.r.o., Praha 4</t>
  </si>
  <si>
    <t>Meranie tepelno-vlhkostnej mikroklímy</t>
  </si>
  <si>
    <t>36/103307/2015 PČ</t>
  </si>
  <si>
    <t>Objednávka č.4200161146</t>
  </si>
  <si>
    <t>Meranie osvetlenia priestorov</t>
  </si>
  <si>
    <t>37/103307/2015 PČ</t>
  </si>
  <si>
    <t>Objednávka č.4200160940</t>
  </si>
  <si>
    <t>Overenie pevnostných výpočtov kontajnera pádovými skúškami na modeli</t>
  </si>
  <si>
    <t>38/103001/2015 PČ</t>
  </si>
  <si>
    <t>Zmluva o dielo č.Z9110-765-15 a              ZoD č.38/103001/2015 PČ</t>
  </si>
  <si>
    <t>ZTS Výskumno-vývojový ústav Košice, a.s.</t>
  </si>
  <si>
    <t>Pevnostná a deformačná analýza kontajnera na vyhoreté palivové články</t>
  </si>
  <si>
    <t>39/103001/2015 PČ</t>
  </si>
  <si>
    <t>Zmluva o dielo č.Z9110-712-15 a              ZoD č.39/103001/2015 PČ</t>
  </si>
  <si>
    <t>Dokument o ochrane pred výbuchom</t>
  </si>
  <si>
    <t>40/103401/2015 PČ</t>
  </si>
  <si>
    <t>Objednávka č.4500413836</t>
  </si>
  <si>
    <t>41/103307/2015 PČ</t>
  </si>
  <si>
    <t>Objednávka č,200007508</t>
  </si>
  <si>
    <t>LVD S3 a.s., Tornaľa</t>
  </si>
  <si>
    <t>Meranie tepelno vlhkostnej mikroklímy</t>
  </si>
  <si>
    <t>42/103307/2015 PČ</t>
  </si>
  <si>
    <t>Objednávka č.4200164430</t>
  </si>
  <si>
    <t>43/103307/2015 PČ</t>
  </si>
  <si>
    <t>Objednávka č.01318-2015-ERD</t>
  </si>
  <si>
    <t>Optimalizácia súčasného procesu nanášania lepidiel, výskum a vývoj alternatívnych procesov aplikácie lepidiel</t>
  </si>
  <si>
    <t>Maňková Ildikó, prof.Ing.,CSc.</t>
  </si>
  <si>
    <t>44/103204/2015 PČ</t>
  </si>
  <si>
    <t>Zmluva o dielo č.44/103204/2015 PČ</t>
  </si>
  <si>
    <t>Faurecia Slovakia, s.r.o., Bratislava</t>
  </si>
  <si>
    <t>Vypracovanie odborného posudku na poškodený stroj</t>
  </si>
  <si>
    <t>45/103001/2015 PČ</t>
  </si>
  <si>
    <t>Zmluva o dielo č.45/103001/2015 PČ</t>
  </si>
  <si>
    <t>Meranie, objektivizácia a posúdenie expozície  hluku zamestnancov</t>
  </si>
  <si>
    <t>46/103307/2015 PČ</t>
  </si>
  <si>
    <t>Objednávka č.4200167300</t>
  </si>
  <si>
    <t>47/103307/2015 PČ</t>
  </si>
  <si>
    <t>Objednávka č.4200167543</t>
  </si>
  <si>
    <t>Výpočet lisovacej sily</t>
  </si>
  <si>
    <t>Grega Róbert, doc.Ing.,PhD.</t>
  </si>
  <si>
    <t>48/103305/2015 PČ</t>
  </si>
  <si>
    <t>Objednávka č.4500418135</t>
  </si>
  <si>
    <t>Meranie elektromagnetického poľa</t>
  </si>
  <si>
    <t>49/103307/2015 PČ</t>
  </si>
  <si>
    <t>Objednávka č.25150079</t>
  </si>
  <si>
    <t>M-TEL s.r.o., Košice</t>
  </si>
  <si>
    <t>50/103307/2015 PČ</t>
  </si>
  <si>
    <t>Objednávka č.25150133</t>
  </si>
  <si>
    <t>3D meranie</t>
  </si>
  <si>
    <t>51/103404/2015 PČ</t>
  </si>
  <si>
    <t>Objednávka č.6/9/15/01/PF</t>
  </si>
  <si>
    <t>RACIOSTYL, s.r.o., Košice</t>
  </si>
  <si>
    <t>52/103307/2015 PČ</t>
  </si>
  <si>
    <t>Objednávka č.15001</t>
  </si>
  <si>
    <t>IbSolve, s.r.o., Košice</t>
  </si>
  <si>
    <t>53/103307/2015 PČ</t>
  </si>
  <si>
    <t>Objednávka č.25150135</t>
  </si>
  <si>
    <t>Meranie intenzity elektromagnetického poľa</t>
  </si>
  <si>
    <t>54/103307/2015 PČ</t>
  </si>
  <si>
    <t>Objednávka č.25150134</t>
  </si>
  <si>
    <t>Výroba strediaceho čapu</t>
  </si>
  <si>
    <t>55/103204/2015 PČ</t>
  </si>
  <si>
    <t>Objednávka č.2354</t>
  </si>
  <si>
    <t>ASKOZVAR s.r.o., Košice</t>
  </si>
  <si>
    <t>Analýza a spracovanie výsledkov z merania hluku z pozemnej dopravy</t>
  </si>
  <si>
    <t>56/103307/2015 PČ</t>
  </si>
  <si>
    <t>Zmluva o dielo č.2015/143/6-1 a                     ZoD č.56/103307/2015 PČ</t>
  </si>
  <si>
    <t>EUROSENSE, s.r.o., Bratislava</t>
  </si>
  <si>
    <t>Meranie hluku v priestoroch prevádzky</t>
  </si>
  <si>
    <t>57/103307/2015 PČ</t>
  </si>
  <si>
    <t>Riešenie prúdových pomerov v zariadení podľa dodanej dokumentácie</t>
  </si>
  <si>
    <t>Čarnogurská Mária, prof.Ing.,CSc.</t>
  </si>
  <si>
    <t>58/103304/2015 PČ</t>
  </si>
  <si>
    <t>Objednávka č.211/BPT/15</t>
  </si>
  <si>
    <t>Nbronx Process Technologies s.r.o., Košice</t>
  </si>
  <si>
    <t>Pokročilé technológie pre environmentálne, energetické a ekonomické zhodnotenie technogénnych odpadov a surovín</t>
  </si>
  <si>
    <t>Spišák Ján, doc., Ing., PhD.</t>
  </si>
  <si>
    <t>P-101-0001/15</t>
  </si>
  <si>
    <t>Atim s.r.o.</t>
  </si>
  <si>
    <t>Defektoskopia kladkostrojového lana na BIR8005 a MR4000</t>
  </si>
  <si>
    <t>Krešák Jozef, doc., Ing., PhD.</t>
  </si>
  <si>
    <t>P-101-0003/15</t>
  </si>
  <si>
    <t>Nafta,  a.s.</t>
  </si>
  <si>
    <t>Defektoskopia kladkostrojového lana na GVS 1060</t>
  </si>
  <si>
    <t>Defektoskopia kladkostrojového lana</t>
  </si>
  <si>
    <t>Výškové zameranie skutkového stavu rozostavanej stavby TECHNICOM</t>
  </si>
  <si>
    <t>Rákay  Štefan ml., Ing., PhD.</t>
  </si>
  <si>
    <t>P-101-0004/15</t>
  </si>
  <si>
    <t>Rektorát TUKE</t>
  </si>
  <si>
    <t>00397610</t>
  </si>
  <si>
    <t>Analýza stavu dobývacieho priestoru Hosťovce</t>
  </si>
  <si>
    <t>Šofranko Marian, doc., Ing., PhD.</t>
  </si>
  <si>
    <t>P-101-0006/15</t>
  </si>
  <si>
    <t>Holcim Slovensko a.s.</t>
  </si>
  <si>
    <t>00214973</t>
  </si>
  <si>
    <t>Revízia zdvíhacieho zariadenia - defektoskopia</t>
  </si>
  <si>
    <t>P-101-0007/15</t>
  </si>
  <si>
    <t>Sloveo a.s.</t>
  </si>
  <si>
    <t>Metódy vŕtania</t>
  </si>
  <si>
    <t>Pinka Ján, prof., Ing., PhD.</t>
  </si>
  <si>
    <t>P-101-0013/10</t>
  </si>
  <si>
    <t>Nafta, a.s.</t>
  </si>
  <si>
    <t>Nedeštruktívna kontrola ťažných lán</t>
  </si>
  <si>
    <t>P-101-0008/15</t>
  </si>
  <si>
    <t>HNB Prievidza,  a.s.</t>
  </si>
  <si>
    <t>Expertíza skratiek oceľových lán</t>
  </si>
  <si>
    <t>Geodetické zameranie laserovým skenerom a spracovanie údajov</t>
  </si>
  <si>
    <t>Pukanská Katarína, doc., Ing., PhD.</t>
  </si>
  <si>
    <t>P-101-0009/15</t>
  </si>
  <si>
    <t>Dopravné staviteľstvo Bardejov s.r.o.</t>
  </si>
  <si>
    <t>Zhotovenie technického listu pre ZeoCem Mn</t>
  </si>
  <si>
    <t>Bakalár Tomáš, doc., Ing., PhD.</t>
  </si>
  <si>
    <t>P-101-0010/15</t>
  </si>
  <si>
    <t>Zeocem a.s.</t>
  </si>
  <si>
    <t>Zostavenie modelu - Meranie pôdneho vzduchu</t>
  </si>
  <si>
    <t>Škvareková Erika, Ing., PhD.</t>
  </si>
  <si>
    <t>P-101-0011/15</t>
  </si>
  <si>
    <t xml:space="preserve">Aquatest P &amp; R, s.r.o. </t>
  </si>
  <si>
    <t>Optimalizácia riadenia rotačnej pece</t>
  </si>
  <si>
    <t>P-101-0012/15</t>
  </si>
  <si>
    <t>Termoreg</t>
  </si>
  <si>
    <t>Návrh výrobného programu na báze recyklácie tvarovaných stavív</t>
  </si>
  <si>
    <t>P-101-0013/15</t>
  </si>
  <si>
    <t>Spišcol, s.r.o.</t>
  </si>
  <si>
    <t>Výskum výskytu žiaruvzdorných keramických ílov na Slovensku</t>
  </si>
  <si>
    <t>Janočko Juraj, prof., Ing., CSc., Dr.scient.</t>
  </si>
  <si>
    <t>P-101-0014/15</t>
  </si>
  <si>
    <t>Energogaz a.s.</t>
  </si>
  <si>
    <t>Výskum procesu karbonizácie uhlikonosných surovín s cieľom ich materiálového a energetického zhodnotenia</t>
  </si>
  <si>
    <t>P-101-0016/15</t>
  </si>
  <si>
    <t>Plyspo s.r.o.</t>
  </si>
  <si>
    <t>Defektoskopické skúšky oceľových lán</t>
  </si>
  <si>
    <t>P-101-0018/15</t>
  </si>
  <si>
    <t>Sl. Plavba a prístavy a.s.</t>
  </si>
  <si>
    <t>P-101-0019/15</t>
  </si>
  <si>
    <t>Lyžiarsky klub Baba Pezinok</t>
  </si>
  <si>
    <t>Prieskum na vybraných lokalitách SR, atmogeochemické merania pomocou prenosného analyzátora plynu Ecoprobe 5, vypracovanie správy, odborné konzultácie</t>
  </si>
  <si>
    <t>P-101-0020/15</t>
  </si>
  <si>
    <t>Fixgen, s.r.o.</t>
  </si>
  <si>
    <t>Zhotovenie technického listu pre fyziokálno-technické vlastnosti alginitu a možnosti jeho využitia pri rekultivácii</t>
  </si>
  <si>
    <t>P-101-0021/15</t>
  </si>
  <si>
    <t>Nadacon, s.r.o.</t>
  </si>
  <si>
    <t>Akualizácia priestorovej detailizácie grafického modelu otvorených priestorov a technologických pilierov Mikovskej časti ložiska, Modelovanie postupu dobývania</t>
  </si>
  <si>
    <t>Bauer Viliam, prof., Ing., CSc.</t>
  </si>
  <si>
    <t>P-101-0022/15</t>
  </si>
  <si>
    <t>SMZ  a.s. Jelšava</t>
  </si>
  <si>
    <t>Meranie seizmiky v lome Včeláre</t>
  </si>
  <si>
    <t xml:space="preserve">Pandula Blažej, prof., RNDr., CSc. </t>
  </si>
  <si>
    <t>P-101-0024/15</t>
  </si>
  <si>
    <t>Carmeuse Slovakia s.r.o.</t>
  </si>
  <si>
    <t>Zhotovenie lán a ťahová skúška</t>
  </si>
  <si>
    <t>P-101-0027/15</t>
  </si>
  <si>
    <t>TUKE Stavebná fakulta</t>
  </si>
  <si>
    <t>Geodetické zameranie a spracovanie merania skutočného stavu konštrukcie haly pre stavbu Zimného štadióna v Prešove.</t>
  </si>
  <si>
    <t>Kovanič Ľudovít, doc., Ing., CSc.</t>
  </si>
  <si>
    <t>P-101-0028/15</t>
  </si>
  <si>
    <t>Vykonanie trojročnej kontroly OK lanovej dráhy Skalnaté Pleso - Lomnický štít</t>
  </si>
  <si>
    <t>P-101-0029/15</t>
  </si>
  <si>
    <t>TMR, a.s.</t>
  </si>
  <si>
    <t>Vypracovanie štúdie: Výskum možností využitia nerastného surovinového potenciálu Slovenska</t>
  </si>
  <si>
    <t>P-101-0030/15</t>
  </si>
  <si>
    <t>PC &amp; G s.r.o.</t>
  </si>
  <si>
    <t>Defektoskopia oceľových lán na vlekoch</t>
  </si>
  <si>
    <t>P-101-0033/15</t>
  </si>
  <si>
    <t>SWAM, s.r.o.</t>
  </si>
  <si>
    <t>Nedeštruktívna skúška lana</t>
  </si>
  <si>
    <t>P-101-0034/15</t>
  </si>
  <si>
    <t>Slovenská banská spol.</t>
  </si>
  <si>
    <t xml:space="preserve">Meranie seizmiky </t>
  </si>
  <si>
    <t>Kondela Julián, doc., Ing., PhD.</t>
  </si>
  <si>
    <t>P-101-0037/15</t>
  </si>
  <si>
    <t>P-101-0038/15</t>
  </si>
  <si>
    <t>Výskum možností úpravyprírodného bentonitu</t>
  </si>
  <si>
    <t>Rybár Pavol, prof., Ing., PhD.</t>
  </si>
  <si>
    <t>P-101-0039/15</t>
  </si>
  <si>
    <t>Vývoj podporných matematických modelov a návrh algoritmov riadenia, spôsobu vizualizácie a programového riešenia systému riadenia technológie karbonizácie uhlíkonosných materiálov.</t>
  </si>
  <si>
    <t>P-101-0040/15</t>
  </si>
  <si>
    <t>P-101-0042/15</t>
  </si>
  <si>
    <t>Posudzovanie celkovej priestorovej anizotropie</t>
  </si>
  <si>
    <t>Vizi Ladislav, doc., Ing., PhD.</t>
  </si>
  <si>
    <t>P-101-0043/15</t>
  </si>
  <si>
    <t>VŠ báňská  TU Ostrava  CZ</t>
  </si>
  <si>
    <t>Štúdia databázy atribútov zariadení prenosovej sústavy</t>
  </si>
  <si>
    <t>Kolcun Michal, prof. Ing. PhD.</t>
  </si>
  <si>
    <t>P-104-0009/15</t>
  </si>
  <si>
    <t>SEPS, a.s. Bratislava</t>
  </si>
  <si>
    <t>Štúdia vykonania reálnej skúšky štartu z tmy DG Moldava-PVE Ružín-EVO-I.etapa</t>
  </si>
  <si>
    <t>P-104-0005/15</t>
  </si>
  <si>
    <t>Návrh a oživenie riadenia bubnových nožníc</t>
  </si>
  <si>
    <t>Ďurovský František, doc.Ing. PhD.</t>
  </si>
  <si>
    <t>P-104-0001/15</t>
  </si>
  <si>
    <t>DATAMONT, s.r.o. Senica</t>
  </si>
  <si>
    <t>Inovácia systému IS vsádzky</t>
  </si>
  <si>
    <t>Zolotová Iveta, prof.Ing. CSc.</t>
  </si>
  <si>
    <t>P-104-0003/15</t>
  </si>
  <si>
    <t>USS Steel, Košice, s.r.o.</t>
  </si>
  <si>
    <t>Návrh a testovanie v oblasti vývoja SW</t>
  </si>
  <si>
    <t>Porubän Jaroslav, doc.Ing. PhD.</t>
  </si>
  <si>
    <t>P-104-0016/15</t>
  </si>
  <si>
    <t>Dextrum Košice, s.r.o</t>
  </si>
  <si>
    <t>Koexistencia robota a človeka vo výučbe internetu vecí</t>
  </si>
  <si>
    <t>Vaščák Ján, Ing. PhD.</t>
  </si>
  <si>
    <t>Zmluva č.2015vs075 o poskytnutí daru na účely realizácie projektu</t>
  </si>
  <si>
    <t>http://www.nadaciatatrabanky.sk/index.php/grantove-programy/</t>
  </si>
  <si>
    <t>Rekuperácia v elektromobile pomocou elektromagnetických polí</t>
  </si>
  <si>
    <t>Kravčák Jozef, RNDr.PhD.</t>
  </si>
  <si>
    <t>Zmlubva o poskytnutí grantu č. 085/15_RT</t>
  </si>
  <si>
    <t>http://www.nadacia-volkswagen.sk/</t>
  </si>
  <si>
    <t>Posúdenie príčin vzniku netesnosti prehrievaku II° RK3medzistrop regeneračného kotla RK3,obluky a štuce napojenia na výstupnú komoru</t>
  </si>
  <si>
    <t>P-102-0003/15</t>
  </si>
  <si>
    <t>Zmluva o dielo / objednávka</t>
  </si>
  <si>
    <t>BUKOCEL, a.s.</t>
  </si>
  <si>
    <t>Spolupráca na výskume a analýzy dodaných vzoriek, poloprevádzkové HM spracovanie úletov</t>
  </si>
  <si>
    <t>prof. Ing. Tomáš Havlík, DrSc.</t>
  </si>
  <si>
    <t>P-102-0005/15</t>
  </si>
  <si>
    <t>ŽP VVC s.r.o.</t>
  </si>
  <si>
    <t>doc. Ing. Martin Fujda, PhD.</t>
  </si>
  <si>
    <t>P-102-0006/15</t>
  </si>
  <si>
    <t>Vyhodnotenie pórovitosti odliatkov a trvalej deformácie odliatkov</t>
  </si>
  <si>
    <t>P-102-0012/15</t>
  </si>
  <si>
    <t>Alcast, a.s.</t>
  </si>
  <si>
    <t>Meranie tvrdosti plechov s digitálnym prístrojom</t>
  </si>
  <si>
    <t>prof. Ing. Tibor Kvačkaj, CSc.</t>
  </si>
  <si>
    <t>P-102-0013/15</t>
  </si>
  <si>
    <t>RACIOSTYL, s.r.o. Košice</t>
  </si>
  <si>
    <t>Štúdium korózneho poškodenia oceľových vzoriek</t>
  </si>
  <si>
    <t>doc. Ing. Mária Hagarová, PhD.</t>
  </si>
  <si>
    <t>P-102-0014/15</t>
  </si>
  <si>
    <t>CASON CONSULTING a.s.</t>
  </si>
  <si>
    <t xml:space="preserve">  
36 597 708</t>
  </si>
  <si>
    <t>Testovanie materiálov-parameter J2, nárazové testovanie pri -20°C</t>
  </si>
  <si>
    <t>Ing. Pavol Zubko, PhD.</t>
  </si>
  <si>
    <t>P-102-0016/15</t>
  </si>
  <si>
    <t>Allround s.r.o.</t>
  </si>
  <si>
    <t>Analýza ložísk</t>
  </si>
  <si>
    <t>P-102-0017/15</t>
  </si>
  <si>
    <t>BSH Drives and Pumps s.r.o.</t>
  </si>
  <si>
    <t xml:space="preserve">  
36 187 828</t>
  </si>
  <si>
    <t>Posudok-Hrašovík</t>
  </si>
  <si>
    <t>doc. Ing. Ján Kizek, PhD.</t>
  </si>
  <si>
    <t>P-102-0020/15</t>
  </si>
  <si>
    <t>SPP - distribúcia, a.s.</t>
  </si>
  <si>
    <t xml:space="preserve">  
35 910 739 </t>
  </si>
  <si>
    <t>Výskum a vývoj konštrukčných súčiastok a nástrojov, realizáciu skúšania vlastností</t>
  </si>
  <si>
    <t>prof. Ing. Marián Buršák, PhD.</t>
  </si>
  <si>
    <t>P-102-0022/15</t>
  </si>
  <si>
    <t>NAT, s.r.o</t>
  </si>
  <si>
    <t>Aplikovaný výskum / Analýza rozloženia uhlíkových vlákien v kompozite</t>
  </si>
  <si>
    <t>P-102-0023/15</t>
  </si>
  <si>
    <t>SAPA PROFILY a.s.</t>
  </si>
  <si>
    <t xml:space="preserve">  
36 638 927 </t>
  </si>
  <si>
    <t>Aplikovaný výskum / Analýza hrúbky vrstvy a mikrotvrdosti nalisovacom stroji</t>
  </si>
  <si>
    <t>Analýzy vzoriek</t>
  </si>
  <si>
    <t>RNDr. Eva Dedinská</t>
  </si>
  <si>
    <t>P-102-0024/15</t>
  </si>
  <si>
    <t>SAFINA,a.s.</t>
  </si>
  <si>
    <t>CZ45147868</t>
  </si>
  <si>
    <t>EDX analýza vzoriek nánosov z RO membrán</t>
  </si>
  <si>
    <t>P-102-0026/15</t>
  </si>
  <si>
    <t>KUTIL Jan,Ing.</t>
  </si>
  <si>
    <t>Aplikovaný výskum / Návrh procesu nitridácie náhradných dielov</t>
  </si>
  <si>
    <t>P-102-0027/15</t>
  </si>
  <si>
    <t>BELLE EXPORT-IMPORT,</t>
  </si>
  <si>
    <t xml:space="preserve">  
31 678 581 </t>
  </si>
  <si>
    <t>Aplikovaný výskum / Návrh zušľachťovania a nitridácie polotovarov a výrobkov</t>
  </si>
  <si>
    <t>P-102-0028/15</t>
  </si>
  <si>
    <t>PACK Trade, spol. s r.o.</t>
  </si>
  <si>
    <t>Aplikovaný výskum / Analýza lomov hriadeľov NB Japan SSPF40</t>
  </si>
  <si>
    <t>doc. Ing. Rudolf Mišičko, CSc.</t>
  </si>
  <si>
    <t>P-102-0029/15</t>
  </si>
  <si>
    <t>GETRAG FORD Transmissions</t>
  </si>
  <si>
    <t>Potenciometer-vývoj mobilného senzora</t>
  </si>
  <si>
    <t>Mgr. Maroš Halama, PhD.</t>
  </si>
  <si>
    <t>P-102-0030/15</t>
  </si>
  <si>
    <t>Posúdenie možnosti korózie materiálov zábradlia</t>
  </si>
  <si>
    <t>P-102-0032/15</t>
  </si>
  <si>
    <t>PERO, s.r.o.</t>
  </si>
  <si>
    <t>P-102-0033/15</t>
  </si>
  <si>
    <t>KURITA Europe APW GmbH</t>
  </si>
  <si>
    <t>DE297214107</t>
  </si>
  <si>
    <t>Analýza lomu a poškodenia časti kompresora na rastrovacom elektrónovom mikroskope, metalografická analýza, meranie tvrdosti</t>
  </si>
  <si>
    <t>prof. Ing. Ladislav Pešek, CSc.</t>
  </si>
  <si>
    <t>P-102-0035/15</t>
  </si>
  <si>
    <t>EMBRACO SLOVAKIA, s.r.o.</t>
  </si>
  <si>
    <t xml:space="preserve">  
35 734 132</t>
  </si>
  <si>
    <t>Zistenie príčin rozdielov v kvalite a vlastnostiach vzoriek antracitov, posúdenie správania sa jednotlivých vzoriek v reálnych prevádzkových podmienkach. Nízkoteplotné a vysokoteplotné experimenty, termodynamická analýza, fyzikálno-chemické, fázové a štruktúrne analýzy</t>
  </si>
  <si>
    <t>doc. Ing. Jaroslav Legemza, PhD.</t>
  </si>
  <si>
    <t>P-102-0036/15</t>
  </si>
  <si>
    <t>V U M, a.s.</t>
  </si>
  <si>
    <t>Stanovenie fyz.-chemických vlastností kremeňov</t>
  </si>
  <si>
    <t>P-102-0037/15</t>
  </si>
  <si>
    <t>OFZ, a.s.</t>
  </si>
  <si>
    <t>Aplikovaný výskum / Predohrev spaľovania vzduchu a plynu pre OV na VP3</t>
  </si>
  <si>
    <t>prof. Ing. Augustín Varga, CSc.</t>
  </si>
  <si>
    <t>P-102-0039/15</t>
  </si>
  <si>
    <t>U. S. Steel  Košice, s.r.o.</t>
  </si>
  <si>
    <t>Aplikovaný výskum / Stanovenie teplôt tavenia trosiek a ich pretavovania</t>
  </si>
  <si>
    <t>P-102-0040/15</t>
  </si>
  <si>
    <t>ScanArc</t>
  </si>
  <si>
    <t>SE556326359801</t>
  </si>
  <si>
    <t>Aplikovaný výskum / Materiálová analýza vzorky odkaliska a teoretický prehľad riešenia problematiky odkaliska</t>
  </si>
  <si>
    <t>doc. Ing. Dušan Oráč, PhD.</t>
  </si>
  <si>
    <t>P-102-0043/15</t>
  </si>
  <si>
    <t>SLOVENSKÁ BANSKÁ, spol. s r.o.</t>
  </si>
  <si>
    <t>Vypracovanie odborného posudku, skúmanie, analýza a vyhodnotenie získaných údajov</t>
  </si>
  <si>
    <t>P-102-0047/15</t>
  </si>
  <si>
    <t>Fázová identifikácia fáze materiálu 34CrMo4SP a NV</t>
  </si>
  <si>
    <t>Ing. Ondrej Milkovič, PhD.</t>
  </si>
  <si>
    <t>P-102-0052/15</t>
  </si>
  <si>
    <t>Vítkovice Cylinders a.s.</t>
  </si>
  <si>
    <t>CZ25849026</t>
  </si>
  <si>
    <t>Štúdium implementácia technológie výroby</t>
  </si>
  <si>
    <t>doc. Ing. Iveta Vasková, PhD.</t>
  </si>
  <si>
    <t>P-102-0059/15</t>
  </si>
  <si>
    <t>Nemak Slovakia s.r.o.</t>
  </si>
  <si>
    <t>Aplikovaný výskum / Analýza lomu a poškodenia časti kompresora na rastrovacom elektrónovom mikroskope, metalografická analýza, meranie tvrdosti</t>
  </si>
  <si>
    <t>P-102-0013/13</t>
  </si>
  <si>
    <t>Zmluva / objednávka</t>
  </si>
  <si>
    <t>ZoPS / obj</t>
  </si>
  <si>
    <t>Aplikovaný výskum / Analýza vzoriek rúrok z chladiaceho systému</t>
  </si>
  <si>
    <t>P-102-0009/14</t>
  </si>
  <si>
    <t>KURITA Europe GmbH</t>
  </si>
  <si>
    <t>II. etapa výskumného zámeru- stanovenie koróznej agresivity jednotlivých zložiek čistiacich zmesí na hliníkové zliatiny a neanodizovaný hliník a ich overenie so štandardne zaužívanými normami, zistenie korźoznej agresivity pri rôznych koncentráciach čistiacich zmesí a typu inhibítora</t>
  </si>
  <si>
    <t>P-102-0033/14</t>
  </si>
  <si>
    <t>REKOS Revúca, s.r.o.</t>
  </si>
  <si>
    <t xml:space="preserve">  
44 885 903</t>
  </si>
  <si>
    <t>Stanovenie prvkov vo vzorcoch vratného materiálu</t>
  </si>
  <si>
    <t>doc. Ing. Pavol Vadász, CSc.</t>
  </si>
  <si>
    <t>P-102-0053/14</t>
  </si>
  <si>
    <t>Optimalizácia spaľovacieho procesu MP</t>
  </si>
  <si>
    <t>P-102-0049/14</t>
  </si>
  <si>
    <t>Hodnotenie skorodovaných povrchov plynárenských rúr pomocou potenciometrickej analýzy</t>
  </si>
  <si>
    <t>P-102-0039/14</t>
  </si>
  <si>
    <t>VÚZ - Výskumný ústav zváračský</t>
  </si>
  <si>
    <t>projekt z podnikateľskej  činnosti</t>
  </si>
  <si>
    <t xml:space="preserve">
ZŤS VVÚ - hlavný riešiteľ
TUKE - spoluriešiteľ</t>
  </si>
  <si>
    <t>5% spolufinancovanie</t>
  </si>
  <si>
    <t>vlastné zdroje</t>
  </si>
  <si>
    <t>5% spolufinancovanie
Dátum podpisu zmluvy 
o partnerstve k Zmuve o poskytnutí NFP</t>
  </si>
  <si>
    <t xml:space="preserve">ESPOSA – Efficient Systems and Propulsion for Small Aircraft                                                     </t>
  </si>
  <si>
    <t>prof. Ing. Jozef Považan, CSc.</t>
  </si>
  <si>
    <t>EU</t>
  </si>
  <si>
    <t xml:space="preserve">Adap4ee - Occupant  Awar, Intelligent and Addaptive Enterprises </t>
  </si>
  <si>
    <t>Sabol, Tomáš, prof. Ing., CSc.</t>
  </si>
  <si>
    <t>FP 7 - 212880</t>
  </si>
  <si>
    <t>call na stranke CORDIS EU http://cordis.europa.eu/fp7/home_en.html</t>
  </si>
  <si>
    <t>7 RP</t>
  </si>
  <si>
    <t xml:space="preserve">IDEA - Innovative Development of European Areas by Fostering transnational Knowledge Development </t>
  </si>
  <si>
    <t>Urbančíková Nataša, doc. Ing. PhD.</t>
  </si>
  <si>
    <t>2CE175P1 *</t>
  </si>
  <si>
    <t>INTERREG IV B - CENTRAL EUROPE</t>
  </si>
  <si>
    <t xml:space="preserve">ebbits - Enabling Business Based Internet of Things and Services </t>
  </si>
  <si>
    <t>FP 7 257852</t>
  </si>
  <si>
    <t xml:space="preserve">Urban Sensing -Urban Sensing through User Generating Contents </t>
  </si>
  <si>
    <t>FP 7 SME -2012</t>
  </si>
  <si>
    <t>7RP</t>
  </si>
  <si>
    <t xml:space="preserve">INERTIA- Integrating Active, Flexible and Responsive Tertiary Prosumers into Smart Distribution Grid </t>
  </si>
  <si>
    <t>CENTRALAB - Central European Living Lab for Territorial Innovation</t>
  </si>
  <si>
    <t>Viliam Vajda, Ing. ; PhD.</t>
  </si>
  <si>
    <t>3CE400P1</t>
  </si>
  <si>
    <t xml:space="preserve">ZIP  - Zipping and Innovating the Development Planning of the Cross-Border SK-UA Territory </t>
  </si>
  <si>
    <t>Hudec Oto, prof. RNDr., CSc.</t>
  </si>
  <si>
    <t>CBC01010</t>
  </si>
  <si>
    <t>http://www.eeagrants.sk/6945/cezhranicna-spolupraca/</t>
  </si>
  <si>
    <t>Norway grants</t>
  </si>
  <si>
    <t>Promoting Industrial Energy Efficiency</t>
  </si>
  <si>
    <t>Vranayová Zuzana, prof.Ing., PhD.</t>
  </si>
  <si>
    <t>IEE/11/885/SI2.615936-PINE</t>
  </si>
  <si>
    <t>ec.europa.eu</t>
  </si>
  <si>
    <t>IEE</t>
  </si>
  <si>
    <t>Pulsating water jet as an orthopaedic technique without thermal and mechanical damage of large joints minimal traumatizing on patient</t>
  </si>
  <si>
    <t>prof. Ing. Sergej Hloch, PhD.</t>
  </si>
  <si>
    <t>15_PA07-C1_WORTH</t>
  </si>
  <si>
    <t>http://www.danube-region.eu/</t>
  </si>
  <si>
    <t>European Union Strategy for the Danube Region</t>
  </si>
  <si>
    <t>START - Danube region Project Fund</t>
  </si>
  <si>
    <t>iNTeg- Risk - Early Recognition, Monitoring and Integrated Management of Emerging, 
New Technology Related Risks</t>
  </si>
  <si>
    <t xml:space="preserve">Pačaiová Hana, prof. Ing., PhD. </t>
  </si>
  <si>
    <t>CP-IP 213345</t>
  </si>
  <si>
    <t>www.integrisk.eu-vri.eu</t>
  </si>
  <si>
    <t>Technological and design aspects of extrusion and injection moulding of thermopastic polymer composites and nanocomposites</t>
  </si>
  <si>
    <t>Greškovič František, prof. Ing., CSc.</t>
  </si>
  <si>
    <t xml:space="preserve">FP7-PEOPLE-2010-IRSES /269177   </t>
  </si>
  <si>
    <t>DIGIT-EFP7-SEP-SUPPORT@ec.europa.eu</t>
  </si>
  <si>
    <t>7. RP 
(Marie Curie)</t>
  </si>
  <si>
    <t>Virtual Reality Laboratory for Factory of the Future</t>
  </si>
  <si>
    <t>HUSK/1101/1.2.1/0039</t>
  </si>
  <si>
    <t>výzva</t>
  </si>
  <si>
    <t>INTERREG</t>
  </si>
  <si>
    <t>Hungary Slovakia Cross-Border Co-operation Programme</t>
  </si>
  <si>
    <t>Underground coal gasification in operating mine and areas of high vulnerability</t>
  </si>
  <si>
    <t>Kostúr Karol, prof., Ing., CSc.</t>
  </si>
  <si>
    <t>RFCR-CT-2013-00002</t>
  </si>
  <si>
    <t>Intelligent information system supporting observation, searching and detection for security of citizens in urban environment (INDECT)</t>
  </si>
  <si>
    <t>Doboš, Ľubomír, doc. Ing. CSc.</t>
  </si>
  <si>
    <t>http://cordis.europa.eu/fp7/dc/index.cfm%3Ffuseaction%3DUserSite.FP7CallSummaryPage%26call_id%3D34</t>
  </si>
  <si>
    <t>EK Brusel, Belgicko</t>
  </si>
  <si>
    <t>Support Patients trough E-services Solutions-ENEA Taliansko</t>
  </si>
  <si>
    <t>Babič František, Ing. PhD.</t>
  </si>
  <si>
    <t>3CE286P2</t>
  </si>
  <si>
    <t xml:space="preserve">http://www.central2013.eu/ </t>
  </si>
  <si>
    <t>Central Eruope</t>
  </si>
  <si>
    <t>Wireless Sensor Network for wAter QaUAlity monitoring (acronym: WSN-AQUA)</t>
  </si>
  <si>
    <t>Kocur Dušan, prof. Ing. CSc.</t>
  </si>
  <si>
    <t>HUSK/1101/1.2.1/0091</t>
  </si>
  <si>
    <t>http://www.husk-cbc.eu/</t>
  </si>
  <si>
    <t>Cross Border HUSK</t>
  </si>
  <si>
    <t>BME-INFOKOM INNOVATOR NON-PROFIT LTD.</t>
  </si>
  <si>
    <t>Virtual Reality Laboratory for Factory of the Future (VirtLab)</t>
  </si>
  <si>
    <t>Sobota Branislav, doc. Ing. PhD.</t>
  </si>
  <si>
    <t>Bay Zoltán Nonprofit Ltd. For Applied Research</t>
  </si>
  <si>
    <t>ReCoMet - Research Cooperation Metal Recycling</t>
  </si>
  <si>
    <t>SK - prof. Ing. Tomáš Havlík, DrSc.
DE - Univ.-Prof. Dr.-Ing.
Thomas Pretz, Institut für Aufbereitung und Recycling RWTH, Wüllnerstraße 2, 
52062 Aachen, Germany</t>
  </si>
  <si>
    <t>01DS15023</t>
  </si>
  <si>
    <t>Call within the framework of the Federal Government’s Strategy for the Internationalization of Science and Research in the funding program “Establishment and Expansion of Joint Research Structures in Europe”</t>
  </si>
  <si>
    <t>Funded by BMBF (Bundesministerium für Bildung und Forschung) Federal Ministery of Education and Research, Germany</t>
  </si>
  <si>
    <t>Dofinancovanie projektu 
v  2015
Zmluva podpísaná medzi koordinátorom a EU</t>
  </si>
  <si>
    <t>Celková suma určená pre projekt DE+SK = 142.802 EUR
Celková suma určená pre HF TUKE na celé obdobie:
15.280+3.105=18.385 EUR
pre rok 2015 určené 2.300,- EUR</t>
  </si>
  <si>
    <t>HECOS for Ethics - Higher Education and Companies Fostering ETHICal Skills</t>
  </si>
  <si>
    <t>014-1-IT01-KA200-002484</t>
  </si>
  <si>
    <t>http://www.european-funding-guide.eu/articles/financing-tips/erasmus-programme</t>
  </si>
  <si>
    <t>Community programe Erasmus+</t>
  </si>
  <si>
    <t>SP4CE-2014-Strategic Partnership for Creativity and Entrepreneurship (SP4CE)</t>
  </si>
  <si>
    <t>2014-1-PL01-KA200-003341</t>
  </si>
  <si>
    <t>EDUSFE - Strengthening Higher Education In The Sphere Of Finance In Siberia And Far East Of Russia -</t>
  </si>
  <si>
    <t>543891-TEMPUS-1-2013-RU</t>
  </si>
  <si>
    <t xml:space="preserve">eGovPoliNet - Building a Global Multidisciplinary Digital Governance and Policy modelling research and Peactice Community </t>
  </si>
  <si>
    <t>FP7-288136</t>
  </si>
  <si>
    <t>7. rámcový program</t>
  </si>
  <si>
    <t>CONTENT  Cross-border innovation network for technology transfer</t>
  </si>
  <si>
    <t>HUSKROUA/1101/194</t>
  </si>
  <si>
    <t>http://eeas.europa.eu/</t>
  </si>
  <si>
    <t xml:space="preserve">External Action of the European Community </t>
  </si>
  <si>
    <t>Výskum a vývoj inteligentných nekonvenčných aktuátorov na báze umelých svalov</t>
  </si>
  <si>
    <t>doc. Ing. Ján Piteľ, PhD.</t>
  </si>
  <si>
    <t xml:space="preserve">ITMS 26220220103 </t>
  </si>
  <si>
    <t>ESF ŠF EÚ</t>
  </si>
  <si>
    <t>ASFEU</t>
  </si>
  <si>
    <t>Vývoj a implementácia experimentálnych simulačných metód pre optimalizáciu procesov na technologických pracoviskách</t>
  </si>
  <si>
    <t xml:space="preserve">ITMS 26220220125 </t>
  </si>
  <si>
    <t>Modern trends in Education and research on Mechanical Systems - Bridging reliability, Quality and tribology</t>
  </si>
  <si>
    <t>CIII-BG-0703</t>
  </si>
  <si>
    <t>Desing, Implementation and Use of Joint Programs Regarding Quality in Manufacturing Engineering</t>
  </si>
  <si>
    <t>CIII-RO-0058</t>
  </si>
  <si>
    <t>Implementation and utilization of e-lerning systems in study area of production engineeering in Central European Region</t>
  </si>
  <si>
    <t>CIII-RO-0202</t>
  </si>
  <si>
    <t>Development of mechanical engineering(desing, technology and prouction management) as an essential base for progress in the area of small and medium companies logistics - research, preparation and implementation of joint programs of study</t>
  </si>
  <si>
    <t xml:space="preserve">doc. Ing. Michal Hatala, PhD. </t>
  </si>
  <si>
    <t>CIII-PL-0033</t>
  </si>
  <si>
    <t>From Preparation to Development, Implementation and Utilisation of Joint Programs In Study Area of Production Engineering - Contribution to higher flexibility, ability and mobility of students in the Central and East European region</t>
  </si>
  <si>
    <t>prof. Ing. Vladimír Modrák, CSc.</t>
  </si>
  <si>
    <t>CIII-SK-0030</t>
  </si>
  <si>
    <t>Novel methods of manufacturing and measurement of machine parts</t>
  </si>
  <si>
    <t>CIII-PL-0007</t>
  </si>
  <si>
    <t>Engineering as Communication Language in Europe</t>
  </si>
  <si>
    <t>CIII-CZ-0701</t>
  </si>
  <si>
    <t>Knowlende Bridge for Stidents and teachers in Manufacturing technologies</t>
  </si>
  <si>
    <t>CIII-CZ-0201</t>
  </si>
  <si>
    <t>Access to Inclusive Education and Social Integration - ASPIRE (Prístup k inkluzívnemu vdelávaniu a sociálnej integrácií - ASPIRE)</t>
  </si>
  <si>
    <t>Šimšík Dušan, prof. Ing., PhD.</t>
  </si>
  <si>
    <t xml:space="preserve">
530345-TEMPUS-1-2012-1-GE-TEMPUS-JPHES</t>
  </si>
  <si>
    <t>http://eacea.ec.europa.eu/eforms/index_en.php</t>
  </si>
  <si>
    <t>TEMPUS IV</t>
  </si>
  <si>
    <t>Education, Audiovisual and Culture Executive Agency, Brusel</t>
  </si>
  <si>
    <t>EACEA N° 25/2011</t>
  </si>
  <si>
    <t>Cooperative Radio Communication for Green Smart Environments</t>
  </si>
  <si>
    <t>Doboš Ľubomír, doc. Ing. CSc.</t>
  </si>
  <si>
    <t>IC1004</t>
  </si>
  <si>
    <t>Consortio Nationale Interuniversitario le Telecomunicazioni Parma, Italy</t>
  </si>
  <si>
    <t>Wireless Power Transmission for Sustainable Electronics (WiPE)</t>
  </si>
  <si>
    <t>Galajda Pavol, doc. Ing. PhD.</t>
  </si>
  <si>
    <t>IC1301</t>
  </si>
  <si>
    <t xml:space="preserve">Instituto de Telecomunicacoes
Morro do Lena - Alto Vieiro
Leiria, Portugal </t>
  </si>
  <si>
    <t>Trutworthy Manufacturing and Utilization of Secure Device</t>
  </si>
  <si>
    <t>Drutarovský Miloš, doc. Ing. PhD.</t>
  </si>
  <si>
    <t>IC1204</t>
  </si>
  <si>
    <t>CNRS Agent Comptable Secondaire, Languedoc Roussillon, France</t>
  </si>
  <si>
    <t>Integrating Biometrics and Forensics for the Digital age</t>
  </si>
  <si>
    <t>Pleva Matúš, Ing. PhD.</t>
  </si>
  <si>
    <t>IC1106</t>
  </si>
  <si>
    <t>EPFL Lausanne, Švajčiarsko</t>
  </si>
  <si>
    <t>European Digital Virtual design Lab</t>
  </si>
  <si>
    <t>519565-LLP-1-2011-1-BE-ERASMUS-ESMO</t>
  </si>
  <si>
    <t>EACEA/Limburg Catholic University College, Belgicko</t>
  </si>
  <si>
    <t>THELXINOE: Erasmus Euro-Oceanian Smart City Network</t>
  </si>
  <si>
    <t>545783-EM-1-2013-1-ES-ERA MUNDUS-EMA22</t>
  </si>
  <si>
    <t>http://eacea.ec.europa.eu/erasmus_mundus/funding/2014/call_eacea_18_13_en.php</t>
  </si>
  <si>
    <t>ERASMUS MUNDUS</t>
  </si>
  <si>
    <t>University of Malaga, Spain</t>
  </si>
  <si>
    <t>Berežný Štefan, RDNr. PhD.</t>
  </si>
  <si>
    <t>CIII-HU-0028-08-1415</t>
  </si>
  <si>
    <t>International Cooperation in Computer Science</t>
  </si>
  <si>
    <t>Szabó Csaba, Ing. PhD.</t>
  </si>
  <si>
    <t>CIII-HU-0019-10-1415</t>
  </si>
  <si>
    <t>Virtual and Practical Applications to Electronic Assembling Technology</t>
  </si>
  <si>
    <t>Pietriková Alena, prof. Ing. CSc.</t>
  </si>
  <si>
    <t>2013-1-TR1-LEO05-47531</t>
  </si>
  <si>
    <t>Turgut Ozal Univesity Ankara, Turecko</t>
  </si>
  <si>
    <t>Technological Transfer Network</t>
  </si>
  <si>
    <t>Šaliga Ján, prof. Ing. CSc.</t>
  </si>
  <si>
    <t>554197-TEMPUS-1-2013-IT-TEMPUS-JPHES</t>
  </si>
  <si>
    <t>Universitá degli Studi del Sannio, Benevento, Taliansko</t>
  </si>
  <si>
    <t>Algorithms, Architectures and Platforms for Enhanced Living Environments (AAPELE)</t>
  </si>
  <si>
    <t>IC 1303</t>
  </si>
  <si>
    <t xml:space="preserve">Instituto de Telecomunicações
Universidade da Beira Interior
R Marquês d'Ávila e Bolama
6200-001 Covilhã
Portugal </t>
  </si>
  <si>
    <t xml:space="preserve">Semantic keyword-based search on structured data sources (KEYSTONE) </t>
  </si>
  <si>
    <t>Butka Peter, doc. Ing. PhD.</t>
  </si>
  <si>
    <t>IC 1302</t>
  </si>
  <si>
    <t>Università di Modena e Reggio Emilia, Modena, Taliansko</t>
  </si>
  <si>
    <t>Autonomous Control for a Reliable Internet of Services (ACROSS)</t>
  </si>
  <si>
    <t>Bednár Peter, Ing. PhD.</t>
  </si>
  <si>
    <t>IC 1304</t>
  </si>
  <si>
    <t xml:space="preserve">Stichting Centrum Wiskunde &amp; Informatica,Amsterdam, Netherlands </t>
  </si>
  <si>
    <t>Civil Engineering Applications of Ground Penetrating Radar</t>
  </si>
  <si>
    <t>TU 1208</t>
  </si>
  <si>
    <t>European Science Foundation Brussels, Belgium</t>
  </si>
  <si>
    <t>Informatics and Management: Bologna-Style Qualifications Frameworks</t>
  </si>
  <si>
    <t>Genči Ján, doc. Ing. PhD.</t>
  </si>
  <si>
    <t>530601-TEMPUS-1-2012-1-PL-TEMPUS-SMHES</t>
  </si>
  <si>
    <t>Maria Curie Skłodowska University, Lublin, Poland</t>
  </si>
  <si>
    <t xml:space="preserve">European Academic Network for Open Innovation (OI-Net) </t>
  </si>
  <si>
    <t xml:space="preserve">Zgodavová Kristína , prof. Ing. PhD. </t>
  </si>
  <si>
    <t>542203-LLP-1-2013-1-FI-ERASMUS-ENW</t>
  </si>
  <si>
    <t>https://ec.europa.eu/programmes/erasmus-plus/node_en</t>
  </si>
  <si>
    <t>Pilot project on the promotion of self-care systems in the EU. Platform of experts. (PiSCE )</t>
  </si>
  <si>
    <t xml:space="preserve">SANCO 2013/D2/027 - S12.682650 </t>
  </si>
  <si>
    <t>http://ec.europa.eu/dgs/health_food-safety/</t>
  </si>
  <si>
    <t>DG SANCO</t>
  </si>
  <si>
    <t>European Commission - DG SANCO</t>
  </si>
  <si>
    <t>LEONARDO DA VINCI - PRENOS INFORMÁCIÍ
"Robotics in Rehabilitation"</t>
  </si>
  <si>
    <t>Hajduk Mikuláš, prof.Ing., PhD.</t>
  </si>
  <si>
    <t xml:space="preserve">2013-1-SK1-LEO05-06364 </t>
  </si>
  <si>
    <t>Program celoživotného vzdelávania, podprogram Leonardo da Vinci</t>
  </si>
  <si>
    <t>Slovenská akademická asociácia pre medzinárodnú spoluprácu
Národná agentúra Programu celoživožného vzdelávania</t>
  </si>
  <si>
    <t>Robotika pre učiteľov stredných odborných škôl</t>
  </si>
  <si>
    <t>2015-1-SK01-KA202-008970</t>
  </si>
  <si>
    <t xml:space="preserve">http://www.erasmusplus.sk/
</t>
  </si>
  <si>
    <t>SAAIC - Národná agentúra programu Erasmus+ pre vzdelávanie a odbornú prípravu</t>
  </si>
  <si>
    <t xml:space="preserve">Strategic Partnership for Occupational Safety and Health (Strategické partnerstvo pre bezpečnosť a ochranu zdravia pri práci) </t>
  </si>
  <si>
    <t xml:space="preserve">2015-1-PL01-KA202-016625 </t>
  </si>
  <si>
    <t xml:space="preserve">www.erasmus.org.pl/
</t>
  </si>
  <si>
    <t>National Agency Poland</t>
  </si>
  <si>
    <t>Bestimmung optimierten Auftreffbedingungen von Werkzeugschneiden für die konstruktive Auslegung moderner Fräswerkzeuge</t>
  </si>
  <si>
    <t>Beňo Jozef, doc. Ing., CSc.</t>
  </si>
  <si>
    <t xml:space="preserve">68/190501/2014 </t>
  </si>
  <si>
    <t>www.minendu.sk</t>
  </si>
  <si>
    <t xml:space="preserve">Program výmeny osôb pracujúcich na spoločných projektoch medzi SR a SRN </t>
  </si>
  <si>
    <t xml:space="preserve">00164381
</t>
  </si>
  <si>
    <t>Vývoj a zlepšovanie študijných programov zameraných na automobilové a územnoplánovacie inžinierstvo v Srbsku - DIAUSS</t>
  </si>
  <si>
    <t>Lumnitzer Ervín, prof. Ing., PhD.</t>
  </si>
  <si>
    <t>516729-TEMPUS-1-2011-1-RS-TEMPUS-JPCR</t>
  </si>
  <si>
    <t>http://www.diauss.kg.ac.rs/</t>
  </si>
  <si>
    <t>SR101319321</t>
  </si>
  <si>
    <t>Enable Network of ICT Supported Learning for Disabled People</t>
  </si>
  <si>
    <t>518537-LLP-1-2011-1-SI-GRUNDTVIG-GNW</t>
  </si>
  <si>
    <t>http://eacea.ec.europa.eu/llp/funding/2011/index_en.php</t>
  </si>
  <si>
    <t>LLP - GRUNDTVIG</t>
  </si>
  <si>
    <t>Call EAC/49/10
(2010/C 290/06)</t>
  </si>
  <si>
    <t>Establishing LEAN Knowledge and Laboratories</t>
  </si>
  <si>
    <t>Kováč Milan, prof. Ing., DrSc.</t>
  </si>
  <si>
    <t>HUSK/1101/1.6.1/0161</t>
  </si>
  <si>
    <t>http://www.husk-cbc.eu/sk/</t>
  </si>
  <si>
    <t>Program cezhraničnej spolupráce Maďarská republika-Slovenská republika 2007 - 2013</t>
  </si>
  <si>
    <t>BUDAPESTI MUSZ. ES GAZDTUD.EGY BUDAPEST
Ministerstvo pôdohospodárstva a rozvoja vidieka SR</t>
  </si>
  <si>
    <t xml:space="preserve">
156621
</t>
  </si>
  <si>
    <t xml:space="preserve">
17.7.2012
30.11.2012
26.2.2013
</t>
  </si>
  <si>
    <t>Koordinátor projektu: 
PIAP Varšava, Poľsko</t>
  </si>
  <si>
    <t>Na základe Rámcovej zmluvy č. 0298/2008/SMS, uznesenie vlády SR 
č. 1096/2006 a na plnenie záväzkov z medz. zmluv. vzťahov v oblasti vzdel. z 28.3.2008 - oznámenie o pridelení financií R TUKE (list 1542/2015 z 5.2.2015)</t>
  </si>
  <si>
    <t>Dofinancovanie projektu v 2015</t>
  </si>
  <si>
    <t xml:space="preserve">
Dofinancovanie projektu v 2015
Zmluva o FP, Zmluva o partnerstve, 
Zmluva o poskytnutí FP zo ŠR     
Hlavný partner: Budapest university of Technology and Economics
Projektový partner: SjF TUKE
</t>
  </si>
  <si>
    <t>Vypr. dok.na stav.povol. cesta Dvorianky</t>
  </si>
  <si>
    <t>Salaiová Brigita, doc. Ing., PhD.</t>
  </si>
  <si>
    <t>O-15-105/0010-00</t>
  </si>
  <si>
    <t>Dopravoprojekt, BA</t>
  </si>
  <si>
    <t>Odborný posudok- posúdenie podkl. pre verejné obstar.</t>
  </si>
  <si>
    <t>Spišáková Marcela Ing., PhD.</t>
  </si>
  <si>
    <t>O-15-105/0007-00</t>
  </si>
  <si>
    <t>Mackontrol engin. Prešov</t>
  </si>
  <si>
    <t>Znalecký posudok-kontrolný znalecký posudok</t>
  </si>
  <si>
    <t>Varga Tomáš, Ing., PhD.</t>
  </si>
  <si>
    <t>O-15-105/0003-00</t>
  </si>
  <si>
    <t>Okresný súd, B. Bystrica</t>
  </si>
  <si>
    <t>Stanovenie hodnoty nehnuteľnosti</t>
  </si>
  <si>
    <t>Tóth Stanislav, Ing., PhD.</t>
  </si>
  <si>
    <t>O-14-105/0001-00</t>
  </si>
  <si>
    <t>Okresný súd,  KE</t>
  </si>
  <si>
    <t>ZP - na podielové spoluvlastníctvo</t>
  </si>
  <si>
    <t>Oetter Emil, Ing., CSc.</t>
  </si>
  <si>
    <t>O-14-105/0003-00</t>
  </si>
  <si>
    <t>Okresnú súd, Bardejov</t>
  </si>
  <si>
    <t>Posúdenie výrobku</t>
  </si>
  <si>
    <t xml:space="preserve"> Vojtuš Jaroslav Ing., PhD.</t>
  </si>
  <si>
    <t>O-14-105/0032-00</t>
  </si>
  <si>
    <t>Advokátska kancelária, PO</t>
  </si>
  <si>
    <t>ZP - zrušenie a vysporiad. podiel. spoluvl</t>
  </si>
  <si>
    <t>O-14-105/0037-00</t>
  </si>
  <si>
    <t>Okresný súd, Prešov</t>
  </si>
  <si>
    <t>Betónové a polymerové žľaby</t>
  </si>
  <si>
    <t>Katunský Dušan, prof. Ing., CSc.</t>
  </si>
  <si>
    <t>O-15-105/0013-00</t>
  </si>
  <si>
    <t>GMT projekt, Bardejov</t>
  </si>
  <si>
    <t>Technologický postup pri zhotov. chladiar. Boxu</t>
  </si>
  <si>
    <t>O-15-105/0018-00</t>
  </si>
  <si>
    <t>Okresný súd, Košice I</t>
  </si>
  <si>
    <t>Test vzduchotesnoti -pasívny dom Krásna</t>
  </si>
  <si>
    <t>Lopušniak Martin, doc. Ing., PhD.</t>
  </si>
  <si>
    <t>O-15-105/0020-00</t>
  </si>
  <si>
    <t>IZOLA, Košice</t>
  </si>
  <si>
    <t>Posúdenie stanovenia hodnoty nehnuteľnosti</t>
  </si>
  <si>
    <t>O-15-105/0027-00</t>
  </si>
  <si>
    <t>P. Jarkovský - CORYN, PO</t>
  </si>
  <si>
    <t>Sadrokartónové stropy</t>
  </si>
  <si>
    <t>Košičan Miroslav, Ing. PhD.</t>
  </si>
  <si>
    <t>O-15-105/0032-00</t>
  </si>
  <si>
    <t>Haulit Bratislava</t>
  </si>
  <si>
    <t>Posúdenie ceny rodinného domu</t>
  </si>
  <si>
    <t>O-15-105/0036-00</t>
  </si>
  <si>
    <t>Posúdenie podlahy</t>
  </si>
  <si>
    <t>O-15-105/0041-00</t>
  </si>
  <si>
    <t>M. Vaško, Košice</t>
  </si>
  <si>
    <t>bez IČA</t>
  </si>
  <si>
    <t>Blower door test</t>
  </si>
  <si>
    <t>Kamenský Martin, Ing., PhD.</t>
  </si>
  <si>
    <t>O-15-105/0047-00</t>
  </si>
  <si>
    <t>R.J.R., Snina</t>
  </si>
  <si>
    <t>Termická analýza vzoriek dreva</t>
  </si>
  <si>
    <t>Eštoková Adriana, prof. Ing., PhD.</t>
  </si>
  <si>
    <t>O-15-105/0062-00</t>
  </si>
  <si>
    <t xml:space="preserve">TU vo Zvolene,drevársaka fa </t>
  </si>
  <si>
    <t>Posúdenie hluku z prevádzky autoservisu Koš.N.V.</t>
  </si>
  <si>
    <t>O-14-105/0038-00</t>
  </si>
  <si>
    <t>Posúdenie vád strechy</t>
  </si>
  <si>
    <t>O-14-105/0039-00</t>
  </si>
  <si>
    <t>Okresný súd Košice I</t>
  </si>
  <si>
    <t>Realizovanie obnovenia strechy</t>
  </si>
  <si>
    <t>O-14-105/0041-00</t>
  </si>
  <si>
    <t>R. Ilavská, Poprad</t>
  </si>
  <si>
    <t>posúdenie oceľovej konštrukcie Hornbach</t>
  </si>
  <si>
    <t>O-14-105/0045-00</t>
  </si>
  <si>
    <t>Znalecké posúdenie na nehnuteľnosť rod.dvojdom</t>
  </si>
  <si>
    <t>Katunská Jana, Ing., PhD.</t>
  </si>
  <si>
    <t>O-14-105/0046-00</t>
  </si>
  <si>
    <t>Znalecké posúdenie ocenenie diela strechy</t>
  </si>
  <si>
    <t>O-14-105/0048-00</t>
  </si>
  <si>
    <t>Znalecké posúdenie z odvetvia dopr. stavby</t>
  </si>
  <si>
    <t>Hyben Ivan, prof.Ing, PhD.</t>
  </si>
  <si>
    <t>O-14-105/0051-00</t>
  </si>
  <si>
    <t>P. Jarkovský, PO</t>
  </si>
  <si>
    <t>Znalecké posúdenie vypracovanie kontrol.posud.</t>
  </si>
  <si>
    <t>O-14-105/0057-00</t>
  </si>
  <si>
    <t>Okresný úrad, B.Bystrica</t>
  </si>
  <si>
    <t>Znalecké posúdenie ocenenie nehnuteľ.</t>
  </si>
  <si>
    <t>O-14-105/0060-00</t>
  </si>
  <si>
    <t>MODULAR, PO</t>
  </si>
  <si>
    <t>Znalecké posúdeniedoplnenie UP 10/14</t>
  </si>
  <si>
    <t>O-14-105/0061-00</t>
  </si>
  <si>
    <t>P. Jarkovský CORYN Prešov</t>
  </si>
  <si>
    <t>Posúdenie hodnoty nehnuteľnost - byt KE</t>
  </si>
  <si>
    <t>O-15-105/0002-00</t>
  </si>
  <si>
    <t>Znalecký posudok-ocenenie prevedených staveb. Prác</t>
  </si>
  <si>
    <t>O-15-105/0004-00</t>
  </si>
  <si>
    <t xml:space="preserve">ANTIC, sociál.dom Bardejov </t>
  </si>
  <si>
    <t xml:space="preserve">Statika obytného domu </t>
  </si>
  <si>
    <t>O-15-105/0005-00</t>
  </si>
  <si>
    <t>OR PZ Moldava n. Bodvou</t>
  </si>
  <si>
    <t>Premeranie vzduchotechniky</t>
  </si>
  <si>
    <t>Vranay František, Ing., PhD.</t>
  </si>
  <si>
    <t>P-105-0001/15</t>
  </si>
  <si>
    <t xml:space="preserve">NESS KDC, Košice </t>
  </si>
  <si>
    <t>Energetický certifikát</t>
  </si>
  <si>
    <t>Sedláková Anna, doc. Ing., PhD.</t>
  </si>
  <si>
    <t>P-105-0021/15</t>
  </si>
  <si>
    <t>Ing. E. Ščavnický, Košice</t>
  </si>
  <si>
    <t>Skúšky siete ORTHOFIS</t>
  </si>
  <si>
    <t>Rovňák Marián, doc. Ing., PhD.</t>
  </si>
  <si>
    <t>P-105-0015/15</t>
  </si>
  <si>
    <t>ISOMET s.r.o., Nitra</t>
  </si>
  <si>
    <t>Expertízny posudok-Zimný štadion PO</t>
  </si>
  <si>
    <t>Tomko Michal, doc. Ing., PhD.</t>
  </si>
  <si>
    <t>P-105-0016/15</t>
  </si>
  <si>
    <t>Mesto Prešov, Prešov</t>
  </si>
  <si>
    <t>Tlakové skúšky strešných panelov</t>
  </si>
  <si>
    <t>Róth Oto, Ing., PhD.</t>
  </si>
  <si>
    <t>P-105-0006/15</t>
  </si>
  <si>
    <t>SIBAZ s.r.o., Trebišov</t>
  </si>
  <si>
    <t>Testovanie reznej sily zmrazených koží</t>
  </si>
  <si>
    <t>P-105-0007/15</t>
  </si>
  <si>
    <t>INDUSTRIAL SOLUTIONS, KE</t>
  </si>
  <si>
    <t>P-105-0009/15</t>
  </si>
  <si>
    <t>Stanovenie únosnosti bodových zvarov</t>
  </si>
  <si>
    <t>P-105-0011/15</t>
  </si>
  <si>
    <t>TURY s.r.o. Košice</t>
  </si>
  <si>
    <t>Skúšky hydraulických a mech. zdvihákov</t>
  </si>
  <si>
    <t>P-105-0012/15</t>
  </si>
  <si>
    <t>PRO-LIFTING, Košice</t>
  </si>
  <si>
    <t>P-105-0013/15</t>
  </si>
  <si>
    <t>IDH, s.r.o. Košice</t>
  </si>
  <si>
    <t>Laboratór.práce most Košická Polianka</t>
  </si>
  <si>
    <t>P-105-0014/15</t>
  </si>
  <si>
    <t>TURY s.r.o., Košice</t>
  </si>
  <si>
    <t>Meranie hrúbok prierezov stožiarov</t>
  </si>
  <si>
    <t>Orolín Peter, Ing., PhD.</t>
  </si>
  <si>
    <t>P-105-0017/15</t>
  </si>
  <si>
    <t>CASSTEL, s.r.o. Košice</t>
  </si>
  <si>
    <t>Realizácia skúšok pevnosti</t>
  </si>
  <si>
    <t>P-105-0018/15</t>
  </si>
  <si>
    <t>Chémia -Servis, Bratislava</t>
  </si>
  <si>
    <t>Zaťažové skúšky drev. spojov</t>
  </si>
  <si>
    <t>P-105-0023/15</t>
  </si>
  <si>
    <t>ZIGO -  I. Zigo, Košice</t>
  </si>
  <si>
    <t>Meranie zmeny napätia v betón.</t>
  </si>
  <si>
    <t>P-105-0024/15</t>
  </si>
  <si>
    <t>eMeM, s.r.o. Bratislava</t>
  </si>
  <si>
    <t>Vypracovanie diagnostiky</t>
  </si>
  <si>
    <t>P-105-0012/14</t>
  </si>
  <si>
    <t>Danube Industries, BA</t>
  </si>
  <si>
    <t>Pevnosť v tlaku, 3 jadrové vrty</t>
  </si>
  <si>
    <t>P-105-0014/14</t>
  </si>
  <si>
    <t>Glassolutions Products, BA</t>
  </si>
  <si>
    <t>Vypracovanie real.projtu PK12</t>
  </si>
  <si>
    <t>Kvočák Vincent, prof. Ing., PhD.</t>
  </si>
  <si>
    <t>P-105-0015/14</t>
  </si>
  <si>
    <t>Peter Pásztor, Košice</t>
  </si>
  <si>
    <t>Kurz programovania</t>
  </si>
  <si>
    <t>Maňková Ildikó, prof.Ing.CSc.</t>
  </si>
  <si>
    <t>1/103204/2015 BU</t>
  </si>
  <si>
    <t>Účastníci kurzu</t>
  </si>
  <si>
    <t>3/103204/2015 BU</t>
  </si>
  <si>
    <t>Medzilaborátorne porovnávacie merania</t>
  </si>
  <si>
    <t>Lumnitzer Ervin, prof.Ing. PhD.</t>
  </si>
  <si>
    <t>4/103307/2015 BU</t>
  </si>
  <si>
    <t>Kurz prípravného kurzu zo stredoškolskej matematiky preuchádzačov študentov SjF TU</t>
  </si>
  <si>
    <t>Bača Martin, prof.RNDr.CSc.</t>
  </si>
  <si>
    <t>5/103101/2015 BU</t>
  </si>
  <si>
    <t>Kurz prípravného kurzu zo stredoškolskej matematiky preuchádzačov študentov FBERG TU</t>
  </si>
  <si>
    <t>6/103101/2015 BU</t>
  </si>
  <si>
    <t>Kurz prípravného kurzu zo stredoškolskej matematiky preuchádzačov študentov HF TU</t>
  </si>
  <si>
    <t>7/103101/2015 BU</t>
  </si>
  <si>
    <t>Kurz práce s robotom KUKA</t>
  </si>
  <si>
    <t>Hajduk Mikuláš, prof.Ing.PhD.</t>
  </si>
  <si>
    <t>9/103106/2015 BU</t>
  </si>
  <si>
    <t>Školenie Automation &amp; Robotics Technology</t>
  </si>
  <si>
    <t>15/103106/2015 BU</t>
  </si>
  <si>
    <t>Účastníci školenia</t>
  </si>
  <si>
    <t>Rozvojový a odborný kurz</t>
  </si>
  <si>
    <t>Kolcun Michal, prof.Ing. PhD.</t>
  </si>
  <si>
    <t>P-104-0002/15</t>
  </si>
  <si>
    <t>VSE Holding, a.s Košice</t>
  </si>
  <si>
    <t>Kurz Elektroenergetika pre netechnikov</t>
  </si>
  <si>
    <t>P-104-0004/15</t>
  </si>
  <si>
    <t>Technická a organizačná podpora IBM Summer Academy</t>
  </si>
  <si>
    <t>P-104-0006/15</t>
  </si>
  <si>
    <t>IBM Slovensko, s.r.o.Bratislava</t>
  </si>
  <si>
    <t>Developer Academy</t>
  </si>
  <si>
    <t>P-104-0010/15</t>
  </si>
  <si>
    <t>T-Systems Slovakia, s.r.o. Bratislava</t>
  </si>
  <si>
    <t>Nitridácia</t>
  </si>
  <si>
    <t>P-102-0001/15</t>
  </si>
  <si>
    <t>ZoD / objednávka</t>
  </si>
  <si>
    <t>Locker s.r.o.</t>
  </si>
  <si>
    <t>Celoročné tepelné spracovanie</t>
  </si>
  <si>
    <t>P-102-0002/15</t>
  </si>
  <si>
    <t>KOVDAN, spol. s r.o.</t>
  </si>
  <si>
    <t>Nitridácia vsádzok</t>
  </si>
  <si>
    <t>P-102-0004/15</t>
  </si>
  <si>
    <t>ARJ Servis, s.r.o.</t>
  </si>
  <si>
    <t>Analýza termo-fyzikálnych vlastností vzoriek</t>
  </si>
  <si>
    <t>doc. Ing. Gabriel Sučik, PhD.</t>
  </si>
  <si>
    <t>P-102-0007/15</t>
  </si>
  <si>
    <t>RMS, a.s. Košice</t>
  </si>
  <si>
    <t>Meranie tvrdosti vzoriek</t>
  </si>
  <si>
    <t>P-102-0009/15</t>
  </si>
  <si>
    <t>RMR Slovensko s.r.o.</t>
  </si>
  <si>
    <t>Analýza reklamovaného kusu opracovaného Al profilu</t>
  </si>
  <si>
    <t>P-102-0011/15</t>
  </si>
  <si>
    <t>Kalenie dielov pre sablony 2301</t>
  </si>
  <si>
    <t>P-102-0015/15</t>
  </si>
  <si>
    <t>Tlaková úprava celulózových hárkov</t>
  </si>
  <si>
    <t>P-102-0018/15</t>
  </si>
  <si>
    <t>BUKÓZA INVEST spol. s r.o.</t>
  </si>
  <si>
    <t>Skúšky materiálov</t>
  </si>
  <si>
    <t>P-102-0019/15</t>
  </si>
  <si>
    <t>TM Precision Mechanical</t>
  </si>
  <si>
    <t>Cementačné kalenie dielcov</t>
  </si>
  <si>
    <t>P-102-0021/15</t>
  </si>
  <si>
    <t>KOBA STEEL s.r.o.</t>
  </si>
  <si>
    <t>Tepelné spracovanie vzoriek a meranie vlastností</t>
  </si>
  <si>
    <t>doc. Ing. Štefan Nižník, CSc.</t>
  </si>
  <si>
    <t>P-102-0025/15</t>
  </si>
  <si>
    <t>CEIT Biomedical Engineering, s.r.o.</t>
  </si>
  <si>
    <t>Podrobné analýzy mikroštruktúry výkovku a určenia príčiny porušenia koncovky Al</t>
  </si>
  <si>
    <t>P-102-0031/15</t>
  </si>
  <si>
    <t>ELTRA spol. s r.o.</t>
  </si>
  <si>
    <t>Vyhotovenie firemnej tabule</t>
  </si>
  <si>
    <t>prof. Ing. Mária Fröhlichová, CSc.</t>
  </si>
  <si>
    <t>P-102-0038/15</t>
  </si>
  <si>
    <t>Kráľ - Pavel Kráľ</t>
  </si>
  <si>
    <t>Meranie výhrevnosti plynov</t>
  </si>
  <si>
    <t>P-102-0042/15</t>
  </si>
  <si>
    <t>U.  S.  Steel Košice,  s.r.o.</t>
  </si>
  <si>
    <t>Zušľachťovanie a nitridáciu polotovarov a výrobkov</t>
  </si>
  <si>
    <t>P-102-0044/15</t>
  </si>
  <si>
    <t>EMKOS</t>
  </si>
  <si>
    <t xml:space="preserve">  
48 079 057</t>
  </si>
  <si>
    <t>Mechanické skúšky oceľových profilov</t>
  </si>
  <si>
    <t>P-102-0046/15</t>
  </si>
  <si>
    <t>Obec Stráne pod Tatrami</t>
  </si>
  <si>
    <t>Kalenie súčiastky</t>
  </si>
  <si>
    <t>P-102-0049/15</t>
  </si>
  <si>
    <t>KYBERNETIKA s.r.o.</t>
  </si>
  <si>
    <t xml:space="preserve">  
31 658 105</t>
  </si>
  <si>
    <t>Žíhanie zliatinových odliatkov</t>
  </si>
  <si>
    <t>P-102-0053/15</t>
  </si>
  <si>
    <t>Ekotechna s.r.o.</t>
  </si>
  <si>
    <t xml:space="preserve">  
31 737 625</t>
  </si>
  <si>
    <t>Kalenie dielcov</t>
  </si>
  <si>
    <t>P-102-0054/15</t>
  </si>
  <si>
    <t>HAKOZ s.r.o.</t>
  </si>
  <si>
    <t xml:space="preserve">  
36 591 564</t>
  </si>
  <si>
    <t>Zušľachtenie kruhovej oceli</t>
  </si>
  <si>
    <t>P-102-0055/15</t>
  </si>
  <si>
    <t>Nitridácia dielcov</t>
  </si>
  <si>
    <t>P-102-0056/15</t>
  </si>
  <si>
    <t>Cementované dielce kaliť na tvrdosť</t>
  </si>
  <si>
    <t>P-102-0057/15</t>
  </si>
  <si>
    <t>ZŤS VVÚ Machinery, s.r.o.</t>
  </si>
  <si>
    <t>Elektrónomikroskopická analýza plastomag</t>
  </si>
  <si>
    <t>P-102-0061/15</t>
  </si>
  <si>
    <t>P-102-0013/14</t>
  </si>
  <si>
    <t>Analýzy zlata</t>
  </si>
  <si>
    <t>P-102-7000/03</t>
  </si>
  <si>
    <t>Rámcová zmluva</t>
  </si>
  <si>
    <t>Ľubomír Žolčák - Žolík</t>
  </si>
  <si>
    <t>Zušľachťovanie a nitridácia polotovarov</t>
  </si>
  <si>
    <t>P-102-0030/14</t>
  </si>
  <si>
    <t>Vypracovanie štúdií odhadu početnosti a genetiky voľne žijúcich živočíchov neinvazívnou metódou rozboru DNA zo vzoriek trusu</t>
  </si>
  <si>
    <t>prof. Ing. Ladislav Paule, PhD.</t>
  </si>
  <si>
    <t>24150120039, 24150120027, 24150120030
R -7826/2013</t>
  </si>
  <si>
    <t>http://www.sopsr.sk/web/?cl=17</t>
  </si>
  <si>
    <t>Výskum a monitoring populácii veľkých šeliem a mačky divej na Slovensku ( kód projektu:24150120039) Zlepšenie stavu ochrany druhov tetrov hlucháň a tertrov hoľniak ( kód projektu: 24150120027).Príprava a zavedenie menitoringu biotopov a druhov a zlepšenie sprístupňovania informácií verejnosti ( kód projektu: 24150120030)</t>
  </si>
  <si>
    <t>Štátna ochrana prírody SR</t>
  </si>
  <si>
    <t xml:space="preserve">Vypracovanie komplexnej štúdie o etológii medvedej populácie na Slovensku </t>
  </si>
  <si>
    <t>prof. Ing. Kropil, CSc.</t>
  </si>
  <si>
    <t xml:space="preserve">24150120039
R-13044/2014
</t>
  </si>
  <si>
    <t>24150120039- Výskum a monitoring populácií veľkých šeliem a mačky divej na Slovensku</t>
  </si>
  <si>
    <t>Vypracovanie strategického materiálu enviromentálna stratégia SR</t>
  </si>
  <si>
    <t>110/2015-8.3</t>
  </si>
  <si>
    <t>Zmluva o dielo R-6728/2015</t>
  </si>
  <si>
    <t>Ministerstvo životného prostredia SR</t>
  </si>
  <si>
    <t>Dokument riešenia problematiky inváznych rastlín v intraviláne mesta Levice</t>
  </si>
  <si>
    <t>doc. Ing. Branko Slobodník, PhD.
Ing. Modranský Juraj, PhD.</t>
  </si>
  <si>
    <t>Zmluva o dielo R-7578/2015</t>
  </si>
  <si>
    <t>Mesto Levice</t>
  </si>
  <si>
    <t>Lesníctvo 21.storočia - II.fáza</t>
  </si>
  <si>
    <t>Ing. Selecký Erik, PhD.</t>
  </si>
  <si>
    <t>160ZV1302524</t>
  </si>
  <si>
    <t>http://www.tuzvo.sk/cdv/projekty</t>
  </si>
  <si>
    <t>Program rozvoja vidieka</t>
  </si>
  <si>
    <t>Výskum využívania dreva ako obnoviteľnej suroviny v prechode na zelenú ekonomiku</t>
  </si>
  <si>
    <t>doc.Ing. Hubert Paluš, PhD.</t>
  </si>
  <si>
    <t>Zmluva u spoluriešiteľskej organizácie: R-6559/2015</t>
  </si>
  <si>
    <t>Zmluva o podmienkach poskytnutia účelových prostriedkov na riešenie úloh č. APVV-14-0869</t>
  </si>
  <si>
    <t>Národné lesnícke centrum, Zvolen</t>
  </si>
  <si>
    <t>Enviromentálne hodnotenie regulácie pôdneho organického uhlíka v rôznych ekosystémoch</t>
  </si>
  <si>
    <t>doc.Ing. Erika Gomoryová, CSc.</t>
  </si>
  <si>
    <t>R-5968/2015</t>
  </si>
  <si>
    <t>Zmluva na realizáciu aktivít spojených s riešením projektu č. APVV-14-0087</t>
  </si>
  <si>
    <t>Národné poľnohospodárske a potravinárske centrum, Lužianky</t>
  </si>
  <si>
    <t>Tropická dispozícia lesných ekosystémov z aspektu výživy zveri</t>
  </si>
  <si>
    <t>Ing. Ľubomír Bútora, PhD.</t>
  </si>
  <si>
    <t>R-10566/2015</t>
  </si>
  <si>
    <t>Zmluva na realizáciu aktivít spojených s riešením projektu č. APVV-14-0637</t>
  </si>
  <si>
    <t>Slovenská poľnohospodárska a potravinárska univerzita v Nitre</t>
  </si>
  <si>
    <t>Biodiverzita malých vodných biotopov: rovnobežky, rôznobežky alebo mimobežky</t>
  </si>
  <si>
    <t>Inh. Milan Novikmec, PhD.</t>
  </si>
  <si>
    <t>R-8227/2012</t>
  </si>
  <si>
    <t>Zmluva o podmienkach  poskytnutia účelových prostriedkov na riešenie projektov č.APVV-0059-11</t>
  </si>
  <si>
    <t>Botanický ústav Slovenskej akadémie vied, Bratislava</t>
  </si>
  <si>
    <t>Funkcionálne priestory bornologie, hyperpriestory a topologické štruktúry</t>
  </si>
  <si>
    <t>Doc.RNDr. Milan Matejdes, CSc.</t>
  </si>
  <si>
    <t>R-9634/2012</t>
  </si>
  <si>
    <t>Zmluva o poskytnutí prostriedkov spoluriešiteľskej organizácii na riešenie úloh č. APVV-0269-11</t>
  </si>
  <si>
    <t>Matematický ústav SAV, Bratislava</t>
  </si>
  <si>
    <t>Vývoj regionálneho systému klimatických a zrážkovo-odtokových modelov pre predikciu odtoku pri zmenených klimatických podmienkach horských oblastí SR</t>
  </si>
  <si>
    <t>prof. Ing. Jaroslav Škvarenina, CSc.</t>
  </si>
  <si>
    <t>Zmluva o podmienkach poskytnutia účelových prostriedkov na riešenie úlohy APVV č.APVV-0303-11_LF_TUZVO</t>
  </si>
  <si>
    <t>Slovenská technická univerzita v Bratislave</t>
  </si>
  <si>
    <t>Výskum vplyvu neštátneho vlastníctva lesov na politiky súvisiace s lesníctvom</t>
  </si>
  <si>
    <t>doc.Dr.Ing.Jaroslav Šálka</t>
  </si>
  <si>
    <t>R-7939/2012/RVVČ</t>
  </si>
  <si>
    <t>Zmluva o spolupráci pri riešení projektov" Výskum vplyvu neštátneho vlastníctva lesov na politiky súvisiace s lesníctvom"</t>
  </si>
  <si>
    <t>Simulácia dynamiky motorového vozidla vo virtuálnej realite ako nástroj predikciea a nastavenia jeho parametrov v reálnom svete za účelom zvýšenia komfortu a bezpečnosti jazdy</t>
  </si>
  <si>
    <t>Ing. Jaroslav Matej, PhD.</t>
  </si>
  <si>
    <t>R-7583/2015</t>
  </si>
  <si>
    <t>Zmluva o poskytnutí grantu č.089/15_RT</t>
  </si>
  <si>
    <t>Nadácia Volswagen Slovakia</t>
  </si>
  <si>
    <t xml:space="preserve"> Volswagen</t>
  </si>
  <si>
    <t>Zhodnotenie stavu a doterajšej starostlivosti o poľnohospodársky využívanú krajinu, lesné a nelesné ekosystémy v národnom parku a chránenej krajinnej oblasti - obnova, aktualizácia a doplnenie údajov o osobitne chránených územiach prírody a krajiny-stanovenie cieľov a podpora rozhodovania pri plánovaní manažmentu chránených území s rešpektovaním vlastníckych a užívacích vzťahov</t>
  </si>
  <si>
    <t>doc. Ing. Karol Ujházy, PhD.</t>
  </si>
  <si>
    <t>R-1797/2015</t>
  </si>
  <si>
    <t xml:space="preserve">Zmluva o dielo R-1797/2015
</t>
  </si>
  <si>
    <t xml:space="preserve">Vytvorenie expresného systému na zhodnotenie predmetov ochrany a stanovenia manažmentu, chránených území </t>
  </si>
  <si>
    <t>SOFTIP, a.s.</t>
  </si>
  <si>
    <t>Meranie referenčných vzoriek tuhých palív kalorimerom IKA C200, stanovenie popola popola a stanovenie zrnitosti</t>
  </si>
  <si>
    <t>Ing. Martin Lieskovský, PhD.</t>
  </si>
  <si>
    <t>KYSUCA Kysucké N.Mesto</t>
  </si>
  <si>
    <t>Arza Jarok</t>
  </si>
  <si>
    <t>A-Z Lokomat Zvolen</t>
  </si>
  <si>
    <t>KOMPALA Banská Bystrica</t>
  </si>
  <si>
    <t>Analýza kvalitatývnych parametrov biopalív</t>
  </si>
  <si>
    <t>Zmluva o dielo č.R-145618/2013</t>
  </si>
  <si>
    <t>Zmluva o dielo č.R145618/2013</t>
  </si>
  <si>
    <t>Bioenergy Topoľčany</t>
  </si>
  <si>
    <t>Zmluva o dielo č. R -14560/2012</t>
  </si>
  <si>
    <t>Bioenergy Bardejov s.r.o.</t>
  </si>
  <si>
    <t>Dokument riešenia problematiky inváznych rastlín v intraviláne mesta Levice - Zmluva o dielo</t>
  </si>
  <si>
    <t>Ing. Juraj Modranský, PhD.</t>
  </si>
  <si>
    <t>Nadácia SPP</t>
  </si>
  <si>
    <t>Výskumný a demonštračný koncentrátor priameho slnečného žiarenia</t>
  </si>
  <si>
    <t>prof. Ing. J. Víglaský, CSc.</t>
  </si>
  <si>
    <t>ZE-13-20</t>
  </si>
  <si>
    <t>Nadačný fond Živá energia</t>
  </si>
  <si>
    <t>Nadácia Ekopolis v B. Bystrici</t>
  </si>
  <si>
    <t>Integrál FP7-ENV-2011</t>
  </si>
  <si>
    <t>prof. Ing. Ján Tuček, CSc.</t>
  </si>
  <si>
    <t>SP1-Cooperation, Collaborative project, Large-scale integrating project</t>
  </si>
  <si>
    <t>PASTFORWARD</t>
  </si>
  <si>
    <t>Ing. Franitišek Máliš, PhD.</t>
  </si>
  <si>
    <t>R-5036/2015 Ugent A15/EU/0053</t>
  </si>
  <si>
    <t>Developpment of trajectories of tamperate forest plant communites undre global change: combining hinsight and forecasting</t>
  </si>
  <si>
    <t>Universiteit Gent</t>
  </si>
  <si>
    <t>BE 0248015142
Ugent ref: A14/EU/0158</t>
  </si>
  <si>
    <t>ECONANOSORB - Ecological application of nanosorbents on the base of natural and synthetic ionites and carbons</t>
  </si>
  <si>
    <t>doc. Ing. Ján Sedliačik, PhD.</t>
  </si>
  <si>
    <t>7RP/ ECONANOSORB PIRSES-GA-2011-295260</t>
  </si>
  <si>
    <t>http://ec.europa.eu/research/participants/portal/page/call_FP7&amp;state=open#wlp_call_FP7</t>
  </si>
  <si>
    <t>International Research Staff Exchange Scheme (IRSES)</t>
  </si>
  <si>
    <t>Identifying traces of traditional management in current landscape</t>
  </si>
  <si>
    <t>Slámová Martina, Ing., PhD.</t>
  </si>
  <si>
    <t>Visegrad project Co. Nr. 51500282 evaluation</t>
  </si>
  <si>
    <t>R-7892/2015</t>
  </si>
  <si>
    <t>Visegrad Scholarschip Programme</t>
  </si>
  <si>
    <t>Erasmus+KA2 Motivational workshops for vocational students to continue studies info higher level (Motivatio)</t>
  </si>
  <si>
    <t>doc.Ing. Rastislav Lagaňa, PhD.</t>
  </si>
  <si>
    <t>2014-1FI01-KA202-000771</t>
  </si>
  <si>
    <t>Fínska národná agentúra pre program Erasmus+, http://www.cimo.fi/programmes/eu_programmes</t>
  </si>
  <si>
    <t>Erasmus+, kľúčová aktivita KA2</t>
  </si>
  <si>
    <t>Lahti University of Applied Sciences</t>
  </si>
  <si>
    <t>0993644-6</t>
  </si>
  <si>
    <t>Zmluva O POSKYTNUTÍ GRANTU na Projekt v rámci programu ERASMUS+</t>
  </si>
  <si>
    <t>Ing. Krivošíková Mariana</t>
  </si>
  <si>
    <t>2014-1-SK01-KA 103-000031</t>
  </si>
  <si>
    <t>CRZ 1487422</t>
  </si>
  <si>
    <t>Erasmus+KA 103</t>
  </si>
  <si>
    <t>Slovenská akademická asociácia pre mezdinárodnú spoluprácu</t>
  </si>
  <si>
    <t>DODATOK č.2 K ZMLUVE O POSKYTNUTÍ GRANDU na Projekt v rámci programu ERASMUS+</t>
  </si>
  <si>
    <t>2014-1-SK01-KA103-000031</t>
  </si>
  <si>
    <t>R-268/2015</t>
  </si>
  <si>
    <t>2015-1-SK01-KA103-008593</t>
  </si>
  <si>
    <t>CRZ 1962869</t>
  </si>
  <si>
    <t>DODATOK č.1 K ZMLUVE O POSKYTNUTÍ GRANDU na Projekt v rámci programu ERASMUS+</t>
  </si>
  <si>
    <t>R-8169/2015</t>
  </si>
  <si>
    <t>2015-1-SK01-KA107-008817</t>
  </si>
  <si>
    <t>CRZ 1962901</t>
  </si>
  <si>
    <t xml:space="preserve">Zmluva o spolupráci pri zabezečovaní mobilít v rámci Stredoeurópskeho výmenného programu pre univerzitné štúdiá ( CEPUS) </t>
  </si>
  <si>
    <t>doc. Ing. Javorek Ľubomír CSc.</t>
  </si>
  <si>
    <t>R-11343/2015</t>
  </si>
  <si>
    <t>Národná kancelária programu CEPUS na Slovensku</t>
  </si>
  <si>
    <t>Zmluva o spolupráci pri zabezečovaní mobilít v rámci Stredoeurópskeho výmenného programu pre univerzitné štúdiá ( CEPUS)</t>
  </si>
  <si>
    <t>Ing. Sujová Erika, PhD.</t>
  </si>
  <si>
    <t>Centre for Third Age Education ( CTAE)</t>
  </si>
  <si>
    <t>Ing. Erik Selecký, phD.</t>
  </si>
  <si>
    <t>2013-4597/001-001</t>
  </si>
  <si>
    <t>http://www.tuzvo.sk/tempus-20142016/en/</t>
  </si>
  <si>
    <t>Program Tempus</t>
  </si>
  <si>
    <t>Digitally innovative- unique ones</t>
  </si>
  <si>
    <t>Ing. Erik Selecký, PhD.</t>
  </si>
  <si>
    <t>2005-1-PL01-KA204-016365</t>
  </si>
  <si>
    <t>http://www.tuzvo.sk/digitally.innovative/en/</t>
  </si>
  <si>
    <t>Program Erasmus plus</t>
  </si>
  <si>
    <t>Poľská národná agentúra Erasmus plus</t>
  </si>
  <si>
    <t>Trails for disabled people in the V 4 contries</t>
  </si>
  <si>
    <t>Ing. Jakubisová Mária, PhD.</t>
  </si>
  <si>
    <t>Internacional Visegrad Fund_serial number 11510242</t>
  </si>
  <si>
    <t>Small Grants</t>
  </si>
  <si>
    <t>Mgr. Jana Krčmářová, Ph.D.</t>
  </si>
  <si>
    <t>Bielokarpatský ovocný poklad</t>
  </si>
  <si>
    <t>Jakubec Bruno, Mgr., PhD.</t>
  </si>
  <si>
    <t>PP-2013-009</t>
  </si>
  <si>
    <t>Blokový grant pre podporu partnerstiev Programu švajčiarsko - slovenskej spolupráce</t>
  </si>
  <si>
    <t>príjemca projektu ŠOP SR Správa CHKO Biele Karpaty, NFP 90 %, spolufinancovanie ŠOP SR 10 %, švajčiarsky partner ProSpecieRara</t>
  </si>
  <si>
    <t>Európsky rok rozvoja 2015 versus rozvoj knižného fondu SLDK pri TU vo Zvolene</t>
  </si>
  <si>
    <t>Ing. Poláčiková Alena</t>
  </si>
  <si>
    <t>MK SR č. MK-746/2015/2.5</t>
  </si>
  <si>
    <t>Program 2.5 Aktivácia knižníc Zmluva o poskytnutí dotácie z rozpočtu MKSR</t>
  </si>
  <si>
    <t>Elektronická inventarizácia voľne prístupného fondu SLDK pri TU vo Zvolene</t>
  </si>
  <si>
    <t>Ing. Strapcová Eva</t>
  </si>
  <si>
    <t>MK SR č. MK-707/2015/2.5</t>
  </si>
  <si>
    <t>Program 2.1. Knižnice a knižničná činnosť Zmluva o poskytnutí dotácie z rozpočtu MKSR</t>
  </si>
  <si>
    <t>11.ročník medzinárodnej študenskej súťaže v dizajne nábytku a interiéru Cena profesora Jindřicha Halabalu 2015</t>
  </si>
  <si>
    <t>Ing. Iveta Melicherčíková</t>
  </si>
  <si>
    <t>MK-2738/2015/4.3.2</t>
  </si>
  <si>
    <t>4.3.2.</t>
  </si>
  <si>
    <t>Globálne vzdelanie na FEE</t>
  </si>
  <si>
    <t>Gallayová Zuzana, Ing., PhD.</t>
  </si>
  <si>
    <t>blokový grant Slovak Aid ( Slovenskej agentúry pre medzinárodnú rozvojovú spoluprácu SAMRS/2014)</t>
  </si>
  <si>
    <t>Slovah Aid</t>
  </si>
  <si>
    <t>Globálne vzdelanie v súvislostiach</t>
  </si>
  <si>
    <t>Slovak Aid v rámci výzvy č.SAMRS/2013/-Rozvojové vzdelávanie,Budovanie kapacít aaspolufinancovanie projektov schválených EK v zmysle Národného programu oficiálnej rozvojovej  pomoci Slovenskej republiky na rok 2013</t>
  </si>
  <si>
    <t>doc.Ing. Branko Slobodník, PhD.</t>
  </si>
  <si>
    <t>Finančný grant -súťaž BillianTT2015</t>
  </si>
  <si>
    <t>Finančý grant za 1 miesto v súťaži BillianTT2015</t>
  </si>
  <si>
    <t>univerzita sv.Cyrila a Metoda v Trnave</t>
  </si>
  <si>
    <t>Technika hrou I.</t>
  </si>
  <si>
    <t>Žoldošová Kristína doc. PaedDr. PhD.</t>
  </si>
  <si>
    <t>35/14-SO</t>
  </si>
  <si>
    <t>Technika hrou II.</t>
  </si>
  <si>
    <t>Žoldošová Kristína, doc. PaedDr. PhD.</t>
  </si>
  <si>
    <t>82/15-TK</t>
  </si>
  <si>
    <t>Sloboda v súčasnej kultúrnej pluralite</t>
  </si>
  <si>
    <t>Žuffa Jozef, Dr. Theol.</t>
  </si>
  <si>
    <t>SK021121</t>
  </si>
  <si>
    <t>www.renovabis.de</t>
  </si>
  <si>
    <t>Renovabis</t>
  </si>
  <si>
    <t>Aktuálnosť procesu voľby v duchovných cvičeniach svätého Ignáca</t>
  </si>
  <si>
    <t>Csontos Ladislav SJ, prof. ThDr., PhD.</t>
  </si>
  <si>
    <t>www.jezuiti.sk</t>
  </si>
  <si>
    <t>Spoločnosť Ježišova</t>
  </si>
  <si>
    <t>Základné aspekty vzťahu ku Kristovi v živote svätej Kláry z Assisi.</t>
  </si>
  <si>
    <t>Lichner Miloš SJ, doc. ThLic., D.Th.</t>
  </si>
  <si>
    <t>www.tftu.sk</t>
  </si>
  <si>
    <t>Open Education Kickoff Meeting</t>
  </si>
  <si>
    <t>Adamová Zuzana, JUDr., PhD.</t>
  </si>
  <si>
    <t>OR2015-20696</t>
  </si>
  <si>
    <t>https://www.opensocietyfoundations.org/grants-search-results/39/all/all/all/all?sort_bef_combine=title%20ASC&amp;sort_order=ASC&amp;sort_by=title&amp;page=1&amp;f[0]=field_taxonomy_issues%3A27</t>
  </si>
  <si>
    <t>Education Support Program</t>
  </si>
  <si>
    <t>FOUNDATION OPEN SOCIETY INSTITUTE (FOSI)</t>
  </si>
  <si>
    <t>Open Education in Slovakia: first steps</t>
  </si>
  <si>
    <t>OR2015-22833</t>
  </si>
  <si>
    <t>O-14-102/0043-00</t>
  </si>
  <si>
    <t>O-15-102/0044-00</t>
  </si>
  <si>
    <t>Z-15-104/0014-00</t>
  </si>
  <si>
    <t>SUSTAIN</t>
  </si>
  <si>
    <t>Kotuľáková Katarína, PaedDr., PhD.</t>
  </si>
  <si>
    <t>SUSTAIN  540149-LLP-1-2013-1-FR-Comenius-CNW</t>
  </si>
  <si>
    <t>Lifelong Learning Programme</t>
  </si>
  <si>
    <t>RIDE</t>
  </si>
  <si>
    <t>Brestovanský Martin, Mgr., PhD.</t>
  </si>
  <si>
    <t>2015-2-UK01-KA205-014061</t>
  </si>
  <si>
    <t>The University of Gloucestershire</t>
  </si>
  <si>
    <t>Collaborative European Neuro Trauma Effectiveness Research in TBI</t>
  </si>
  <si>
    <t>Bražinová Alexandra, MUDr., PhD., MPH</t>
  </si>
  <si>
    <t>https://ec.europa.eu/research/participants/portal/desktop/en/opportunities/fp7/calls/fp7-health-2013-innovation-1.html</t>
  </si>
  <si>
    <t>FP7-HEALTH-2013-INNOVATION-1</t>
  </si>
  <si>
    <t>EU-FP7</t>
  </si>
  <si>
    <t xml:space="preserve">Rektorát TVU </t>
  </si>
  <si>
    <t xml:space="preserve">Mobilita študentov a pracovníkov vysokých škôl v akademickom roku 2014/2015 v rámci Programu celoživotného vzdelávania ERASMUS </t>
  </si>
  <si>
    <t>Sečkárová Marta, Ing.</t>
  </si>
  <si>
    <t>2014-1-SK01-KA103-000030</t>
  </si>
  <si>
    <t>http://www.erasmusplus.sk/index.php?sw=41&amp;submenu=2&amp;vyzva=0</t>
  </si>
  <si>
    <t>Programu celoživotného vzdelávania ERASMUS</t>
  </si>
  <si>
    <t>/</t>
  </si>
  <si>
    <t xml:space="preserve">Mobilita študentov a pracovníkov vysokých škôl v akademickom roku 2015/2016 v rámci Programu celoživotného vzdelávania ERASMUS </t>
  </si>
  <si>
    <t>2015-1-SK01-KA103-008576</t>
  </si>
  <si>
    <t>Ministrestvo školstva, vey, výskumu a športu SR</t>
  </si>
  <si>
    <t>e-Roma Resource</t>
  </si>
  <si>
    <t>Machajová Michaela, Mgr., PhD.</t>
  </si>
  <si>
    <t>543541-LLP-1-2013-1-SI-KA1NWR</t>
  </si>
  <si>
    <t>http://eacea.ec.europa.eu/llp/funding/2013/call_lifelong_learning_2013.php</t>
  </si>
  <si>
    <t>CONVMULTI-LLP-2013-NO3RDC-7030-2Y-PR-EN</t>
  </si>
  <si>
    <t>Education, Audiovisual and Culture Executive Agency</t>
  </si>
  <si>
    <t>Training packages for health professionals to improve access and quality of health services for migrants and ethnic minorities, including the Roma</t>
  </si>
  <si>
    <t>Majdan Marek, PhDr., PhD.</t>
  </si>
  <si>
    <t>2013 62 09</t>
  </si>
  <si>
    <t>http://ec.europa.eu/chafea/health/tenders_H03_2013.html</t>
  </si>
  <si>
    <t>EU, Health Programme (2008-2013)</t>
  </si>
  <si>
    <t>Executive Agency for Health and Consumers</t>
  </si>
  <si>
    <t>ES A-18049635</t>
  </si>
  <si>
    <t>Genovate</t>
  </si>
  <si>
    <t>https://ec.europa.eu/research/participants/portal/desktop/en/opportunities/fp7/calls/fp7-science-in-society-2012-1.html</t>
  </si>
  <si>
    <t>FP7-Science-in-society-2012-1</t>
  </si>
  <si>
    <t>EU - FP7</t>
  </si>
  <si>
    <t>RC000647</t>
  </si>
  <si>
    <t>Financial Literacy of Roma -FINALLY</t>
  </si>
  <si>
    <t>527860-LLP-2012-SI-GRUNTVIG-GMP</t>
  </si>
  <si>
    <t>http://eacea.ec.europa.eu/llp/funding/2012/call_lifelong_learning_2012.php</t>
  </si>
  <si>
    <t>Multilateral Projects</t>
  </si>
  <si>
    <t>Action for health</t>
  </si>
  <si>
    <t>2011 12 05/07</t>
  </si>
  <si>
    <t>http://ec.europa.eu/health/programme/policy/2008-2013/index_en.htm</t>
  </si>
  <si>
    <t>Health Programme of the European Union</t>
  </si>
  <si>
    <t>Executive Agency for health and consumers</t>
  </si>
  <si>
    <t>zabezp. 7.ročníka medzinárod.konferencie hospicovej a paliatívnej starostlivosti</t>
  </si>
  <si>
    <t>Dobríková Patricia, doc. PhDr. Mgr.</t>
  </si>
  <si>
    <t>DZ</t>
  </si>
  <si>
    <t>The University of Scranton</t>
  </si>
  <si>
    <t>15 počítačov pre Teologickú fakultu v Trnave</t>
  </si>
  <si>
    <t>SK007205A</t>
  </si>
  <si>
    <t>https://www.crz.gov.sk/index.php?ID=1479205&amp;l=sk</t>
  </si>
  <si>
    <t>http://www.crz.gov.sk/index.php?ID=603&amp;doc=1926810&amp;potv=1</t>
  </si>
  <si>
    <t>Pedagogický časopis</t>
  </si>
  <si>
    <t>Pupala Branislav, prof. PhDr. CSc.</t>
  </si>
  <si>
    <t>dodatok č.8</t>
  </si>
  <si>
    <t>MVVaŠ</t>
  </si>
  <si>
    <t>Edukačná roadshow Srdce plné zdravia 2</t>
  </si>
  <si>
    <t>Rafajdus Michal, Mgr., PhD.</t>
  </si>
  <si>
    <t>02_25-03-2015</t>
  </si>
  <si>
    <t>Nadácia pre deti Slovenska</t>
  </si>
  <si>
    <t>Medzinárodné medziodborové sympózium - Civilizačné ochorenia</t>
  </si>
  <si>
    <t>Grendová Kristína, PhDr.,PhD.</t>
  </si>
  <si>
    <t>Klub priateľov Trnavy</t>
  </si>
  <si>
    <t>Trnavský samosprávny kraj</t>
  </si>
  <si>
    <t>Zabezpečenie konferencie s medzinárodnou účasťou "Nové trendy v ošetrovateľstve II"</t>
  </si>
  <si>
    <t>Boroňová Jana,doc.,PhDr.PhD.</t>
  </si>
  <si>
    <t>40/Z/2015</t>
  </si>
  <si>
    <t>Johns Manville Slovakia</t>
  </si>
  <si>
    <t>Auris Media</t>
  </si>
  <si>
    <t>Zabezpečenie konferencie s medzinárodnou účasťou "Res Socialis"</t>
  </si>
  <si>
    <t>Hromková Michaela, Mgr., PhD.</t>
  </si>
  <si>
    <t>SBS-50/2015</t>
  </si>
  <si>
    <t>ŽOS Bezpečnosť</t>
  </si>
  <si>
    <t>Dobríková Patricia, doc. PhDr. Mgr</t>
  </si>
  <si>
    <t>Nadácia J.Murgaša</t>
  </si>
  <si>
    <t>Edukačná roadshow Srdce plné zdravia I</t>
  </si>
  <si>
    <t>SPZ29-01-2014</t>
  </si>
  <si>
    <t>Zmluva o sopupráci pri zabezpečení mobilít CEEPUS</t>
  </si>
  <si>
    <t>Botek Ondrej, doc.PhDr. PhD.</t>
  </si>
  <si>
    <t xml:space="preserve">Univerzitná knižnica TVU </t>
  </si>
  <si>
    <t>budovanie knižničného fondu Univerzitnej knižnice Trnavskej univerzity</t>
  </si>
  <si>
    <t>Kosoňová Ľubica</t>
  </si>
  <si>
    <t>MK-2255/2015/2.5</t>
  </si>
  <si>
    <t>Ministerstvo kultúry Slovenskej republiky</t>
  </si>
  <si>
    <t>Vývoj a inštalácia lyzimetrických zariadení pre racionálne hospodárenie na pôde v udržateľnej rastlinnej výrobe</t>
  </si>
  <si>
    <t>Augustín Jozef, prof., Ing., DrSc., Lesný Juraj, doc., RNDr., PhD.</t>
  </si>
  <si>
    <t>OPVaV-2009/2.2/04-SORO 26220220106</t>
  </si>
  <si>
    <t>Výzva bola zverejnená na webových stránkach ASFEU</t>
  </si>
  <si>
    <t>Opatrenie 2.2 Prenos poznatkov a technológií získaných výskumom a vývojom do praxe</t>
  </si>
  <si>
    <t>Európska únia</t>
  </si>
  <si>
    <t>Mikrobiologické analýzy pre Jadrovú vyraďovaciu spoločnosť, a.s.</t>
  </si>
  <si>
    <t>Pipíška Martin, doc., RNDr., PhD., Horník Miroslav, RNDr., PhD.</t>
  </si>
  <si>
    <t>Zmluva o dielo ZM-93-12-1-00332-0220</t>
  </si>
  <si>
    <t>Oznámenie o vyhlásení výzvy a verejnej súťaže</t>
  </si>
  <si>
    <t>Zadávateľ JAVYS, a.s.</t>
  </si>
  <si>
    <t>JAVYS, a.s.</t>
  </si>
  <si>
    <t>Financie boli doplácané aj v roku 2015.</t>
  </si>
  <si>
    <t>Ekologicky akceptovateľné využitie čistiarenskych kalov</t>
  </si>
  <si>
    <t>Lesný Juraj, doc., RNDr., PhD.</t>
  </si>
  <si>
    <t>HUSK/1101/1.2.1/0148</t>
  </si>
  <si>
    <t>Výzva boola zverejnené na internete</t>
  </si>
  <si>
    <t>Program cezhraničnej spolupráce - maďarská republika- Slovenská republika</t>
  </si>
  <si>
    <t>National Development Agency Maďarsko, Ministerstvo pôdohospodárstva a rozvoja vidieka SR</t>
  </si>
  <si>
    <t>Komunikáciou k prosperite Slovensko-ukrajinského prihraničného regiónu</t>
  </si>
  <si>
    <t>Petranová Dana, doc., PhDr., PhD.</t>
  </si>
  <si>
    <t>SK08-Slovensko-Nórsko</t>
  </si>
  <si>
    <t>Cezhraničná spolupráca SK08 Nórsky finančný mechanizmus 2009-2014</t>
  </si>
  <si>
    <t>4.112015</t>
  </si>
  <si>
    <t>Memory, Youth, Political Legacy and Civic Engagement</t>
  </si>
  <si>
    <t>Deák Dušan, doc., Mgr., PhD., Horváth Peter, doc., Mgr., PhD., Mihálik Jaroslav,PhDr., PhD.</t>
  </si>
  <si>
    <t>MY PLACE 266831 THEME SSH-2010-5.1-1</t>
  </si>
  <si>
    <t>MY PLACE</t>
  </si>
  <si>
    <t>Measuring Youth Well-Being</t>
  </si>
  <si>
    <t>Mihálik Jaroslav, PhDr., PhD.</t>
  </si>
  <si>
    <t>MY WEB SSH.2013.6.3-1</t>
  </si>
  <si>
    <t>MY WEB</t>
  </si>
  <si>
    <t>Spoločný projekt dvoch fakúlt - Fakulta sociálnych vied UCM a Filozofická fakulta UCM</t>
  </si>
  <si>
    <t>Structure based drug design for diagnosis and treatment of neurological diseases: dissecting and modulating complex function in the monoaminergic systems of the brain</t>
  </si>
  <si>
    <t>Boča Roman, prof. Ing., DrSc.</t>
  </si>
  <si>
    <t>COST CM 1103</t>
  </si>
  <si>
    <t>Výzva zverejnená na webových stránkach</t>
  </si>
  <si>
    <t>COST - Cooperation in Science and technology</t>
  </si>
  <si>
    <t>European Science Foundation, Brusel</t>
  </si>
  <si>
    <t>Ide o mobilitný projekt, do ktorého sú zapojené členské štáty EÚ. Refundácia nákladov sa koná na základe predloženia dokladov (letenka, konferenčný poplatok...)priamo na účet účastníka</t>
  </si>
  <si>
    <t>Explicit Control Over Spin-states in Technology and Biochemistry (ECOSTbio)</t>
  </si>
  <si>
    <t>COST CM 1305</t>
  </si>
  <si>
    <t>Education of Modern Analytical and Bioanalytical Methods</t>
  </si>
  <si>
    <t>CEEPUS CII-CZ-0212-07-01-1314 (Umbrella)</t>
  </si>
  <si>
    <t>Determination of Xenobiotics by using Separation and Hyphenated Techniques for Enviroment, Food and Human Health purposes State</t>
  </si>
  <si>
    <t>Lehotay Jozef, prof. Ing., DrSc.</t>
  </si>
  <si>
    <t>CEEPUS CII-PL-0706-01-1213</t>
  </si>
  <si>
    <t>European Workshop on Advenced Biofuels, Biorefinery and Bio-Economy: A Challenge for Central and East European Countries</t>
  </si>
  <si>
    <t>Miertuš Stanislav, prof., Ing., DrSc.</t>
  </si>
  <si>
    <t>1220.002-15</t>
  </si>
  <si>
    <t>CEI Cooperation Found 2014</t>
  </si>
  <si>
    <t>Central European Intiative</t>
  </si>
  <si>
    <t>5th International Scienfific Conference Applied Natural Sciences 2015</t>
  </si>
  <si>
    <t>Pipíška Martin, doc., RNDr., PhD.</t>
  </si>
  <si>
    <t>Visegrad Found</t>
  </si>
  <si>
    <t>Visegrad Found, Standard grant</t>
  </si>
  <si>
    <t>Laserlab Workshop on Light-based Technologies</t>
  </si>
  <si>
    <t>Marček Chorvátová Alžbeta, doc., Mgr., DrSc.</t>
  </si>
  <si>
    <t>Laserlab-Europe III, no 284464</t>
  </si>
  <si>
    <t>Ecs Senenth Framework Programme</t>
  </si>
  <si>
    <t>Medzinárodné laserové centrum Bratislava</t>
  </si>
  <si>
    <t>Governance and adaptation to innovate of higher education provision</t>
  </si>
  <si>
    <t>LLP-1-2013-1-NL-Erazmus-EIGF</t>
  </si>
  <si>
    <t>Erazmus</t>
  </si>
  <si>
    <t>The US Embasy covers costs of 1 participant for the Salzburg Global</t>
  </si>
  <si>
    <t>SLO 10015GR046</t>
  </si>
  <si>
    <t>Mobilitný program</t>
  </si>
  <si>
    <t>US Embasy</t>
  </si>
  <si>
    <t>Doplatok financií</t>
  </si>
  <si>
    <t>Disaster Bioethics: addresing ethical issues triggered by disasters</t>
  </si>
  <si>
    <t>Sýkora Peter, prof., RNDr., PhD.</t>
  </si>
  <si>
    <t>COST IS 1201</t>
  </si>
  <si>
    <t>COST. Cooperation in Science and Technology</t>
  </si>
  <si>
    <t>Mobilitný projekt</t>
  </si>
  <si>
    <t>Tvorba a inovácia študijných programov s dôrazom na potreby trhu práce a vedomostnej spoločnosti</t>
  </si>
  <si>
    <t>Kraic Ján, prof., RNDr., PhD., Hostin Stanislav, doc. Ing., PhD., Ürgeová Eva, Ing., PhD.</t>
  </si>
  <si>
    <t>OPV 26110230068</t>
  </si>
  <si>
    <t>Operačný program Vzdelávanie</t>
  </si>
  <si>
    <t>ASFEU/ Výskumná agentúra</t>
  </si>
  <si>
    <t>Cyrilometodská cesta pre rozvoj kultúrnych aktivít a kultúrneho turizmu</t>
  </si>
  <si>
    <t>Rajčák Milan, RNDr., CSc.</t>
  </si>
  <si>
    <t>OPV 22410120061</t>
  </si>
  <si>
    <t>Program cezhraničná spolupráca SR-ČR 2007-2013</t>
  </si>
  <si>
    <t>Ministerstvo pôdohospodárstva a rozvoja vidieka SR</t>
  </si>
  <si>
    <t>Zvyšovanie úrovne poskytovaných knižnično.informačných služieb prostredníctvom samoobslužného skenovania dokumentov</t>
  </si>
  <si>
    <t>Matúš Jozef, Dr.h.c., doc., Ing., CSc.</t>
  </si>
  <si>
    <t>MK-36/2015/2.1</t>
  </si>
  <si>
    <t xml:space="preserve">Ochrana, obnova a rozvoj kultúrneho dedičstva </t>
  </si>
  <si>
    <t>Projekt sa riešil na úrovni univerzity (rektorátu)- Univerzitná knižnica UCM</t>
  </si>
  <si>
    <t>Nákup aktuálnej odbornej domácej a zahraničnej literatúry pre skvalitnenie a aktualizáciu knižničného fondu Univerzitnej knižnice UCM v Trnave</t>
  </si>
  <si>
    <t>MK-37/2015/2.5</t>
  </si>
  <si>
    <t>Skvalitnenie vysokoškolskej prípravy budúcich učiteľov slovenského jazyka a slovenskej literatúry na ZŠ a SŠ s vyučovacím jazykom národnostných menšín pomocou metód výučby cudzích jazykov na FF UCM v Trnave</t>
  </si>
  <si>
    <t>Píšová Janka, PhDr., PhD.</t>
  </si>
  <si>
    <t>OPV 26110230098</t>
  </si>
  <si>
    <t>Podpora rozvoja ľudských zdrojov vo výskume a vývoji na FF UCM v Trnave</t>
  </si>
  <si>
    <t>Sirotová Mariana, doc., Mgr., PhD.</t>
  </si>
  <si>
    <t>OPV 26110230104</t>
  </si>
  <si>
    <t>Prístavba vzdelávacích priestorov na UCM v Trnave ako investícia do hmotnej infraštruktúry za účelom zlepšečnia podmienok vzdelávacieho procesu</t>
  </si>
  <si>
    <t>OPVaV 26250120050</t>
  </si>
  <si>
    <t>Operačný program Výskum a vývoj</t>
  </si>
  <si>
    <t>Celouniverzitný projekt</t>
  </si>
  <si>
    <t>Vajda Barnabás–Gaucsík István (szerk.): Várostörténeti fejezetek a csehszlovák szocializmus korából. Az urbanizáció formái Dél-Szlovákiában. (Kapitoly z dejín miest za československého socializmu. Formy urbanizácie na juhu Slovenska)</t>
  </si>
  <si>
    <t>Mgr. Barnabás Vajda, PhD.</t>
  </si>
  <si>
    <t>KNM-1122/2015/1.1.2</t>
  </si>
  <si>
    <t>http://www.vlada.gov.sk/dotacie-uv-sr/</t>
  </si>
  <si>
    <t>Kultúra národnostných menšín 2015</t>
  </si>
  <si>
    <t>Eruditio–Educatio (vedecký časopis PF Univerzity J. Selyeho v Komárne) – 10.ročník</t>
  </si>
  <si>
    <t>doc. József Liszka, PhD.</t>
  </si>
  <si>
    <t>KNM-1124/2015/1.1.1</t>
  </si>
  <si>
    <t>Strédl Terézia: Tolerancia és a kommunikáció (Tolerancia a komunikácia)</t>
  </si>
  <si>
    <t>Terézia Strédl, PhD.</t>
  </si>
  <si>
    <t>KNM-1125/2015/1.1.2</t>
  </si>
  <si>
    <t>Szlovák-magyar pedagógiai terminológiai kézikönyv Slovensko–maďarská pedagogická terminologická príručka</t>
  </si>
  <si>
    <t xml:space="preserve">prof. Dr. András Németh, DrSc., </t>
  </si>
  <si>
    <t>KNM-1126/2015/1.1.2</t>
  </si>
  <si>
    <t>III. Vedecké sympózium PF UJS: "Právne vedomie ako súčasť zdravého životného štýlu"</t>
  </si>
  <si>
    <t>Terézia Strédl, PhD., Nagy Melinda, PhD.</t>
  </si>
  <si>
    <t>KNM-1129/2015/2.2</t>
  </si>
  <si>
    <t>Antalík Imrich – Korcsmáros Enikő: „Pénz, pénz, pénz“ – „Peniaze, peniaze, peniaze“ (rozvoj ekonomickej kultúry maďarskej menšiny – informačný materiál pre stredoškolákov v oblasti finančnej gramotnosti)</t>
  </si>
  <si>
    <t xml:space="preserve">PhDr. Imrich Antalík, PhDr. Enikő Korcsmáros </t>
  </si>
  <si>
    <t>KNM-1132/2015/1.1.2</t>
  </si>
  <si>
    <t>Podpora cezhraničnej spolupráce trhov práce cez rozvoj sietí trhov práce a pomocou školení</t>
  </si>
  <si>
    <t>Doc. RNDr. János Tóth, PhD.</t>
  </si>
  <si>
    <t>HUSK1101/1.6.2/0050</t>
  </si>
  <si>
    <t>Europský fond regionálneho rozvoja - Ministerstvo pôdohospodárstva a rozvoja vidieka</t>
  </si>
  <si>
    <t>Projekt je celouniverzitný</t>
  </si>
  <si>
    <t>Stredoeuropský výmenný program pre univerzitné štúdia CEEPUS</t>
  </si>
  <si>
    <t>RNDr.. Štefan Gubo, PhD.</t>
  </si>
  <si>
    <t>CIII-HU-0019-08</t>
  </si>
  <si>
    <t>Agentúra SAIA</t>
  </si>
  <si>
    <t>Projekt v rámci programu ERASMUS+  (2014/2015)</t>
  </si>
  <si>
    <t>Mgr. Kinczerová Adriana</t>
  </si>
  <si>
    <t>2014-1-SK01-KA103-000257</t>
  </si>
  <si>
    <t>Agentúra SAAIC</t>
  </si>
  <si>
    <t>Projekt v rámci programu ERASMUS+  (2015/2016)</t>
  </si>
  <si>
    <t>2015-1-SK01-KA103-008722</t>
  </si>
  <si>
    <t>Podpora doktorandsého štúdia, výskumných skupín a vzdelávania teológov</t>
  </si>
  <si>
    <t>Z-15-190/2915-00</t>
  </si>
  <si>
    <t xml:space="preserve">Podpora vzdelávania </t>
  </si>
  <si>
    <t xml:space="preserve">Nadácia Pallas Athéné Domus Concordiae </t>
  </si>
  <si>
    <t>Projekt pre Rozvoj ľudksých zdrojov</t>
  </si>
  <si>
    <t>RNDr.József  Bukor , PhD.</t>
  </si>
  <si>
    <t>Z-15-190/0001-03</t>
  </si>
  <si>
    <t>Rozvoj ľudksých zdrojov</t>
  </si>
  <si>
    <t>FHW Wien</t>
  </si>
  <si>
    <t>Contract on the Lump Sum related to the Visegrad/V4EaP Scholaaaarship</t>
  </si>
  <si>
    <t>Doc. Simon Attila, PhD.</t>
  </si>
  <si>
    <t>International Visegrad Fund Small Grants</t>
  </si>
  <si>
    <t>Prevádzkové náklady UJS KATA a študentskej kancelárie</t>
  </si>
  <si>
    <t>Mgr. Norbert Ištvánik</t>
  </si>
  <si>
    <t>44741-6/2015/FEPOL</t>
  </si>
  <si>
    <t>Zvyšovanie kvality služieb Centra kariérneho poradenstva UJS a Študentskej samosprávy UJS podporou prevádzky</t>
  </si>
  <si>
    <t>Emberi Erőforrások Minisztériuma</t>
  </si>
  <si>
    <t xml:space="preserve">Prevádzkové náklady UJS </t>
  </si>
  <si>
    <t>BGA/6081/  /2015</t>
  </si>
  <si>
    <t>Podpora v rámci národne významných inštitúcií</t>
  </si>
  <si>
    <t>Bethlen Gábor Alapkezelő Zrt.</t>
  </si>
  <si>
    <t>Dotácia na zakúpenie športových zariadení do športového centra univerzity a prípadná údržba priestorov športového centra</t>
  </si>
  <si>
    <t>Ing. Norbert Tóth</t>
  </si>
  <si>
    <t>77880/55706/OŠM/2015</t>
  </si>
  <si>
    <t>Program telesná kultúra a šport</t>
  </si>
  <si>
    <t>Mesto Komárno</t>
  </si>
  <si>
    <t>Zmeny architektúry spánku u pacientov s ložiskovou ischémiou mozgu a ich vplyv na kognitívne funkcie</t>
  </si>
  <si>
    <t>Farkaš Igor, prof. RNDr., PhD.</t>
  </si>
  <si>
    <t>2012/56-SAV-6</t>
  </si>
  <si>
    <t>internet: www.health.gov.sk</t>
  </si>
  <si>
    <t>MZ SR Vývza 2012</t>
  </si>
  <si>
    <t>MZ SR</t>
  </si>
  <si>
    <t>Verifikácia technických parametrov meracích zariadení skupiny mobilnej dozimetr</t>
  </si>
  <si>
    <t>Povinec Pavel, prof., RNDr. DrSc.</t>
  </si>
  <si>
    <t>2015/00309(3150003965)</t>
  </si>
  <si>
    <t>https://www.ujd.gov.sk/ujd/www1.nsf</t>
  </si>
  <si>
    <t>UJD SR</t>
  </si>
  <si>
    <t>UJD SK</t>
  </si>
  <si>
    <t>Meranie rozmerov a zeta potenciálu koloidných Fe-O nanočastíc</t>
  </si>
  <si>
    <t>Hianik Tibor, prof., RNDr., DrSc.</t>
  </si>
  <si>
    <t>300/1858/2015</t>
  </si>
  <si>
    <t>http://www.fu.sav.sk/</t>
  </si>
  <si>
    <t>FÚ SAV</t>
  </si>
  <si>
    <t>Vypracovanie odborného stanoviska k stanoveniu seizmických charakteristíck lokality jadrovej elektrárne Mochovce uvedených v správe VUJE, bezpočnostná správa JE Mochovce</t>
  </si>
  <si>
    <t>Moczo Peter, prof., RNDr., DrSc.</t>
  </si>
  <si>
    <t>2015/00197 (3150002192)</t>
  </si>
  <si>
    <t>Spolupráca Dubna-Bratislava v experimente ATLAS</t>
  </si>
  <si>
    <t>Stanislav Tokár, doc. RNDr., CSc.</t>
  </si>
  <si>
    <t>02-0-1081-2009/2016</t>
  </si>
  <si>
    <t>https://www.vedatechnika.sk/SK/Spojeny-ustav-jadrovych-vyskumov/Stranky/Vybor-splnomocneneho-zastupcu-vlady-SR-v-SUJV.aspx</t>
  </si>
  <si>
    <t>Cieľové projekty spolupráce s SUJV Dubna</t>
  </si>
  <si>
    <t>MS SR</t>
  </si>
  <si>
    <t>alpha- beta- and gamma spectroscopy of heavy nuclei at the separator VASSILISSA</t>
  </si>
  <si>
    <t>doc. Mgr. Stanislav Antalic, PhD.</t>
  </si>
  <si>
    <t>Téma č. 03-5-1094-2010/2016</t>
  </si>
  <si>
    <t>Grant vládneho splnomocnenca pre SUJV Dubna</t>
  </si>
  <si>
    <t>Synthesis and properties of nuclei at the border of stability</t>
  </si>
  <si>
    <t>Study of hadron structure</t>
  </si>
  <si>
    <t>prof.RNDr. Anna Zuzana Dubničková, DrSc.</t>
  </si>
  <si>
    <t>Téma č. 02-1-1087-2009/2017</t>
  </si>
  <si>
    <t>Rare processes and double beta decay at experiment NEMO</t>
  </si>
  <si>
    <t>prof.RNDr. Pavol Povinec, DrSc.</t>
  </si>
  <si>
    <t>Téma č. 03-2-1100-2010/2015</t>
  </si>
  <si>
    <t>Irradiation effects on nanosensors</t>
  </si>
  <si>
    <t>prof.RNDr. Andrej Pleceník, DrSc.</t>
  </si>
  <si>
    <t>Téma č. 01-3-1115-2014/2018</t>
  </si>
  <si>
    <t>Podpora účasti spolupracovníkov SÚJV Dubna na 6 medzinárodnej škole neutrínovej fyziky B. Potencorva</t>
  </si>
  <si>
    <t>prof.RNDr. Fedor Šimkovic, DrSc.</t>
  </si>
  <si>
    <t>Účasť slovenských študentov na medzinárodnej letnej praxi v SÚJV Dubna</t>
  </si>
  <si>
    <t>Téma č. 06-0-1120-2014/2018</t>
  </si>
  <si>
    <t>Vypracovanie multiparametrického diagnostického algoritmu mozgových nádorov pomocou magnetickej rezonancie. MULTI MR</t>
  </si>
  <si>
    <t>prof. MUDr. Dušan Dobrota, CSc.</t>
  </si>
  <si>
    <t>2012/31-UKMA-8</t>
  </si>
  <si>
    <t>www.health.gov.sk</t>
  </si>
  <si>
    <t>MZ SR Výzva 2012</t>
  </si>
  <si>
    <t>Detekcia prediktívne relevantných parametrov v diagnostickom algoritme bioptického vyšetrenia karcinómu hrubého čreva a pľúc</t>
  </si>
  <si>
    <t>prof. MUDr. Lukáš Plank, CSc</t>
  </si>
  <si>
    <t>2012/24-UKMA-1</t>
  </si>
  <si>
    <t>Biologické a molekulové markery sclerosis multiplex</t>
  </si>
  <si>
    <t>prof. RNDr. Ján Lehotský, DrSc.</t>
  </si>
  <si>
    <t>2012/30-UKMA-7</t>
  </si>
  <si>
    <t>Možnosti využitia miRNA v prevencii, včasnej diagnostike a personálnej terapii karcinómu pľúc a malignít gastrointestinálneho traktu. (VMIRNA)</t>
  </si>
  <si>
    <t>doc. RNDr. Erika Halašová, PhD.</t>
  </si>
  <si>
    <t>2012/25-UKMA-2</t>
  </si>
  <si>
    <t>Zmena reaktivity dýchacích ciest pri alergickom zápale pažeráka prostredníctvom neuromodulácie aferentných vlákien n. vagus</t>
  </si>
  <si>
    <t>prof. MUDr. Miloš Tatár, CSc.</t>
  </si>
  <si>
    <t>2012/33-UKMA-10</t>
  </si>
  <si>
    <t>Možnosti personalizovanej terapie u pacientov s neurodegeneratívnymi ochoreniami</t>
  </si>
  <si>
    <t>doc. Mgr. Eva Babušíková, PhD.</t>
  </si>
  <si>
    <t>2012/29-UKMA-6</t>
  </si>
  <si>
    <t>Štúdium molekulových zmien vybraných génov a ich potenciálny význam ako diagnostických a prognostických markerov karcinómu prostaty</t>
  </si>
  <si>
    <t>doc. Mgr. Monika Kmeťová Sivoňová, PhD.</t>
  </si>
  <si>
    <t>2012/27-UKMA-4</t>
  </si>
  <si>
    <t>Nové názory na farmakologické ovplyvnenie alergickej astmy</t>
  </si>
  <si>
    <t>doc. RNDr. Soňa Fraňová, PhD.</t>
  </si>
  <si>
    <t>2012/35-UKMA-12</t>
  </si>
  <si>
    <t>Riziko rozvoja endoteliálnej dysfunkcie, subklinickej makrovaskulárnej aterosklerózy a iných vybraných kardiovaskulárnych manifestácií v súvislosti s aktivitou psoriázy, juvenilnej psoriatickej artitídy a psoriatickej artitídy - stanovenie prediktorov typu génových polymorfizmov a vyhodnotenie HLA predikcie včasného a subklinického kardiovaskulárneho poškodenia</t>
  </si>
  <si>
    <t>prof. MUDr. Peter Bánovčin CSc.</t>
  </si>
  <si>
    <t>2012/28-UKMA-5</t>
  </si>
  <si>
    <t>Chirurgická terapia spasticity u detí</t>
  </si>
  <si>
    <t>MUDr. František Horn, PhD.</t>
  </si>
  <si>
    <t>2012/1-UKBA-1</t>
  </si>
  <si>
    <t>internetové stránky MZ SR</t>
  </si>
  <si>
    <t>Biochemické aspekty hypoperfúzie mozgu u sklerózy multiplex</t>
  </si>
  <si>
    <t>RNDr. Monika Ďurfinová, PhD.</t>
  </si>
  <si>
    <t>2012/2-UKBA-2</t>
  </si>
  <si>
    <t xml:space="preserve">Štúdium biologických vlastností in vitro expandovaných somatických kmeňových buniek s dôrazom na bezpečnosť ich klinickej aplikácie </t>
  </si>
  <si>
    <t>RNDr. Ľuboš Danišovič, PhD.</t>
  </si>
  <si>
    <t>2012/4-UKBA-4</t>
  </si>
  <si>
    <t>Analýza DNA a identifikácia rizikových faktorov progresie renálneho ochorenia u pacientov s polycystickou chorobou obličiek</t>
  </si>
  <si>
    <t>prof. MUDr. Kovács Lászlo, DrSc., MPH</t>
  </si>
  <si>
    <t>2012/5-UKBA-5</t>
  </si>
  <si>
    <t>Prevencia slepoty v neonatologickom období</t>
  </si>
  <si>
    <t>prof. MUDr. Anton Gerinec, PhD.</t>
  </si>
  <si>
    <t>2012/6-UKBA-6</t>
  </si>
  <si>
    <t>Diagnostika a monitorovanie relevantných genetických zmien s cieľom predikcie relapsu pri detskej ALL</t>
  </si>
  <si>
    <t>doc. MUDr. Alexandra Kolenová, PhD.</t>
  </si>
  <si>
    <t>2012/7-UKBA-7</t>
  </si>
  <si>
    <t>Transplantácia obličky a oxidačný stres. Možnosti ovplyvnenia oxidačného poškodenia transplantovanej obličky.</t>
  </si>
  <si>
    <t>prof. MUDr. Ján Breza, DrSc.</t>
  </si>
  <si>
    <t>2012/8-UKBA-8</t>
  </si>
  <si>
    <t>Oxidačný stres a jeho úloha v patogenéze náhlej cievnej mozgovej príhody</t>
  </si>
  <si>
    <t>prof. MUDr. Peter Turčáni, PhD.</t>
  </si>
  <si>
    <t>2012/10-UKBA-10</t>
  </si>
  <si>
    <t>Slovenský audit fibrilácie predsiení seniorov</t>
  </si>
  <si>
    <t>doc. MUDr. Martin Dúbrava, PhD.</t>
  </si>
  <si>
    <t>2012/12-UKBA-12</t>
  </si>
  <si>
    <t>Sledovanie vplyvu génových, genómových a imunologických zmien u detí s dysreguláciou (MAPK)-RAS signálnej dráhy a predispozíciou k malignitám (RASGEN)</t>
  </si>
  <si>
    <t>doc. MUDr. Denisa Ilenčíková ,PhD.</t>
  </si>
  <si>
    <t>2012/21-UKBA-21</t>
  </si>
  <si>
    <t>Zmeny architektúry spánku u pacientov s ložiskovou ischémiou mozgu a ich vplyv na kognitívne funkcie.</t>
  </si>
  <si>
    <t>doc. MUDr. Branislav Kollár,PhD.</t>
  </si>
  <si>
    <t>hlavný riešiteľ SAV</t>
  </si>
  <si>
    <t xml:space="preserve">Vplyv variability génov NOS1 a DAT1 na senzomotorický gating u človeka: implikácie pre etiopatogenézu schizofrénie </t>
  </si>
  <si>
    <t>RNDr. Gabriel Minárik, PhD.</t>
  </si>
  <si>
    <t>2012/52-SAV-2</t>
  </si>
  <si>
    <t>NATURA 2000 v cezhraničnom regione Bratislavy</t>
  </si>
  <si>
    <t>Mgr. Daniel Gruľa, PhD.</t>
  </si>
  <si>
    <t>LIFE NAT/SK/000080</t>
  </si>
  <si>
    <t>http://www.minzp.sk/sluzby/moznosti-financovania-projektov/projekty-so-zahranicnou-pomocou/life/life-2010/vyzva-life-2010/</t>
  </si>
  <si>
    <t>LIFE+ 2010</t>
  </si>
  <si>
    <t>Ministerstvo životného prostredia, SR</t>
  </si>
  <si>
    <t>spoluriešiteľský projekt, koordinátor BROZ, Bratislava</t>
  </si>
  <si>
    <t>Ochrana populácií ohrozených druhov vtáctva v prirodzených biotopoch vnútrozemskej delty Dunaja</t>
  </si>
  <si>
    <t>Mrg. Matúš Kúdela, PhD.</t>
  </si>
  <si>
    <t xml:space="preserve">NAT/SK/000707 </t>
  </si>
  <si>
    <t>http://www.minzp.sk/eu/moznosti-financovania-projektov/projekty-so-zahranicnou-pomocou/life/life-2007/vyzva-life-2007/</t>
  </si>
  <si>
    <t>LIFE+2007</t>
  </si>
  <si>
    <t>Ochrana brehule hnedej, rybárika riečneho a včelárika zlatého v regióne Dunaj - Morava</t>
  </si>
  <si>
    <t>LIFE12 NAT/SK/001137</t>
  </si>
  <si>
    <t>http://www.minzp.sk/sluzby/moznosti-financovania-projektov/projekty-so-zahranicnou-pomocou/life/life-2012/</t>
  </si>
  <si>
    <t>LIFE+2012</t>
  </si>
  <si>
    <t>Human rights news</t>
  </si>
  <si>
    <t>Mokrá Lucia, doc.JUDr.PhDr.PhD.</t>
  </si>
  <si>
    <t>LP/2015/249</t>
  </si>
  <si>
    <t>http://www.mzv.sk/zahranicna_politika/ludske_prava-odbor_ludskych_prav_a_rady_europy</t>
  </si>
  <si>
    <t xml:space="preserve">Dotácie zamerané na podporu a ochranu ľudských práv a slobôd </t>
  </si>
  <si>
    <t>MZVaEZ SR</t>
  </si>
  <si>
    <t xml:space="preserve">Konferencia – Memoriál prof. MUDr. Františka Šveca, DrSc., s podtitulom „Deň mladých experimentálnych, klinických farmakológov a klinických farmaceutov Slovenska“ </t>
  </si>
  <si>
    <t>doc. RNDr, Ingrid Tumová, CSc.</t>
  </si>
  <si>
    <t>SLek2015</t>
  </si>
  <si>
    <t>https://www.slek.sk/wdoc/800b6062d9fe0a53c1257e260046e036/$FILE/V%C3%BDzva%20SLeK%20na%20predkladanie%20projektov_1_2015.pdf</t>
  </si>
  <si>
    <t>VÝZVA NA PREDKLADANIE PROJEKTOV Slovenskej lekárnickej komory</t>
  </si>
  <si>
    <t>SLEK</t>
  </si>
  <si>
    <t xml:space="preserve">Farmakoterapeutické riziko a prístup pacienta k užívaniu liekov </t>
  </si>
  <si>
    <t>PharmDr. Zuzana Klimaszová</t>
  </si>
  <si>
    <t>SLeK50/2014</t>
  </si>
  <si>
    <t>Rozvoj klinických vedomostí a zručností študentov v magisterskom študijnom programe farmácia</t>
  </si>
  <si>
    <t>prof. RNDr. Magdaléna Kuželová, CSc.</t>
  </si>
  <si>
    <t>SLek48/2014</t>
  </si>
  <si>
    <t>Štúdium nekroptózy – novopopísanej bunkovej smrti v patologicky pozmenenom srdci v dôsledku fibrilácie predsiení.</t>
  </si>
  <si>
    <t>doc. PharmDr. Adriana Adameová, PhD.</t>
  </si>
  <si>
    <t>SKS</t>
  </si>
  <si>
    <t>http://sks.webcentrum.eu/index.php?option=com_content&amp;view=article&amp;id=15&amp;Itemid=11</t>
  </si>
  <si>
    <t>VÝZVA NA PREDKLADANIE PROJEKTOV Slovenskej kardiologickej spoločnosti</t>
  </si>
  <si>
    <t>Charakter individuálne pripravovaných liekov v súčasnosti</t>
  </si>
  <si>
    <t>PharmDr. Miroslava Snopková, PhD.</t>
  </si>
  <si>
    <t>SLeK2015-16</t>
  </si>
  <si>
    <t>Postoje farmaceutov a farmaceutických laborantov k výhrade svedomia pri poskytovaní lekárenskej starostlivosti.</t>
  </si>
  <si>
    <t>SLeK2015</t>
  </si>
  <si>
    <t>GEM Global Entrepreneurship Monitor 2014</t>
  </si>
  <si>
    <t>prof. Ing. Anna Pilková, PhD., MBA</t>
  </si>
  <si>
    <t>130/2014/OAPP</t>
  </si>
  <si>
    <t>zmluva s SBA</t>
  </si>
  <si>
    <t>SBA</t>
  </si>
  <si>
    <t>Rádio-zhlíkové dátovanie 2 vzoriek malty z nosného muriva historickej budovy</t>
  </si>
  <si>
    <t>Idea Share</t>
  </si>
  <si>
    <t>X-ray reflectivity and diffraction analyssis of oxide layers on glass substrate</t>
  </si>
  <si>
    <t>Roch Tomáš, doc., PhD.</t>
  </si>
  <si>
    <t>Turkiye Sise ve Cam Fabrikalari A.s.MGEBZE - KOCELI</t>
  </si>
  <si>
    <t>Sponzorský príspevok na výskum</t>
  </si>
  <si>
    <t>Matejčík Štefan, doc. Dr., DrSc.</t>
  </si>
  <si>
    <t>IONICON Analytik GmbH</t>
  </si>
  <si>
    <t>Priprava analyzátora neutrálnych častíc</t>
  </si>
  <si>
    <t>Stano Michal, RNDr., PhD.</t>
  </si>
  <si>
    <t>FMFI UK/14/2015</t>
  </si>
  <si>
    <t>http://www.crz.gov.sk/index.php?ID=1915513&amp;l=sk</t>
  </si>
  <si>
    <t>Update of the effect simulation in Marcoule site by 1D and 2D ground motion simulation</t>
  </si>
  <si>
    <t>4000643530/PSF25</t>
  </si>
  <si>
    <t>CEA CENTRE DE MARCOULE</t>
  </si>
  <si>
    <t>Computation of 1D and 2D simulations of the seismic response of various sedimentary basins, in view of estamating the 2D aggravation factors on various ground motion parametres</t>
  </si>
  <si>
    <t>315000/1260/1310/1964</t>
  </si>
  <si>
    <t>C.N.R.S. AGENCE COMPLATABLE SECONDAIRE</t>
  </si>
  <si>
    <t>Common Radar Rainfall Rate Estamation and Quality Control Procedure for Ground-validarion of the H-SAF rainfal products</t>
  </si>
  <si>
    <t>Gera Martin, doc. RNDr., PhD.</t>
  </si>
  <si>
    <t>EUMETSAT Accounting Officer</t>
  </si>
  <si>
    <t>Rozvoj a aplikácia metód stochastickej analýzy finančných trhov na reálne problémy hospodárskej praxe (AMSAFT)</t>
  </si>
  <si>
    <t>prof. RNDr. Michal Greguš, PhD.</t>
  </si>
  <si>
    <t>2015-3-02/5</t>
  </si>
  <si>
    <t>Internet: www.nadaciavub.sk</t>
  </si>
  <si>
    <t xml:space="preserve">Grant Nadácie VÚB  </t>
  </si>
  <si>
    <t>Globálny monitor podnikania (GEM) Slovensko</t>
  </si>
  <si>
    <t>II/3/2014/tj</t>
  </si>
  <si>
    <t>Slovintegra</t>
  </si>
  <si>
    <t>NSCLC – non-small-cell lung cancer</t>
  </si>
  <si>
    <t>prof. MUDr. Lukáš Plank, CSc.</t>
  </si>
  <si>
    <t>Z-JLF-2015-242</t>
  </si>
  <si>
    <t>žiadosť o podporu projektu</t>
  </si>
  <si>
    <t>Projekt Slovenskej onkologickej spoločnosti</t>
  </si>
  <si>
    <t>AstraZeneca AB</t>
  </si>
  <si>
    <t>trvá</t>
  </si>
  <si>
    <t>FISH diagnostika agresívnych B-NHL</t>
  </si>
  <si>
    <t>Z-JLF-2015-21</t>
  </si>
  <si>
    <t>Lymfómová skupiny SR</t>
  </si>
  <si>
    <t>Identifikácia a kvantifikácia neurodegeneratívnych zmien v centrálnom nervovom systéme u pacientov so sklerózou multiplex,Alzheimerovou chorobou a Parkinsovou chorobou</t>
  </si>
  <si>
    <t>prof. MUDr. Peter Turčáni, CSc.</t>
  </si>
  <si>
    <t>Z-LFUK-2014-293</t>
  </si>
  <si>
    <t>žiadosť o spoluprácu na výskumnej činnosti poskytnutím finančného príspevku pre výskumný projekt</t>
  </si>
  <si>
    <t>grant NS</t>
  </si>
  <si>
    <t>grant NSNovartis Slovakia,s.r.o.</t>
  </si>
  <si>
    <t>Výskumná činnosť v oblasti vývojového materiálu</t>
  </si>
  <si>
    <t>doc. MUDr. Ján Koller, PhD.</t>
  </si>
  <si>
    <t>Z-LFUK-2014-298</t>
  </si>
  <si>
    <t>spolupráca na výskumnej činnosti</t>
  </si>
  <si>
    <t>Podpora výskumnej činnosti spoločnosťou MediWound Ltd.</t>
  </si>
  <si>
    <t>MediWound Ltd.</t>
  </si>
  <si>
    <t>CIK 0001593984</t>
  </si>
  <si>
    <t>PROCHANT</t>
  </si>
  <si>
    <t>prof. Ing. Zdeňka Ďuračková, PhD.</t>
  </si>
  <si>
    <t>Z-14-101/0002-00</t>
  </si>
  <si>
    <t>na základe výberu z viacerých univerzít</t>
  </si>
  <si>
    <t>CULTECH LIMITED</t>
  </si>
  <si>
    <t>PROWL</t>
  </si>
  <si>
    <t>QR2013-02</t>
  </si>
  <si>
    <t>Biologicky účinné prírodné látky a flavonoidy a ich uplatnenie v medicíne</t>
  </si>
  <si>
    <t>XIX 117/04,II/11/10</t>
  </si>
  <si>
    <t>v rámci činnosti a cieľov občianského združenia objednávateľa v oblasti výskumu a starostlivosti o zdravie občanov, o.z. podporuje výskumné aktivity zamerané na štúdium biologických aktivít prírodných látok a ich vplyv na zdravie ľudí</t>
  </si>
  <si>
    <t>Podpora vzdelávania a starostlivosti o zdravie</t>
  </si>
  <si>
    <t>Rozum a zdravie</t>
  </si>
  <si>
    <t>Horphag</t>
  </si>
  <si>
    <t>Pycno2013-04</t>
  </si>
  <si>
    <t>Výskum a vývoj</t>
  </si>
  <si>
    <t>Horphag Research Ltd.</t>
  </si>
  <si>
    <t>HE 208078</t>
  </si>
  <si>
    <t>The Youth and Parents Risk Factor Behaviour Survey in Slovakia</t>
  </si>
  <si>
    <t>prof.MUDr.Ľudmila Ševčíková, CSc.</t>
  </si>
  <si>
    <t>O-15-101/0001-00</t>
  </si>
  <si>
    <t>Memorandum o porozumení o akademickej výmene medzi Lekárskou fakultou Univerzity Komenského v Bratislave a New York University School of Medicine (Lekárska fakulta New Yorskej univerzity)</t>
  </si>
  <si>
    <t>International Health Program</t>
  </si>
  <si>
    <t>Department of Pediatrics, NYOUSoM</t>
  </si>
  <si>
    <t>Vatikánsky informačný úrad 1939 - 1947: kresťanské milosrdenstvo v kontexte Druhej svetovej vojny</t>
  </si>
  <si>
    <t>prof. Dr. phil. Emília Hrabovec</t>
  </si>
  <si>
    <t>733/2015</t>
  </si>
  <si>
    <t>Zmluva o spolupráci</t>
  </si>
  <si>
    <t>Scientia, vedecká agentúra</t>
  </si>
  <si>
    <t>Teologické zhodnotenie pastoračno-teologických východísk Waltera Kaspera v diele "Evanjelium rodiny"</t>
  </si>
  <si>
    <t>ThDr. Ing. Vladimír Thurzo, PhD.</t>
  </si>
  <si>
    <t>731/2015</t>
  </si>
  <si>
    <t>Ambiguous Echo of the Golden Calf Episode (Exod 32) in Torah</t>
  </si>
  <si>
    <t>ThDr. Ing. Jozef Jančovič, PhD.</t>
  </si>
  <si>
    <t>732/2015</t>
  </si>
  <si>
    <t>Celoslovenský archívny a rešeršný výskum o prvom dekanovi RKCMBF Emilovi Funczikovi</t>
  </si>
  <si>
    <t>prof. ThDr. Jozef Haľko, PhD.</t>
  </si>
  <si>
    <t>734/2015</t>
  </si>
  <si>
    <t>Výskum využitia adsorpčných vlastností prírodných tektosilikátov (zeolitov) pre ochranu vôd</t>
  </si>
  <si>
    <t>prof. RNDr. Eva Chmielewska, CSc.</t>
  </si>
  <si>
    <t>III/15/2015/KEE</t>
  </si>
  <si>
    <t>III/10/2015/KEE</t>
  </si>
  <si>
    <t>LBK PERLIT, s.r.o.</t>
  </si>
  <si>
    <t>Inteligentné monitorovanie včelstiev</t>
  </si>
  <si>
    <t>RNDr. Ivana Valachová, PhD.</t>
  </si>
  <si>
    <t>XII/07/2015/KEK</t>
  </si>
  <si>
    <t>Sponzorská zmluva</t>
  </si>
  <si>
    <t xml:space="preserve">Slovensko - Čínska obchodná komora, o.z. </t>
  </si>
  <si>
    <t>CRISPR-Cas systém vo výučbe genetiky na Slovensku</t>
  </si>
  <si>
    <t>doc. RNDr. Andrea Ševčovičová, PhD.</t>
  </si>
  <si>
    <t>III/1/2016/KGE-ONMP</t>
  </si>
  <si>
    <t>Zmluva č. 2015vs032 o poskytnutí daru na účely realizácie projektu</t>
  </si>
  <si>
    <t>Nadácia Tatra Banky</t>
  </si>
  <si>
    <t>Monitorovanie biotickych a abiotických ukazovateľov v oblasti vplylvu Vodného diela Gabčíkovo v roku 2015</t>
  </si>
  <si>
    <t>RNDr. Igor Matečný, PhD.</t>
  </si>
  <si>
    <t>I/17/2015/KFG</t>
  </si>
  <si>
    <t>Konzultačná skupina Podzemná vody, spol. s r.o.</t>
  </si>
  <si>
    <t>Monitorovanie biotickych a abiotických ukazovateľov v oblasti vplylvu Vodného diela Gabčíkovo v roku 2014</t>
  </si>
  <si>
    <t>I/18/2014/KFG</t>
  </si>
  <si>
    <t>Inžiniersko-geologické posúdenie objektov rizikového úseku v km 2,10 až km 2,80 stavy diaľnice D1 Hubová - Ivachnová</t>
  </si>
  <si>
    <t>doc. RNDr. Ján Vlčko, CSc.</t>
  </si>
  <si>
    <t>I/38/2014/KIG</t>
  </si>
  <si>
    <t>VÁHOSTAV-SK, a.s.</t>
  </si>
  <si>
    <t xml:space="preserve">Analýza rádioaktívnych plynných-aerosolových a kvapalných výpustí z SE-EBO </t>
  </si>
  <si>
    <t>prof. RNDr. Ľubomír Mátel, CSc.</t>
  </si>
  <si>
    <t>I/02/2014/KJD</t>
  </si>
  <si>
    <t>Slovenské elektrárne a.s.</t>
  </si>
  <si>
    <t>Analýza kvapalných a plynných výpustí a vnútornej kontaminácie ὰ</t>
  </si>
  <si>
    <t>XII/78/12/RUK</t>
  </si>
  <si>
    <t>Zmluva o poskytovaní služieb</t>
  </si>
  <si>
    <t>Jadorvá vyraďovacia spoločnosť, a.s.</t>
  </si>
  <si>
    <t>financie po skončení diela</t>
  </si>
  <si>
    <t xml:space="preserve">500 rokov evanjelickej reformácie </t>
  </si>
  <si>
    <t>doc. Mgr. Ľubomír Batka, Dr. theol.</t>
  </si>
  <si>
    <t>SHI 2015</t>
  </si>
  <si>
    <t>Slavic Heritage Institute USA</t>
  </si>
  <si>
    <t>Judaica et Holocaustica 6. Slovensko a nacistické koncentračné tábory na území súčasného Poľska</t>
  </si>
  <si>
    <t xml:space="preserve">prof. PhDr. Eduard Nižňanský, Csc. </t>
  </si>
  <si>
    <t>XI/10/2015/FiF UK</t>
  </si>
  <si>
    <t xml:space="preserve">internet   </t>
  </si>
  <si>
    <t>VV</t>
  </si>
  <si>
    <t>Poľský inštitút Bratislava</t>
  </si>
  <si>
    <t>Increasing resilience in surveillance societies</t>
  </si>
  <si>
    <t>doc. Mgr. Erik Láštic, PhD.</t>
  </si>
  <si>
    <t>internet - ec.europa.eu/ CORDIS</t>
  </si>
  <si>
    <t>FP7-SSH</t>
  </si>
  <si>
    <t>NTL Nederlandse Taalunie</t>
  </si>
  <si>
    <t>prof. PhDr. Rakšányová,Csc, doc. Mgr. Markéta Števková, PhD.</t>
  </si>
  <si>
    <t>List o pridelení podpory zahraničných nederlandistík</t>
  </si>
  <si>
    <t>Internet: taalunieversum.org/inhoud/dutch-worldwide/grants-system-dutch-studies-abroad</t>
  </si>
  <si>
    <t>Grants system for Dutch studies abroad</t>
  </si>
  <si>
    <t>Nederlandse Taalunie (NTL), Univerzita Haag, Nederland</t>
  </si>
  <si>
    <t>Project SIGMA</t>
  </si>
  <si>
    <t>NO3000-5910105763</t>
  </si>
  <si>
    <t>internert: http://www.projectsigma.co.uk/</t>
  </si>
  <si>
    <t>EDF TEGG</t>
  </si>
  <si>
    <t>neuvedené</t>
  </si>
  <si>
    <t>Kontrola kvality regionálnych mliečnych výrobkov - využitie nových bioanalytických metód</t>
  </si>
  <si>
    <t>HUSK/1101/1.2.1</t>
  </si>
  <si>
    <t>internert: www.husk-cbc.eu/sk/</t>
  </si>
  <si>
    <t>INTERREG - Program cezhraničnej spolupráce Maďarská republika - Slovenská republika 2007-2013</t>
  </si>
  <si>
    <t>European Regional Development Fund</t>
  </si>
  <si>
    <t>Association EURATOM CU</t>
  </si>
  <si>
    <t>internet - ec.europa.eu - CORDIS</t>
  </si>
  <si>
    <t>EUROfusion - Implementation of activities described in the Roadmap to Fusion during Horizon 2020 through a Joint programme of the members of the EUROfusion consortium</t>
  </si>
  <si>
    <t>internet: ec.europa.eu - Participant Portal</t>
  </si>
  <si>
    <t>Horizont 2020 - Euroatom</t>
  </si>
  <si>
    <t>Establishing the basic science and technology for Iron-based superconducting electronics applications</t>
  </si>
  <si>
    <t>Plecenik Andrej, prof. RNDr., DrSc.</t>
  </si>
  <si>
    <t>Integrated Quantum Information Technology</t>
  </si>
  <si>
    <t>Grajcar Miroslav, doc. RNDr., DrSc.</t>
  </si>
  <si>
    <t>Radon in thermal waters and radon risk in chosen thermal water spas in V4 countries</t>
  </si>
  <si>
    <t>Holý Karol, doc. RNDr., CsC.</t>
  </si>
  <si>
    <t>internet: visegradfund.org</t>
  </si>
  <si>
    <t>Standard grants</t>
  </si>
  <si>
    <t>Quantitative Estimation of Earthś Seismic Sources and Structure</t>
  </si>
  <si>
    <t>7RP-People</t>
  </si>
  <si>
    <t>ELEvaTE - Achievement of Excellence in Electron Processes for Future Technologies</t>
  </si>
  <si>
    <t xml:space="preserve">Horizont 2020 </t>
  </si>
  <si>
    <t>STRIKE Novel Methods in Computational finance</t>
  </si>
  <si>
    <t>Ševčovič Daniel, prof. RNDr., CSc.</t>
  </si>
  <si>
    <t>Innovative technology for the detection of enzyme-FORMILK</t>
  </si>
  <si>
    <t>H2020-MSCA-RISE</t>
  </si>
  <si>
    <t>Experiment ATLAS na LHC v CERN: hlboko-nepružné javy a nová fyzika pri TeV energiách</t>
  </si>
  <si>
    <t>Tokár Stanislav  doc. RNDr., CSc.</t>
  </si>
  <si>
    <t>0775/2011</t>
  </si>
  <si>
    <t>http://www.crz.gov.sk/index.php?ID=700996&amp;l=sk</t>
  </si>
  <si>
    <t>ATLAS_CERN</t>
  </si>
  <si>
    <t>Experiment CERN – ISOLDE: štúdium exotických atómových jadier s využitím rádioaktívnych zväzkov</t>
  </si>
  <si>
    <t>Antalic Stanislav, Mgr., PhD.</t>
  </si>
  <si>
    <t>0744/2012</t>
  </si>
  <si>
    <t>http://crz.gov.sk/experiment-cern-isolde-studium-exotickych-atomovych-jadier-s-vyuzitim-radioaktivnych-zvazkov/</t>
  </si>
  <si>
    <t>ISOLDE_CERN</t>
  </si>
  <si>
    <t>Kolaborácia pre NA62 experiment v laboratóriu Európske centrum jadrového výskumu</t>
  </si>
  <si>
    <t>Blažek Tomáš, doc. RNDr., CSc.</t>
  </si>
  <si>
    <t>0746/2012</t>
  </si>
  <si>
    <t>http://www.crz.gov.sk/index.php?ID=701021&amp;l=sk</t>
  </si>
  <si>
    <t>NA62</t>
  </si>
  <si>
    <t>Experiment ALICE na LHC v CERN: štúdium exotických foriem hmoty vo vysokoenergetických zrážkach protónov a ťažkých iónov</t>
  </si>
  <si>
    <t>Sitár Stanislav, prof. RNDr., DrSc.</t>
  </si>
  <si>
    <t>0776/2011</t>
  </si>
  <si>
    <t>http://www.crz.gov.sk/index.php?ID=701011&amp;l=en</t>
  </si>
  <si>
    <t>ALICE_CERN</t>
  </si>
  <si>
    <t>DIAPLANT N_00039</t>
  </si>
  <si>
    <t>N_00039</t>
  </si>
  <si>
    <t>http://www.sk-at.eu/</t>
  </si>
  <si>
    <t xml:space="preserve">INTERREG - Program cezhraničnej spolupráce SR-Rakúsko </t>
  </si>
  <si>
    <t>Safety and Optimisation of radiation Sterilization in Tissue Banking</t>
  </si>
  <si>
    <t>16115/RO</t>
  </si>
  <si>
    <t>https://www.iaea.org/</t>
  </si>
  <si>
    <t>IAEA</t>
  </si>
  <si>
    <t>Instructive Surfaces and Scaffolds for Tissue Engineering using Radiation</t>
  </si>
  <si>
    <t>prof.MUDr.Pavel Babál, PhD.</t>
  </si>
  <si>
    <t>18282/RO</t>
  </si>
  <si>
    <t>Promoting Implementation of Recommendations on Policy, Information and Data for Rare Diseases - RD-ACTION</t>
  </si>
  <si>
    <t>677 024 – RD Action</t>
  </si>
  <si>
    <t xml:space="preserve"> http://ec.europa.eu/chafea/health/actions.html</t>
  </si>
  <si>
    <t>3rd Health Programme</t>
  </si>
  <si>
    <t>CHAFEA</t>
  </si>
  <si>
    <t>LoCloud: Local content in a Europeana cloud</t>
  </si>
  <si>
    <t>René Putiška RNDr. PhD.</t>
  </si>
  <si>
    <t>Competitiveness and Innovation framework Programme (CIP)</t>
  </si>
  <si>
    <t>Anatolian pLateau climatE and Tectonic hazards</t>
  </si>
  <si>
    <t>Kováčová Marianna, RNDr., PhD.</t>
  </si>
  <si>
    <t>FP7-PEOPLE</t>
  </si>
  <si>
    <t>Fusion energy research of the Seventh Community Euratom Framework Program</t>
  </si>
  <si>
    <t>Černušák Ivan, prof. RNDr., DrSc.</t>
  </si>
  <si>
    <t>FP7-EURATOM-FUSION</t>
  </si>
  <si>
    <t>Biogenesis of lipoarabinomannan in mycobacteria</t>
  </si>
  <si>
    <t>Mikušová Katarína, doc. RNDr., PhD.</t>
  </si>
  <si>
    <t>G-7675-2</t>
  </si>
  <si>
    <t>http://www.nih.gov</t>
  </si>
  <si>
    <t>Fogarty International Research Collaboration Award</t>
  </si>
  <si>
    <t>NIH (National Institutes of Health)</t>
  </si>
  <si>
    <t xml:space="preserve">Implementation of activities described in the Roadmap to fusion during Horizont through a Joint programme of the members of the Eurofusion consortium </t>
  </si>
  <si>
    <t>H2020 - Eurofusion</t>
  </si>
  <si>
    <t>Chromosome segragation during meiosis</t>
  </si>
  <si>
    <t>doc. Mgr. Juraj Gregáň, PhD.</t>
  </si>
  <si>
    <t>Disaster Resilience and Climate Change Research and Innovation Action</t>
  </si>
  <si>
    <t>doc. RNDr. Eva Pauditšová, PhD.</t>
  </si>
  <si>
    <t>https://ec.europa.eu/</t>
  </si>
  <si>
    <t>H2020 -  - DRS9 - Disaster Resilience and Climate Change Research and Innovation Action</t>
  </si>
  <si>
    <t>Transformation of the European Political Order in the Post-Lisbon Constellation</t>
  </si>
  <si>
    <t>529834-LLP-1-2012-1-SK-1AJM-CH</t>
  </si>
  <si>
    <t>internet EK</t>
  </si>
  <si>
    <t>LLP/Jean Monet Chair</t>
  </si>
  <si>
    <t xml:space="preserve">Epigenetic Chemical Biology (EPICHEM) </t>
  </si>
  <si>
    <t>prof PharmDr. Ján Kyselovič, CSc.</t>
  </si>
  <si>
    <t>CMST COST Action CM1406</t>
  </si>
  <si>
    <t>http://www.cost.eu/COST_Actions/cmst/CM1406</t>
  </si>
  <si>
    <t>European intergovernmental framework for cooperation in science and technology.</t>
  </si>
  <si>
    <t>EU Framework Programme Horizon 2020</t>
  </si>
  <si>
    <t>nemá</t>
  </si>
  <si>
    <t>Hydration study of lipid - alcohol system</t>
  </si>
  <si>
    <t>Mgr. Mária Klacsová, PhD.</t>
  </si>
  <si>
    <t>Alba-2014070939</t>
  </si>
  <si>
    <t>http://ec.europa.eu/research/fp7/index_en.cfm</t>
  </si>
  <si>
    <t>7th Framework Programme</t>
  </si>
  <si>
    <t>Calispo, Alba synchrotron, Barcelona, Španielsko</t>
  </si>
  <si>
    <t xml:space="preserve">Small-angle neutron scattering and X-ray diffraction studies of the interaction of phospholipid liposomes with drugs, DNA and protein. </t>
  </si>
  <si>
    <t>Mgr. Norbert Kučerka, PhD.</t>
  </si>
  <si>
    <t>04-4-1121-2015/2017</t>
  </si>
  <si>
    <t>Téma SÚJV, Dubna, RF</t>
  </si>
  <si>
    <t>Spojený ústav jadrových výskumov, Dubna</t>
  </si>
  <si>
    <t>Molecular profiling of cancer: Biomarkers of progression, therapeutics and predisposition</t>
  </si>
  <si>
    <t>CRP/SVK 13-01</t>
  </si>
  <si>
    <t>ICGEB, http://www.icgeb.org/research-grants.html</t>
  </si>
  <si>
    <t>Five-Year Work Programme of ICGEB</t>
  </si>
  <si>
    <t>International Centre for Genetic Engineering and Biotechnology</t>
  </si>
  <si>
    <t>Podpora podnikateľskej úspešnosti start upov (SUPER)</t>
  </si>
  <si>
    <t>ERASMUS+ 2015-1-SK01-KA203-008915</t>
  </si>
  <si>
    <t>Bischofslexikon der Habsburgermonarchie 1804-1918</t>
  </si>
  <si>
    <t>BLX 2010/2</t>
  </si>
  <si>
    <t>http://ktf.univie.ac.at</t>
  </si>
  <si>
    <t>--------------</t>
  </si>
  <si>
    <t xml:space="preserve">Universität Wien </t>
  </si>
  <si>
    <t>0065528</t>
  </si>
  <si>
    <t>Svätá stolica a Slovensko od konca druhej svetovej vojny po počiatky vatikánskej východnej politiky 1945-1965</t>
  </si>
  <si>
    <t>PISSCM 102/2015</t>
  </si>
  <si>
    <t>www.kolegiumrim.kbs.sk cirillo.metodio@libero.it</t>
  </si>
  <si>
    <t xml:space="preserve">Pontificio Istituto Slovacco dei Santi Cirillo e Metodio in Roma </t>
  </si>
  <si>
    <t>6164/61</t>
  </si>
  <si>
    <t>Prvé desaťročie existencie katolíckej bohosloveckej fakulty 1936-1946</t>
  </si>
  <si>
    <t>PISSCM 101/2015</t>
  </si>
  <si>
    <t>-------------</t>
  </si>
  <si>
    <t>Hlavný koordinátor konzorcia: Verein für Rechts-und Kriminalsoziologie, Rakúsko</t>
  </si>
  <si>
    <t>Hlavný koordinátor: University of Siegen</t>
  </si>
  <si>
    <t>spoluriešiteľský projekt, hlavný riešiteľ Kulturdepartementet - Ministry of Culture, Oslo, Norway</t>
  </si>
  <si>
    <t>spoluriešiteľský projekt, hlavý riešiteľ University Postdam, Nemecko</t>
  </si>
  <si>
    <t>Spoluriešiteľský projekt, hlavný riešiteľ Fakulta matematiky, fyziky a informatiky, financie prišli po skončení projektu</t>
  </si>
  <si>
    <t>Spoluriešiteľský projektu, hlavný riešiteľ Colorado State University</t>
  </si>
  <si>
    <t>spoluriešiteľský projekt, hlavný riešiteľ Fakulta matematiky, fyziky a informatiky, hlavný riešiteľ v zahraničí Max Planck zur Förderung der Wissenschaften, Nemecko</t>
  </si>
  <si>
    <t>spoluriešiteľský projekt, hlavný riešiteľ research Executice Agency (REA)</t>
  </si>
  <si>
    <t>spoluriešiteľský projekt, hlavný riešiteľ: NEDERLANDSE ORGANISATIE VOOR TOEGEPAST-NATUURWETENSCHAPPELIJK ONDERZOEK TNO, Holandsko</t>
  </si>
  <si>
    <t>Educational Senior Network</t>
  </si>
  <si>
    <t>Hrapková Nadežda, PhDr. PhD.</t>
  </si>
  <si>
    <t>2014-1-SK01-KA204-000437</t>
  </si>
  <si>
    <t>Internet: ec.europa.eu</t>
  </si>
  <si>
    <t>JASNE - Alles klar! Mehrsprachig handeln mit Erfolg</t>
  </si>
  <si>
    <t>Ľudmila Novák Ducká, Mgr.</t>
  </si>
  <si>
    <t>LLP Erasmus</t>
  </si>
  <si>
    <t>www.slovake.eu - Extending the offer of the e-learning platform for the Slovak language</t>
  </si>
  <si>
    <t>Katarína Nevrlová, PhDr.</t>
  </si>
  <si>
    <t>Forage for later Life Learning</t>
  </si>
  <si>
    <t>Analysis of Martin Luther´s  95 Theses in Slovak Context</t>
  </si>
  <si>
    <t>LHF 2015</t>
  </si>
  <si>
    <t>Lutheran Heratige Foundations USA</t>
  </si>
  <si>
    <t xml:space="preserve">Martin Luther, Rebel v nepokojných časoch </t>
  </si>
  <si>
    <t>doc. Mgr. Ondrej Prostredník, PhD.</t>
  </si>
  <si>
    <t>HHJ 2015</t>
  </si>
  <si>
    <t xml:space="preserve">Evangelische Kirche in Mitteldeutschland  </t>
  </si>
  <si>
    <t xml:space="preserve">Demokratické vládnutie a diferenciácia v Európe </t>
  </si>
  <si>
    <t>doc. Jozef Bátora, MPhil., PhD.</t>
  </si>
  <si>
    <t>SK06-IV-02-010</t>
  </si>
  <si>
    <t>Internet: spehp.saia.sk</t>
  </si>
  <si>
    <t>GRANTY EHP: Štipendijný program EHP Slovensko</t>
  </si>
  <si>
    <t xml:space="preserve">Protokol o spolupráci </t>
  </si>
  <si>
    <t>Katedra romanistiky</t>
  </si>
  <si>
    <t>INST2014239300000</t>
  </si>
  <si>
    <t>Romanistica</t>
  </si>
  <si>
    <t>Instituto Camoes</t>
  </si>
  <si>
    <t>DSLPIC/5.4/SVK1</t>
  </si>
  <si>
    <t xml:space="preserve">Zachovanie a rozvoj katedry talianskeho jazyka na rok 2015 </t>
  </si>
  <si>
    <t>List č. 988 z 6.8.2015</t>
  </si>
  <si>
    <t>Ministerstvo zahraničných vecí a medzinárodnej spolupráce Talianskej republiky</t>
  </si>
  <si>
    <t>Šekový dar</t>
  </si>
  <si>
    <t>Doc. Mgr. Martin Slobodník, PhD.</t>
  </si>
  <si>
    <t>šek č.0277027 a 277057</t>
  </si>
  <si>
    <t>Taipei Taiwan</t>
  </si>
  <si>
    <t>šek č. 0277046</t>
  </si>
  <si>
    <t>Contract on the Lump Sum related to the Visegrad Scholarship</t>
  </si>
  <si>
    <t>Ivanoska Kate</t>
  </si>
  <si>
    <t>Internet: visegradfund.org</t>
  </si>
  <si>
    <t>Vorotnyuk Maryna</t>
  </si>
  <si>
    <t>Kondratenko Kateryna</t>
  </si>
  <si>
    <t>Visegrad Eastern Partnership Literary Award</t>
  </si>
  <si>
    <t>doc. Mgr. Ľubor Matejko, PhD</t>
  </si>
  <si>
    <t>Contract on the Provision of Financial Resources from the International Visegrad Funds V4EaP Flagship</t>
  </si>
  <si>
    <t>Implementation and Development of Korea Studies at the Comenius University in Bratislava</t>
  </si>
  <si>
    <t>doc. Mgr. Martin Slobodník,  PhD.</t>
  </si>
  <si>
    <t>AKS-2013-INC-2230003</t>
  </si>
  <si>
    <t>Academy of Korean Studies</t>
  </si>
  <si>
    <t>Európsky kurz konferenčného tlmočenia 2014 - 2015</t>
  </si>
  <si>
    <t>Mgr. Stanislava Moyšová, PhD.</t>
  </si>
  <si>
    <t>OVI/D/0701/01422409/00000037, Luxemburg</t>
  </si>
  <si>
    <t>http://ec.europa.eu/dgs/scic/cooperation-with-universities</t>
  </si>
  <si>
    <t>Grants for post-graduate courses 2014-2015</t>
  </si>
  <si>
    <t>European Parliament</t>
  </si>
  <si>
    <t xml:space="preserve">Multicultural Processes and Immigration in the V4 Countries </t>
  </si>
  <si>
    <t>prof. Mgr. Jana Benická, PhD.</t>
  </si>
  <si>
    <t xml:space="preserve">Visegrad University Studies </t>
  </si>
  <si>
    <t>Motívy seba-identifikácie v krajinách Všehrádskej štvorky v stredoveku</t>
  </si>
  <si>
    <t>prof.Mgr. Martin Homza, PhD.</t>
  </si>
  <si>
    <t>Podpora štúdia menej používaných európskych jazykov medzi mládežou využiv. študent. mobility</t>
  </si>
  <si>
    <t>Doc.  PhDr. Jana Pekarovičová, PhD.</t>
  </si>
  <si>
    <t>167-3173, Portorož</t>
  </si>
  <si>
    <t>Internet: ec.europa.eu/education</t>
  </si>
  <si>
    <t>Promotion of Learning of Less Used European Languages To Youth on the Move</t>
  </si>
  <si>
    <t>Spinaker,proizvodnja,trgovina in trženje, d.o.o. (SPINAKER) Portorož, Slovenia</t>
  </si>
  <si>
    <t>SI99172500</t>
  </si>
  <si>
    <t>UK -LEONARDO-LNW</t>
  </si>
  <si>
    <t>Prof. PhDr. Eduard Krekovič,  CSc.</t>
  </si>
  <si>
    <t>528091-LLP-1-2012-UK-LEONARDO-LNW</t>
  </si>
  <si>
    <t>Internet:saaic.sk</t>
  </si>
  <si>
    <t>LEONARDO DA VINCI</t>
  </si>
  <si>
    <t>YORK Archaeological Trust</t>
  </si>
  <si>
    <t>A Company Limited by Guarantee without share capital registered in England (No.1430801). A Registered Charity in England &amp; Wales (No. 509060) and Scotland  (SCO42846).</t>
  </si>
  <si>
    <t>Spolupráca pri koncepčnej príprave a realizácií aktivít na vzdelávanie o EÚ pre žiakov, študentov, učiteľov a širokú verejnosť</t>
  </si>
  <si>
    <t>Mgr. Aneta Világi, PhD.</t>
  </si>
  <si>
    <t>PO-2015/141</t>
  </si>
  <si>
    <t xml:space="preserve">Zastúpenie Europskej komisie na Slovensku </t>
  </si>
  <si>
    <t xml:space="preserve">Making construals as a new digital skill for creating interactive open educational resources /Project with multiple beneficiaries under the ERASMUS + </t>
  </si>
  <si>
    <t>Winczer Michal, PaedDr., PhD.</t>
  </si>
  <si>
    <t>2014-1-UK01-KA200-001818</t>
  </si>
  <si>
    <t>AiM - Apps in Math</t>
  </si>
  <si>
    <t>Kohanová Iveta, PaedDr., PhD.</t>
  </si>
  <si>
    <t>SK06-IV-01-006</t>
  </si>
  <si>
    <t>Príprava a vzdelávanie študentov v bionanotechnológii orientovanej na cielený prenos liečiv</t>
  </si>
  <si>
    <t>SK06-IV-01-005</t>
  </si>
  <si>
    <t>GAIHE - Governance and adaptation to innovative modes of higher education provision</t>
  </si>
  <si>
    <t>prof. Ing. Ľubica Bajzíková, PhD.</t>
  </si>
  <si>
    <t>539626-LLP-1-2013-1-NL-Erasmus-EIGH</t>
  </si>
  <si>
    <t>LLP ERASMUS</t>
  </si>
  <si>
    <t>DG EAC- EACEA</t>
  </si>
  <si>
    <t>Short-Term-Scientific-Mission: Performance Budgeting in the Czech Republic, Slovakia, and Belgium</t>
  </si>
  <si>
    <t>Mgr. Daniel Klimovský, PhD.</t>
  </si>
  <si>
    <t>COST-STSM-ECOST-STSM-IS1207-27811</t>
  </si>
  <si>
    <t>Internet: www.cost.eu</t>
  </si>
  <si>
    <t>COST Action: IS1207</t>
  </si>
  <si>
    <t>European Humanitarian Action Partnership, NOHA - Network of humanitarian action</t>
  </si>
  <si>
    <t>doc.JUDr.PhDr.Lucia Mokrá, PhD.</t>
  </si>
  <si>
    <t>14PS0003(2014-1-BE01-KA203-000910)</t>
  </si>
  <si>
    <t>Erasmus+  KA2</t>
  </si>
  <si>
    <t>Professionals in doctoral education: Supporting skills development to better contribute to an European knoknowledge society</t>
  </si>
  <si>
    <t xml:space="preserve">prof. MUDr. Dušan Meško, PhD. </t>
  </si>
  <si>
    <t>540332-LLP-1-2013-1-AT-ERASMUS-EIGF</t>
  </si>
  <si>
    <t xml:space="preserve">LLP Erasmus </t>
  </si>
  <si>
    <t>Európska komisia- EACEA</t>
  </si>
  <si>
    <t xml:space="preserve">Interkulturalität und Hörschädigung </t>
  </si>
  <si>
    <t>doc. Mgr. Margita Schmidtová, PhD.</t>
  </si>
  <si>
    <t>DAAD-2015</t>
  </si>
  <si>
    <t>Internet: https://www.studyabroad.sk/sk/programy/?permalink=program-daad</t>
  </si>
  <si>
    <t>PPP mit der Slowakischen republik</t>
  </si>
  <si>
    <t>Deutscher Akademischer Austausch Dienst</t>
  </si>
  <si>
    <t xml:space="preserve">Deutscher Akademischer Austauschdienst </t>
  </si>
  <si>
    <t>ELOS: Quality Review &amp;Recognition at Policy Level/Elos QR</t>
  </si>
  <si>
    <t>PhDr. Nataša Ondrušková, CSc.</t>
  </si>
  <si>
    <t>517920-LLP-2011-NL-COMENIUS-CMP</t>
  </si>
  <si>
    <t>LLP Comenius</t>
  </si>
  <si>
    <t>Social On-line Skill Training: ICT-Based Team Learning in ICF-CY</t>
  </si>
  <si>
    <t>Mgr. Ivana Lištiaková, PhD.</t>
  </si>
  <si>
    <t>2012-1-AT1-LEO05-06975</t>
  </si>
  <si>
    <t>LLP Leonardo da Vinci</t>
  </si>
  <si>
    <t>De-Sign Bilingual Best Practice in Schools</t>
  </si>
  <si>
    <t>prof. PaedDr. Darina Tarcsiová,PhD.</t>
  </si>
  <si>
    <t>2014-1-AT01-KA201-000891</t>
  </si>
  <si>
    <t>Tvorba nástrojov na zvyšovanie kvality vysokoškolských učiteľov v oblasti skúmania a riadenia procesov vyučovania a učenia</t>
  </si>
  <si>
    <t>Mgr. Et Ing. Jozef Strakoš PhD.</t>
  </si>
  <si>
    <t>SK06-IV-02-006</t>
  </si>
  <si>
    <t>Eastern Partnership and its prospects with a view of legal approximation, rule of law and human rights</t>
  </si>
  <si>
    <t>doc. JUDr. Vlasta Kunová, CSc.</t>
  </si>
  <si>
    <t>200179-LLP-1-2011-1-CZ-AJM-RE</t>
  </si>
  <si>
    <t xml:space="preserve"> LLP Jean Monnet Programme</t>
  </si>
  <si>
    <t>New aspects of Economic and Monetary Union and Fiscal Union</t>
  </si>
  <si>
    <t>Ing. Mgr. Ondrej Blažo, PhD.</t>
  </si>
  <si>
    <t>530028-LLP-1-2012-SK-AJM-MO</t>
  </si>
  <si>
    <t>Základy rakúskeho súkromného práva I. a II.</t>
  </si>
  <si>
    <t>prof. JUDr. Mária Patakyová, CSc.</t>
  </si>
  <si>
    <t>FOWI</t>
  </si>
  <si>
    <t>DLA Piper Weiss Tessbach</t>
  </si>
  <si>
    <t>Erasmus Mundus Partnerstvo pre Bielorusko, Ukrajinu a Moldavsko</t>
  </si>
  <si>
    <t>JUDr. Lýdia Tobiášová, PhD.</t>
  </si>
  <si>
    <t>2011-4053/002-001-EMA2</t>
  </si>
  <si>
    <t>Erazmus Mundus Action 2</t>
  </si>
  <si>
    <t>Security in V4 constitutions and political practices</t>
  </si>
  <si>
    <t>prof.JUDr. Ľubor Cibuľka, Csc.</t>
  </si>
  <si>
    <t>Standard grand</t>
  </si>
  <si>
    <t>Visegrad fund</t>
  </si>
  <si>
    <t>Application of Competition Law in Visegrad Countries</t>
  </si>
  <si>
    <t>JUDr. Ing. Ondrej Blažo, PhD.</t>
  </si>
  <si>
    <t xml:space="preserve">Zmluva o vedeckej spolupráci medzi Pôdohospodárskou univerzitou v Krakove, Poľsko a Univerzitou Komenského v Bratislave, Slovensko </t>
  </si>
  <si>
    <t>prof. RNDr. Michal Zeman, DrSc.</t>
  </si>
  <si>
    <t>XIII/18/2015/KZF</t>
  </si>
  <si>
    <t>Pôdohosdpodárska univerzita v Krakove</t>
  </si>
  <si>
    <t>Environmental Governance for Environmental curricula</t>
  </si>
  <si>
    <t xml:space="preserve">prof. RNDr. Mária Kozová CSc. </t>
  </si>
  <si>
    <t>http://eacea.ec.europa.eu/tempus/beneficiaries/beneficiaries_tempus4_2010_en.php</t>
  </si>
  <si>
    <t>Tempus IV (2007 - 2013)</t>
  </si>
  <si>
    <t>European Commission - EACEA</t>
  </si>
  <si>
    <t>Partnership against geohazards</t>
  </si>
  <si>
    <t>doc. RNDR. Martin Bednárik, PhD.</t>
  </si>
  <si>
    <t>SK06IV-02-007</t>
  </si>
  <si>
    <t>http://spehp.saia.sk/sk/main/vyzvy/</t>
  </si>
  <si>
    <t>Medzinárodná konferencia Analytical Methods and Human Health, 2015</t>
  </si>
  <si>
    <t>doc. RNDr. Marian Masár, PhD.</t>
  </si>
  <si>
    <t>http://visegradfund.org/grants/small-grants</t>
  </si>
  <si>
    <t>Visegrad fund - Small Grant</t>
  </si>
  <si>
    <t>Enhancing quality of doctoral education at Higher Education institutions in Uzbekistan</t>
  </si>
  <si>
    <t>Genetics of cholinesterase in heart physiology</t>
  </si>
  <si>
    <t>Mgr. Dominika Dingová, PhD.</t>
  </si>
  <si>
    <t>http://www.conservatoiredeparis.fr/en/vie-scolaire/bourses-et-aides/</t>
  </si>
  <si>
    <t xml:space="preserve">grant Ministerstva zahraničných vecí Francúzskej republiky </t>
  </si>
  <si>
    <t>Bourse de Gouvernement Francais</t>
  </si>
  <si>
    <t>DNA condensation by phospholipid bilayer and divalent cations</t>
  </si>
  <si>
    <t>Mgr. Gilda Lisakyová</t>
  </si>
  <si>
    <t xml:space="preserve">The XIX International Scientific Conference of Young Scientists and Specialists. </t>
  </si>
  <si>
    <t>SÚJV, Dubna, Rusko</t>
  </si>
  <si>
    <t>Effect of Alkan-1ols on the Structure of DOPC Model Membrane – a Small-Angle Neutron Diffraction and Scattering Study</t>
  </si>
  <si>
    <t>Mgr. Tomáš Kondela</t>
  </si>
  <si>
    <t>PraF UK ako partner projektu, hlavný riešiteľ: The Nicolaus Copernicus University in Toruń</t>
  </si>
  <si>
    <t>PraF UK ako partner projektu, hlavný riešiteľ: Hungarian Academy of Sciences Centre for Socialo Sciences</t>
  </si>
  <si>
    <t>Prif UK koordinátor projektu</t>
  </si>
  <si>
    <t>spoluriešiteľský projekt, hlavný riešitel Žilinská Univerzita</t>
  </si>
  <si>
    <t>koordinátor projektu</t>
  </si>
  <si>
    <t>spoluriešiteľský projekt, hlavný riešitel Network of the Universities from the Capitals of Europe - UNICA, Belgicko</t>
  </si>
  <si>
    <t>Nákup domácej a zahraničnej literatúry do fondu Knižnice Evanjelickej bohosloveckej fakulty</t>
  </si>
  <si>
    <t>ThDr. Dávid Benka, PhD.</t>
  </si>
  <si>
    <t>MK-1154/2015/2.5</t>
  </si>
  <si>
    <t>elektronicky (www)</t>
  </si>
  <si>
    <t>Učiace sa partnerstvá</t>
  </si>
  <si>
    <t>prof. ThDr. Július Filo</t>
  </si>
  <si>
    <t>Celoživotné vzdelávanie Grundtvig</t>
  </si>
  <si>
    <t>Dunajská rektorská konferencia</t>
  </si>
  <si>
    <t>prof. Ing. Ferdinand Devínsky, DrSc.</t>
  </si>
  <si>
    <t>Grant MŠVVŠ SR DRC</t>
  </si>
  <si>
    <t>https://www.minedu.sk/dunajska-strategia/</t>
  </si>
  <si>
    <t>DRC</t>
  </si>
  <si>
    <t>Edukačný grant spojený s aktívnou účasťou na medzinárodnej konferencii ISPOR</t>
  </si>
  <si>
    <t>PharmDr. Katarína Antlová</t>
  </si>
  <si>
    <t xml:space="preserve">SLeK 2015 </t>
  </si>
  <si>
    <t>Nákup domácej a zahraničnej literatúry</t>
  </si>
  <si>
    <t>PhDr. Daniela Gondová</t>
  </si>
  <si>
    <t>MK-1400/2015/2.5</t>
  </si>
  <si>
    <t>Internet: www.culture.gov.sk</t>
  </si>
  <si>
    <t xml:space="preserve">Dotácie MK SR </t>
  </si>
  <si>
    <t>Medzinárodná konferencia - Biedermeier na Slovensku, počiatky moderny</t>
  </si>
  <si>
    <t>Mgr. Katarína Beňová, PhD.</t>
  </si>
  <si>
    <t>MK-2114/2015/4.3.4</t>
  </si>
  <si>
    <t>Portál informačnej gramotnosti</t>
  </si>
  <si>
    <t>MK-1399/2015/2.1</t>
  </si>
  <si>
    <t>Rodinné koncerty v Moyzeske I. - Kde sa hudba začína a kde sa končí?</t>
  </si>
  <si>
    <t>doc. Vladimír Zvara, PhD.</t>
  </si>
  <si>
    <t>0515_103</t>
  </si>
  <si>
    <t>Internet: www.hf.sk</t>
  </si>
  <si>
    <t>Cesty hudobnej vedy v strednej Európe-kolektívna publikácia</t>
  </si>
  <si>
    <t>0515_102</t>
  </si>
  <si>
    <t>Zmluva o spolupráci č. XI/23/2015</t>
  </si>
  <si>
    <t>ATID-Občianske združenie</t>
  </si>
  <si>
    <t>Kde sa hudba začína a kde sa končí?</t>
  </si>
  <si>
    <t>Zmluva č. 0515_103</t>
  </si>
  <si>
    <t>Internet: www.bratislava.sk</t>
  </si>
  <si>
    <t>ARS Bratislavensis</t>
  </si>
  <si>
    <t>Hlavné mesto SR Bratislava</t>
  </si>
  <si>
    <t>Podpora rozvoja muzeálnej pedagogiky a vzájomných vedecko-výskumných aktivít</t>
  </si>
  <si>
    <t>Mgr. Katarína Chmelinová, PhD.</t>
  </si>
  <si>
    <t>SNG Bratislava CE 555/2014</t>
  </si>
  <si>
    <t>Slovenská národná galéria</t>
  </si>
  <si>
    <t>Budovanie nových predmetov pre výuku Umelej inteligencie na KAI FMFI</t>
  </si>
  <si>
    <t>Gyárfáš František, Ing., PhD.</t>
  </si>
  <si>
    <t>FMFI UK/44/2015</t>
  </si>
  <si>
    <t>Internet: www.nadaciatatrabanky.sk</t>
  </si>
  <si>
    <t>Kvalita vzdelávania</t>
  </si>
  <si>
    <t xml:space="preserve">AREST - Augmented reality and reconstruction in restoration process </t>
  </si>
  <si>
    <t>Berger Haladová Zuzana, Mgr., PhD.</t>
  </si>
  <si>
    <t>FMFI UK/58/2014</t>
  </si>
  <si>
    <t>Študenti do sveta</t>
  </si>
  <si>
    <t>Podpora vyučovania robotiky na Katedre aplikovanej informatiky FMFI UK</t>
  </si>
  <si>
    <t>Petrovič Pavel, Mgr. PhD.</t>
  </si>
  <si>
    <t>FMFI UK/57/2014</t>
  </si>
  <si>
    <t>Činnosti podporujúce medzinárodnú vedecko-technickú spoluprácu v európskom výskumnom priestore formou stážových pobytov študentov, doktorandov a postdoktorandov pre uchádzačov pôsobiacich na Univerzite Komenského v Bratislave, Fakulte matematiky, fyziky a informatiky UK</t>
  </si>
  <si>
    <t>Masarik Jozef, prof. RNDr., DrSc</t>
  </si>
  <si>
    <t>2015-17261/40672:1-15F0</t>
  </si>
  <si>
    <t>internetové stránky MŠVVaŠ SR</t>
  </si>
  <si>
    <t>Dotácia MŠVVaŠ SR</t>
  </si>
  <si>
    <t>Nákup kvalitnej študijnej literatúry pre používateľov KEC FMFI UK</t>
  </si>
  <si>
    <t>Gersová AdrianaPhDr.</t>
  </si>
  <si>
    <t>MK-955/2015/2.5</t>
  </si>
  <si>
    <t>internetové MK SR</t>
  </si>
  <si>
    <t>MK SK</t>
  </si>
  <si>
    <t>Počítačový program na určovanie mapy významných oblastí založený na kombinácií nízkoúrovňových príznakov a príznakov strednej a vyššej úrovne</t>
  </si>
  <si>
    <t>Ďurikovič Roman, prof. RNDr., PhD.</t>
  </si>
  <si>
    <t>FMFI UK/27/2015</t>
  </si>
  <si>
    <t>https://www.crz.gov.sk/index.php?ID=2044099&amp;l=sk</t>
  </si>
  <si>
    <t>Tender Media Group, s.r.o.</t>
  </si>
  <si>
    <t>Zmluva
o poskytnutí daru pre organizovanie regionálneho turnaja FIRST® LEGO® League 2015 v Bratislave (Slovensko)</t>
  </si>
  <si>
    <t>FMFI UK/12/2015</t>
  </si>
  <si>
    <t>https://www.crz.gov.sk/index.php?ID=1977535&amp;l=sk</t>
  </si>
  <si>
    <t>Manageria o.z</t>
  </si>
  <si>
    <t>Prednáška "Robotika a umelá inteligencia"</t>
  </si>
  <si>
    <t>449/2015</t>
  </si>
  <si>
    <t>Mestská časť Bratislava -Petržalka</t>
  </si>
  <si>
    <t>Zmluva o spolupraci pri vykondvani Skoleni k robotickym vzdelavacim stavebniciam a priprave
didaktickfch materialov</t>
  </si>
  <si>
    <t>0059/2013/FMFI-D1</t>
  </si>
  <si>
    <t>https://www.crz.gov.sk/index.php?ID=1874131&amp;l=sk</t>
  </si>
  <si>
    <t>EDUXE Slovensko</t>
  </si>
  <si>
    <t>bez</t>
  </si>
  <si>
    <t xml:space="preserve">Príspevok obdarovanému na hradenie aktivlt spojenych s
rozvojomvšetkých  troch sstupňov Studijného odboru Ekonomická a finandná matematika
 a Aplikovandr matomatika </t>
  </si>
  <si>
    <t>FMFI UK/16/2015</t>
  </si>
  <si>
    <t>https://www.crz.gov.sk/index.php?ID=1933278&amp;l=sk</t>
  </si>
  <si>
    <t>ZDRUŽENIE ABSOLVENTOV EFM</t>
  </si>
  <si>
    <t>Cena Slovenskej sporiteľne za najlepšiu diplomovú prácu</t>
  </si>
  <si>
    <t>0548/2015/CE</t>
  </si>
  <si>
    <t>https://www.crz.gov.sk/index.php?ID=1909065&amp;l=sk</t>
  </si>
  <si>
    <t>SL Sporiteľňa</t>
  </si>
  <si>
    <t>Kontinuálne vzdelávanie účiteľov</t>
  </si>
  <si>
    <t>Uherčíková Viera, doc. RNDr., CSc.</t>
  </si>
  <si>
    <t>1150/2013-KV</t>
  </si>
  <si>
    <t>súkromné</t>
  </si>
  <si>
    <t>Zmluva o usporiadaní a spolufinancovaní krajského kola Turnaja mladých fyzikov pre súťažiacich stredných škôl v územnej pôsobnosti Okresného úradu Bratislava v roku 2015</t>
  </si>
  <si>
    <t>Kundracik František, doc. RNDr., PhD.</t>
  </si>
  <si>
    <t>OU-BA-OS1-2015/015675</t>
  </si>
  <si>
    <t>http://www.crz.gov.sk/index.php?ID=1722476&amp;l=sk</t>
  </si>
  <si>
    <t>Ministerstvo vnútra SR</t>
  </si>
  <si>
    <t>Zmluva o zabezpečení doplnkového postgraduálneho štúdia v odbore meteorológia</t>
  </si>
  <si>
    <t xml:space="preserve">Lapin, Milan, prof., RNDr., CSc. </t>
  </si>
  <si>
    <t>349-500-2013/d1</t>
  </si>
  <si>
    <t>http://www.crz.gov.sk/index.php?ID=1619574&amp;l=sk</t>
  </si>
  <si>
    <t>Slovenský hydrometeorologický ústav</t>
  </si>
  <si>
    <t xml:space="preserve">Zmluva o zabezpečení doplnkového štúdia v odbore meteorológia </t>
  </si>
  <si>
    <t>FMFI UK/43/2014</t>
  </si>
  <si>
    <t>http://www.crz.gov.sk/index.php?ID=1525494&amp;l=sk</t>
  </si>
  <si>
    <t>MicroStep-MlS, spol. s r. o</t>
  </si>
  <si>
    <t>Činnosti podporujúce medzinárodnú vedecko-technickú spoluprácu v európskom výskumnom priestore formou stážových pobytov študentov, doktorandov a postdoktorandov pre uchádzačov pôsobiacich na Univerzite Komenského, Fakulte matematiky fyziky a informatiky.</t>
  </si>
  <si>
    <t>Masarik Jozef, prof.RNDr.drSc.</t>
  </si>
  <si>
    <t>0996/2015</t>
  </si>
  <si>
    <t>https://www.skcris.sk/portal/home-project-https://www.skcris.sk/portal/home-project-calls;jsessionid=94b19b31039f37a96d9b02600a6b?p_p_id=projectCalls_WAR_cvtiappweb&amp;p_p_lifecycle=1&amp;p_p_state=normal&amp;p_p_mode=view&amp;p_p_col_id=column-3&amp;p_p_col_pos=1&amp;p_p_col_count=2&amp;_projectCalls_WAR_cvtiappweb_action=detailProjectCall&amp;projectCallId=298&amp;pageToReturn=3&amp;filterToReturn=&amp;yearToReturn=&amp;promulgatorToReturn=&amp;classToReturn=</t>
  </si>
  <si>
    <t xml:space="preserve">Podpora medznárodnej spolupráce </t>
  </si>
  <si>
    <t>Podpora workshopu v oblasti manažmentu služieb</t>
  </si>
  <si>
    <t>2014-0433-1101100</t>
  </si>
  <si>
    <t>Slovenská elektrizačná prenosová sústava</t>
  </si>
  <si>
    <t>20 ks  licencií softvéru Mindjet MindManager v15 na výčbu</t>
  </si>
  <si>
    <t>II/8/2015/tj</t>
  </si>
  <si>
    <t>ITMG, s.r.o. (darovacia zmluva)</t>
  </si>
  <si>
    <t xml:space="preserve">ITMG, s.r.o. </t>
  </si>
  <si>
    <t>Začínam podnikať - finančné vzdelávanie a finančné zručnosti</t>
  </si>
  <si>
    <t>XIII/9/2015/tj</t>
  </si>
  <si>
    <t>OZ Včelí dom</t>
  </si>
  <si>
    <t>Program aktívneho starnutia hl. m. SR Bratislavy</t>
  </si>
  <si>
    <t>XIII/1/2016/tj</t>
  </si>
  <si>
    <t>Hl. m. SR Bratislava</t>
  </si>
  <si>
    <t>Inovačná tvorba verejných politík na lokálnej úrovni (Island)</t>
  </si>
  <si>
    <t>SK06-I-02-002</t>
  </si>
  <si>
    <t>www.spehp.saia.sk</t>
  </si>
  <si>
    <t>Inovačná tvorba verejných politík na lokálnej úrovni (Nórsko)</t>
  </si>
  <si>
    <t>SK06-I-02-003</t>
  </si>
  <si>
    <t>Regionálna spolupráca v oblasti zahraničnej a bezpečnostnej politiky - Severský a vyšehradský prístup</t>
  </si>
  <si>
    <t>doc.M.Phil.Jozef Bátora, PhD.</t>
  </si>
  <si>
    <t>BFN-14-PD-002</t>
  </si>
  <si>
    <t>www.vlada.gov.sk</t>
  </si>
  <si>
    <t>Bilaterálny fond na národnej úrovni 2014</t>
  </si>
  <si>
    <t>ÚV SR</t>
  </si>
  <si>
    <t>Zdieľanie know-how pre lepší management Schengenskej hranice medzi Slovenskom/Ukrajinou a Nórskom/Ruskom</t>
  </si>
  <si>
    <t>doc.Mgr.Juraj Buzalka, PhD.</t>
  </si>
  <si>
    <t>Cezhraničná spolupráca</t>
  </si>
  <si>
    <t>Zdieľanie know-how z európskej integrácie a skúseností z cezhraničnej spolupráce medzi Nórskom, Ruskom a Ukrajinou</t>
  </si>
  <si>
    <t>Rozvoj výučby a využívania moderných diagnostických metód založených na komparatívnej molekulovo-biologickej analýze DNA</t>
  </si>
  <si>
    <t>0201/2014</t>
  </si>
  <si>
    <t>Rozvojový projekt MŠVVaŠ SR</t>
  </si>
  <si>
    <t>Ochrana knižničného fondu Akademickej knižnice Jesseniovej    ekárskej fakulty Univerzity Komenského v Martine - systém automatizácie správy knižničného fondu (technológia RFID</t>
  </si>
  <si>
    <t>Mgr. Ivana Švrková</t>
  </si>
  <si>
    <t>MK-2296/2015/2.1</t>
  </si>
  <si>
    <t>http://www.crz.gov.sk/index.php?ID=1863619&amp;l=sk</t>
  </si>
  <si>
    <t>Dotácia MK SR</t>
  </si>
  <si>
    <t>SLOVAKMUN</t>
  </si>
  <si>
    <t>JUDr. Vladislav Mičátek, PhD.</t>
  </si>
  <si>
    <t>2015vv018</t>
  </si>
  <si>
    <t>Jadrová a vyraďovacia spoločnosť</t>
  </si>
  <si>
    <t>Vytlač pacientovi srdce</t>
  </si>
  <si>
    <t>Tomáš Havran / doc.RNDr. Pavol Vitovič, PhD.</t>
  </si>
  <si>
    <t>Z-LFUK-2015-58</t>
  </si>
  <si>
    <t>Internet: www.nadaciaslsp.sk</t>
  </si>
  <si>
    <t>Nadácia SLSP</t>
  </si>
  <si>
    <t>Plánovanie operácií prostredníctvom 3D tlače</t>
  </si>
  <si>
    <t>Maroš Čižmár / doc.RNDr. Pavol Vitovič, PhD.</t>
  </si>
  <si>
    <t>Z-LFUK-2015-30</t>
  </si>
  <si>
    <t>Vývoj inovatívnej metódy hodnotenia schopností žiakov kriticky a kreatívne myslieť</t>
  </si>
  <si>
    <t>Kurincová Čavojová Vladimíra, PaedDr., PhD.</t>
  </si>
  <si>
    <t>CERI-2015-02-PF</t>
  </si>
  <si>
    <t>https://www.minedu.sk/vyzva-na-podavanie-rozvojovych-projektov-participacia-na-projektoch-oecd/</t>
  </si>
  <si>
    <t>participácia na projektoch OECD</t>
  </si>
  <si>
    <t>Horizonty a perspektívy hudobnej pedagogiky</t>
  </si>
  <si>
    <t>Čierna Alena, Mgr., PhD.</t>
  </si>
  <si>
    <t>MK-3683/2015/4.2.5</t>
  </si>
  <si>
    <t>Program 4 Umenie</t>
  </si>
  <si>
    <t>Jozef Tóth a katolícka moderna</t>
  </si>
  <si>
    <t>Gallik Ján, PhDr., PhD.</t>
  </si>
  <si>
    <t>MK-3682/2015/4.5.6</t>
  </si>
  <si>
    <t>Partitúra</t>
  </si>
  <si>
    <t>Benyovszky Kristián, Dr. habil. PaedDr., PhD.</t>
  </si>
  <si>
    <t>KNM-919/2015/1.1.1</t>
  </si>
  <si>
    <t>http://www.narodnostnemensiny.gov.sk/kultura-narodnostnych-mensin-2015-vyzva-i/</t>
  </si>
  <si>
    <t>Program Kultúra národnostných menšín</t>
  </si>
  <si>
    <t>Vianočné koncerty na Podzoborí</t>
  </si>
  <si>
    <t>Józsa Mónika, Mgr., PhD.</t>
  </si>
  <si>
    <t>KNM-917/2015/1.3</t>
  </si>
  <si>
    <t>Program hospodárskeho rozvoja a sociálneho rozvoja Nitrianskeho samosprávneho kraja</t>
  </si>
  <si>
    <t>Dubcová Alena, doc. RNDr., CSc.</t>
  </si>
  <si>
    <t>ZML-2015-2/3133-286:191006</t>
  </si>
  <si>
    <t>Výzva NSK na predloženie ponuky na predmet verejného obstarávania: Program hospodárskeho rozvoja a sociálneho rozvoja NSK 2014 – 2020 – I. etapa analytická časť</t>
  </si>
  <si>
    <t>Nitriansky samosprávny kraj</t>
  </si>
  <si>
    <t>Borzová Zuzana, Mgr., PhD.</t>
  </si>
  <si>
    <t>ZML-2015-2/3271-424:191006</t>
  </si>
  <si>
    <t>Podpora výskumnej činnosti spoločnosťou ARCHAIA</t>
  </si>
  <si>
    <t>ARCHAIA Olomouc, o.p.s.</t>
  </si>
  <si>
    <t>Vedecký časopis Art Communication &amp; Popculture</t>
  </si>
  <si>
    <t>Režná Miroslava, Mgr., PhD.</t>
  </si>
  <si>
    <t>Zmluva č. 2015vu61</t>
  </si>
  <si>
    <t>http://www.nadaciatatrabanky.sk/wp-content/uploads/2014/03/Kriteria_VU_2015.pdf</t>
  </si>
  <si>
    <t>Program Viac umenia</t>
  </si>
  <si>
    <t>Archeologický výskum stredovekého hrádku Peťuša</t>
  </si>
  <si>
    <t>Beljak Pažinová Noémi, doc. PhDr., PhD.</t>
  </si>
  <si>
    <t>Zmluva č. 2014vs006</t>
  </si>
  <si>
    <t>http://www.nadaciatatrabanky.sk/wp-content/uploads/2014/03/Kriteria_KV_2014.pdf</t>
  </si>
  <si>
    <t>Program Kvalita vzdelávania</t>
  </si>
  <si>
    <t>Geoinformačné technológie - prostriedok skvalitnenia výučby geografie</t>
  </si>
  <si>
    <t>Vojtek Matej, Mgr., PhD.</t>
  </si>
  <si>
    <t>Zmluva č. 2014vs023</t>
  </si>
  <si>
    <t>PRIMAS - Promoting inquiry in mathematics and science education accross Europe</t>
  </si>
  <si>
    <t>Čeretková Soňa, doc. PaedDr., PhD.</t>
  </si>
  <si>
    <t>7RP 244380</t>
  </si>
  <si>
    <t>https://ec.europa.eu/research/participants/portal/desktop/en/opportunities/fp7/calls/fp7-science-in-society-2008-1.html</t>
  </si>
  <si>
    <t>IRNET - International research network for study and develepment of new tools and methods for advanced pedagogical science in the field of ICT  instruments, e-learning and intercultural competences</t>
  </si>
  <si>
    <t>Drlík Martin, Mgr., PhD.</t>
  </si>
  <si>
    <t>7RP 612536</t>
  </si>
  <si>
    <t>http://ec.europa.eu/research/participants/portal/desktop/en/opportunities/fp7/calls/fp7-people-2013-irses.html</t>
  </si>
  <si>
    <t>Relationship between trust and entrainment in speech</t>
  </si>
  <si>
    <t>Beňuš Štefan, doc. Mgr., PhD.</t>
  </si>
  <si>
    <t>Z-15-102/0010-00</t>
  </si>
  <si>
    <t>http://www.grants.gov/web/grants/view-opportunity.html?oppId=276388</t>
  </si>
  <si>
    <t>12.800 -- Air Force Defense Research Sciences Program</t>
  </si>
  <si>
    <t>Air Force Office of Scientific Research USA</t>
  </si>
  <si>
    <t>Kierkegaard and Classical Greek Thought</t>
  </si>
  <si>
    <t>Králik Roman, prof. PaedDr. ThDr., Th.D.</t>
  </si>
  <si>
    <t>Z-15-102/0013-00</t>
  </si>
  <si>
    <t>https://www.uni-frankfurt.de/58070410/Kierkegaard-and-Classical-Greek-Thought</t>
  </si>
  <si>
    <t>Vedecká agentúra Goethe Universität, Frankfurt am Main</t>
  </si>
  <si>
    <t>Goethe Universität</t>
  </si>
  <si>
    <t>Kierkegaard and the Crisis of the Contemporary World</t>
  </si>
  <si>
    <t>Máhrik Tibor, PhDr. Ing., PhD.</t>
  </si>
  <si>
    <t>Z-15-102/0012-00</t>
  </si>
  <si>
    <t>https://www.uni-frankfurt.de/57284666/Kierkegaard-and-the-Crisis</t>
  </si>
  <si>
    <t>Archeobotanický výskum</t>
  </si>
  <si>
    <t>Hajnalová Mária, doc. Mgr., PhD.</t>
  </si>
  <si>
    <t>VTS-ZML-2015-2/3703-856:191006</t>
  </si>
  <si>
    <t>Vedecká agentúra Ústavu arceologické památkové péče Brno</t>
  </si>
  <si>
    <t>Grantová agentúra ČR</t>
  </si>
  <si>
    <t>Adlerian Ethics</t>
  </si>
  <si>
    <t>Marková Dagmar, doc. PhDr., PhD.</t>
  </si>
  <si>
    <t>ClonickPubGr2015-3</t>
  </si>
  <si>
    <t>https://nasap.memberclicks.net/assets/docs/clonick%20estate%20publications%20grant%20%20request%20for%20proposals%20update.pdf</t>
  </si>
  <si>
    <t>Clonick Estate Grant  NASAP</t>
  </si>
  <si>
    <t>North American Society for Adlerian Psychology</t>
  </si>
  <si>
    <t>Soren Kierkegaards Legacy for a Continuing Conversation between Religion, Philosophy and Society in the Czech and Slovak Society</t>
  </si>
  <si>
    <t>15-0148</t>
  </si>
  <si>
    <t>Religion and Society</t>
  </si>
  <si>
    <t>Roanoke College Robert Benne Center for Religion and Society</t>
  </si>
  <si>
    <t>dofinancovanie projektu</t>
  </si>
  <si>
    <t>zo sumy 29 184 EUR pridelenej UKF v roku 2014 bolo v roku 2015 čerpaných 15 648 EUR</t>
  </si>
  <si>
    <t>Materials for Teaching Together: Science and Mathematics Teaching collaborating for better results</t>
  </si>
  <si>
    <t>539242-LPP-1-2013-1-AT-COMENIUS-CMP</t>
  </si>
  <si>
    <t>http://www.utbyten.se/Global/program/llp/call_proposals_llp_2013-1.pdf</t>
  </si>
  <si>
    <t>COMENIUS</t>
  </si>
  <si>
    <t>Motivating Methods and Materials in Maths and Science</t>
  </si>
  <si>
    <t>539234-LPP-1-2013-1-AT-COMENIUS-CAM</t>
  </si>
  <si>
    <t>Podpora vysokoškolského vzdelávania v maďarskom jazyku na FSŠ UKF v Nitre</t>
  </si>
  <si>
    <t>Komzsík Attila, RNDr., PhD.</t>
  </si>
  <si>
    <t>7443-6/2015/FEPOL</t>
  </si>
  <si>
    <t>Zahraničné edukačné granty</t>
  </si>
  <si>
    <t xml:space="preserve">Ministerstvo ľudských zdrojov </t>
  </si>
  <si>
    <t>A nyitrai diákköri mozgalom megerösítése és a 2015-ös FTDK elökészítése</t>
  </si>
  <si>
    <t>NTP-HTDK-M-14-002</t>
  </si>
  <si>
    <t>Nemzeti Tehetség Program</t>
  </si>
  <si>
    <t>Visegrad Scholarship 51500923</t>
  </si>
  <si>
    <t>Aubert Antal, prof. Dr., CSc.</t>
  </si>
  <si>
    <t>IVF 51500923</t>
  </si>
  <si>
    <t>Scholarship Program</t>
  </si>
  <si>
    <t>Visegrad Scholarship 51501388</t>
  </si>
  <si>
    <t>Bauko Ján, PaedDr., PhD.</t>
  </si>
  <si>
    <t>IVF 51501388</t>
  </si>
  <si>
    <t>Archaeology Field School 2014: from prehistoric hill-fort to medieval castle</t>
  </si>
  <si>
    <t>IVF 21410013</t>
  </si>
  <si>
    <t>Visegrad Standard Grant Program</t>
  </si>
  <si>
    <t>Transnational exchange of good CLIL practice among European Educational Institutions</t>
  </si>
  <si>
    <t>Luprichová Jana, PaedDr., PhD.</t>
  </si>
  <si>
    <t>2015-1-SK01-KA201-008937</t>
  </si>
  <si>
    <t>http://web.saaic.sk/erasmusplus/site/index.php?sw=41&amp;submenu=21</t>
  </si>
  <si>
    <t>Development of Embedded System Courses with Implementation of Innovative Virtual Approaches for Integration of Research, Education and Production in UA, GE, AM</t>
  </si>
  <si>
    <t>Kozík Tomáš, prof. Ing., DrSc.</t>
  </si>
  <si>
    <t>TEMPUS-544091-2013-BE-JPCR-DESIRE</t>
  </si>
  <si>
    <t>http://www.saaic.sk/_main.php?prog=Tempus&amp;str=tempus_info_o_programe.html</t>
  </si>
  <si>
    <t>Program ERASMUS+ Mobility študentov a zamestnancov vysokých škôl, KA1: Vzdelávacia mobilita jednotlivcov 2014/2015</t>
  </si>
  <si>
    <t>Verešová Marcela, doc. PaedDr., PhD.</t>
  </si>
  <si>
    <t>2014-1-SK01-KA103-000010</t>
  </si>
  <si>
    <t>Program ERASMUS+ Mobility študentov a zamestnancov vysokých škôl, KA1: Vzdelávacia mobilita jednotlivcov 2015/2016</t>
  </si>
  <si>
    <t>Miššíková Gabriela, prof. PhDr., CSc.</t>
  </si>
  <si>
    <t>2015-1-SK01-KA103-008572</t>
  </si>
  <si>
    <t>Zvyšovanie kvality vysokoškolského vzdelávania na základe rozvoja inštitucionálnej multilaterálnej spolupráce</t>
  </si>
  <si>
    <t>Lachká Ľubica, Mgr.</t>
  </si>
  <si>
    <t>EHP-11/SK06-IV-01-008</t>
  </si>
  <si>
    <t>Finančný mechanizmus</t>
  </si>
  <si>
    <t>Rektorát UKF</t>
  </si>
  <si>
    <t>Finančná podpora talianskeho jazyka</t>
  </si>
  <si>
    <t>Švarbová Eva, doc. PhDr., PhD.</t>
  </si>
  <si>
    <t>MZVTR - 991</t>
  </si>
  <si>
    <t>Grant Talianskej ambasády</t>
  </si>
  <si>
    <t>15. svetová gymnaestráda v Helsinkách</t>
  </si>
  <si>
    <t>Halmová Nora, doc. PaedDr., PhD.</t>
  </si>
  <si>
    <t>821/2015/OŠMaŠ</t>
  </si>
  <si>
    <t>Program na podporu športových aktivít</t>
  </si>
  <si>
    <t>Mesto Nitra</t>
  </si>
  <si>
    <t>V zdravom tele zdravý duch</t>
  </si>
  <si>
    <t>Juríková Tunde, doc. RNDr., PhD.</t>
  </si>
  <si>
    <t>NKN 13</t>
  </si>
  <si>
    <t>http://www.nkn.sk/nase-programy/aby-ludia-ludom-pomahali/program-v-roku-2014</t>
  </si>
  <si>
    <t>Podpora občianskych aktivít</t>
  </si>
  <si>
    <t>Ľudovít Štúr - Stredoeurópan</t>
  </si>
  <si>
    <t>Lehocká Irena, Mgr., PhD.</t>
  </si>
  <si>
    <t>792/2015/OK</t>
  </si>
  <si>
    <t>https://www.nitra.sk/zobraz/obsah/13158</t>
  </si>
  <si>
    <t xml:space="preserve">Dotačný program na podporu kultúry </t>
  </si>
  <si>
    <t>Nákup odbornej literatúry</t>
  </si>
  <si>
    <t>Kružlík Peter, Ing.</t>
  </si>
  <si>
    <t>MK-918/2015/2.5</t>
  </si>
  <si>
    <t>Program 2 Kultúrne aktivity v oblasti pamäťových inštitúcií</t>
  </si>
  <si>
    <t>Univerzitná knižnica</t>
  </si>
  <si>
    <t>Nitrianske univerzitné dni 2015 na podporu športu</t>
  </si>
  <si>
    <t>Líšková Miroslava, PhDr., PhD.</t>
  </si>
  <si>
    <t>NSK 216/2015</t>
  </si>
  <si>
    <t>Dotačný program na podporu športu</t>
  </si>
  <si>
    <t>Nitrianske univerzitné dni 2015 na podporu kultúry</t>
  </si>
  <si>
    <t>NSK 246/2015</t>
  </si>
  <si>
    <t>Dotačný program na podporu kultúry</t>
  </si>
  <si>
    <t>Nitrianske univerzitné dni 2015</t>
  </si>
  <si>
    <t>746/2015/OK</t>
  </si>
  <si>
    <t>Rozvoj a ochrana duchovných hodnôt</t>
  </si>
  <si>
    <t>Rektorát uKF</t>
  </si>
  <si>
    <t>Stop! Deti nie sú tovarom! Adopcie nie sú obchodom!</t>
  </si>
  <si>
    <t>Čečot Vladimír, Dr. h. c., prof. JUDr., CSc.</t>
  </si>
  <si>
    <t>Projekt k výzve KMV VI/2014</t>
  </si>
  <si>
    <t>http://www.minv.sk/</t>
  </si>
  <si>
    <t xml:space="preserve">Dotácia zo štátneho rozpočtu prostredníctvom rozpočtu MV SR na rok 2014. PrF UMB ako člen združenia: Inštitút kriminologických štúdií.
</t>
  </si>
  <si>
    <t xml:space="preserve">Teória a popularizácia s CERNom </t>
  </si>
  <si>
    <t>Tomášik  Boris, doc. Mgr.,  PhD.</t>
  </si>
  <si>
    <t>0662/2014</t>
  </si>
  <si>
    <t>spolufinancovanie spolupráce s CERN Theory Unit</t>
  </si>
  <si>
    <t>Vplyv edukačných a sociokultúrnych faktorov na utváranie národnostnej identity</t>
  </si>
  <si>
    <t>Kariková Soňa, prof. PhDr., PhD.</t>
  </si>
  <si>
    <t>2015-8774/13472:1-200A</t>
  </si>
  <si>
    <t>Projekt aplikovaného výskumu a vývoja "Virtuálna, d. s. s., a. s."</t>
  </si>
  <si>
    <t>Šebo Ján, doc. JUDr. Ing., PhD.</t>
  </si>
  <si>
    <t>1002/2012-I/42, 833/2012</t>
  </si>
  <si>
    <t>www.employment.gov.sk/sk</t>
  </si>
  <si>
    <t>MPSVR SR</t>
  </si>
  <si>
    <t>Analýza existujúceho neziskového sektora v zabezpečovaní bývania v krajinách EÚ</t>
  </si>
  <si>
    <t>Kuvíková Helena, prof. Ing., PhD.</t>
  </si>
  <si>
    <t>Zmluva o dielo zo dňa 4.6.2015</t>
  </si>
  <si>
    <t>http://www.telecom.gov.sk/index/index.php</t>
  </si>
  <si>
    <t>MDVRR SR</t>
  </si>
  <si>
    <t>Slovenské dejiny v dejinách Európy. Výskum európskych konotácií v dejinách Slovenska (SDDE)</t>
  </si>
  <si>
    <t>Škvarna Dušan, prof. PhDr., PhD.</t>
  </si>
  <si>
    <t>Zmluva č. III/1/2011</t>
  </si>
  <si>
    <t>Z podnetu Predsedníctva SAV dynamizovať výskumné prostredie v SAV začalo na základe výsledkov konkurzu pôsobiť na HÚ SAV od 1.1.2003 Centrum excelentnosti.</t>
  </si>
  <si>
    <t>SAV - Centrum excelentnosti</t>
  </si>
  <si>
    <t>Historický ústav Slovenskej akadémie vied</t>
  </si>
  <si>
    <t>koordinátor: Historický ústav SAV Bratislava (uvádzame kvôli evidencii)</t>
  </si>
  <si>
    <t>Hrady na Slovensku. Interdisciplinárny prierezový pohľad na fenomén hradov</t>
  </si>
  <si>
    <t>Tomeček Oto, PhDr., PhD.</t>
  </si>
  <si>
    <t>Zmluva č. III/1/2013</t>
  </si>
  <si>
    <t>Koordinátor: Historický ústav SAV Bratislava. Ďalší spoluriešiteľ z FF UMB: PhDr. Maliniak Pavol, PhD. (uvádzame kvôli evidencii)</t>
  </si>
  <si>
    <t>Zdroje údajov o MaSP vhodné na simulácie ekonomických procesov a ich analýza</t>
  </si>
  <si>
    <t>Hudec Ján, doc. Ing., CSc.</t>
  </si>
  <si>
    <t>Zmluva o dielo zo dňa 10.12.2015</t>
  </si>
  <si>
    <t>Verejná výzva SOFTIP a.s. na predkladanie projektov zo dňa 5.11.2015.</t>
  </si>
  <si>
    <t>SOFTIP a.s.</t>
  </si>
  <si>
    <t>Building a platform for enhanced societal research related to nuclear energy in Central and Eastern Europe (Platenso)</t>
  </si>
  <si>
    <t>Mihók Peter, Ing., PhD.</t>
  </si>
  <si>
    <t>FP7-Fission-2013-605140</t>
  </si>
  <si>
    <t>http://ec.europa.eu/research/participants/portal/desktop/en/opportunities/index.html</t>
  </si>
  <si>
    <t>EU - 7RP</t>
  </si>
  <si>
    <t xml:space="preserve">Implementing Public Participation Approaches in Radioactive Waste Disposal (IPPA)
</t>
  </si>
  <si>
    <t>DO7RP-0010-12</t>
  </si>
  <si>
    <t>http://www.apvv.sk/</t>
  </si>
  <si>
    <t>FP7-Fission-2010-269849</t>
  </si>
  <si>
    <t>Learning form Innovation in Public Sector Environments (LIPSE)</t>
  </si>
  <si>
    <t>Nemec Juraj, prof. Ing., CSc.</t>
  </si>
  <si>
    <t>FP7-SSH-2012.3.2-3-320090</t>
  </si>
  <si>
    <t>http://ec.europa.eu/research/participants/portal/desktop/en/opportunities/fp7/calls/fp7-ssh-2012-2.html</t>
  </si>
  <si>
    <t>Silver Via Alpina (Silvialp)</t>
  </si>
  <si>
    <t>Kučerová Jana, doc. Ing., PhD.</t>
  </si>
  <si>
    <t>COS-TSUST-2014-3-15-666243</t>
  </si>
  <si>
    <t>COSME</t>
  </si>
  <si>
    <t>Solidarity in European societies: empowerment, social justice and Citizenship (SOLIDUS)</t>
  </si>
  <si>
    <t>H2020-EURO-SOCIETY-2014-649489</t>
  </si>
  <si>
    <t>H2020</t>
  </si>
  <si>
    <t>EU - H2020</t>
  </si>
  <si>
    <t>ETNOFOLK - Preservation and Enhancement of Folk Culture Heritage in Central Europe</t>
  </si>
  <si>
    <t>Bitušíková Alexandra, doc. PhDr., CSc.</t>
  </si>
  <si>
    <t>3CE296P4</t>
  </si>
  <si>
    <t xml:space="preserve">Central Europe Programme </t>
  </si>
  <si>
    <t>Central Europe Programme -European Regional Development Fund</t>
  </si>
  <si>
    <t>European Commission - Directorate-General for Research and Innovation</t>
  </si>
  <si>
    <t>GENPORT – An internet portal for sharing knowledge and inspiring collaborative action on gender and science</t>
  </si>
  <si>
    <t>FP7-SCIENCE-IN-SOCIETY-2012-1</t>
  </si>
  <si>
    <t>Mobile Identities – Migration and Integration in Transnational Communities</t>
  </si>
  <si>
    <t>30-CE-0586552/00-29</t>
  </si>
  <si>
    <t xml:space="preserve">HOME/2012/EIFX/CA/CFP/4201(http://ec.europa.eu/dgs/home-affairs/financing/fundings/migration-asylum-borders/integration-fund/
transnational-actions/index_en.htm)
</t>
  </si>
  <si>
    <t>Integration Fund - Community Actions</t>
  </si>
  <si>
    <t>Directorate B-Immigration and Asylum-Directorate-General Home Affairs, and European Commission, European Fund for the Integration of third-country nationals 2007-2013</t>
  </si>
  <si>
    <t>Chain Reaction: A Sustainable approach to Inquiry Based Science Education</t>
  </si>
  <si>
    <t>Raganová Janka, doc. RNDr., PhD.</t>
  </si>
  <si>
    <t>http://www.7rp.sk/</t>
  </si>
  <si>
    <t>7FP7</t>
  </si>
  <si>
    <t>MOLIM: MOLecules In Motion</t>
  </si>
  <si>
    <t>Medveď Miroslav, doc. RNDr., PhD.</t>
  </si>
  <si>
    <t>COST Action CM1405 (MoU:oc-2014-1-18725)</t>
  </si>
  <si>
    <t>Security Forum 2015</t>
  </si>
  <si>
    <t>Ušiak Jaroslav, doc. Mgr., PhD.</t>
  </si>
  <si>
    <t>RS009/2015</t>
  </si>
  <si>
    <t>http://www.nato.int/cps/en/natohq/63610.htm</t>
  </si>
  <si>
    <t xml:space="preserve">NATO - CO-Sponsorship Grants for Public Diplomacy Projects </t>
  </si>
  <si>
    <t xml:space="preserve">NATO Public Diplomacy Programmes, Public Diolomacy Division, International Staff, NATO Headquarters </t>
  </si>
  <si>
    <t>Functioning of the local production systems under the conditions of economic crisis (FOLPSEC)</t>
  </si>
  <si>
    <t>Kološta Stanislav, Ing., PhD.</t>
  </si>
  <si>
    <t>FP7-PEOPLE-2011-IRSES-295050</t>
  </si>
  <si>
    <t>FP7-PEOPLE-2011-IRSES</t>
  </si>
  <si>
    <t>koordinátor projektu: Karira Research AB; dofinancovanie v roku 2015</t>
  </si>
  <si>
    <t>koordinátor projektu: Karita Research AB; dofinancovanie v roku 2015</t>
  </si>
  <si>
    <t>koordinátor projektu: KARITA Research AB</t>
  </si>
  <si>
    <t>koordinátor projektu: Erasmus university, Holandsko</t>
  </si>
  <si>
    <t>koordinátor projektu: Erasmus university, Holandsko; dofinancovanie</t>
  </si>
  <si>
    <t xml:space="preserve">koordinátor projektu: Accademia Europea dI Bolzano, Taliansko </t>
  </si>
  <si>
    <t>koordinátor projektu: University of Barcelona, Španielsko</t>
  </si>
  <si>
    <t>koordinátor projektu: 
Institute of Ethnology of the Academy of Sciences of the Czech Republic, Praha, Česká republika; dofinancovanie v roku 2015</t>
  </si>
  <si>
    <t>koordinátor projektu: Fundacio per a la universitat oberta de Catalunya, Avenida Tibidabo 39, Barcelona, Španielsko</t>
  </si>
  <si>
    <t xml:space="preserve">koordinátor projektu: Psychoanalytic Institute for Social Research, Taliansko (uvádzame kvôli evidencii)
</t>
  </si>
  <si>
    <t>koordinátor: Centre for Science Education, Sheffield Hallam University</t>
  </si>
  <si>
    <t>koordinátor: Eötvös University, Budapešť</t>
  </si>
  <si>
    <t>koordinátor projektu: University of National and World Economy, Bulharsko Uvadzame kvoli evidencii)</t>
  </si>
  <si>
    <t>Centrum univerzitnej úspešnosti</t>
  </si>
  <si>
    <t>Lucia Hrčková, Mgr.</t>
  </si>
  <si>
    <t>BECO-2012-72</t>
  </si>
  <si>
    <t>Frankofónny akčný plán Kancelárie pre strednú a východnú Európu</t>
  </si>
  <si>
    <t>Univerzitná agentúra frankofónie / Agence Universitaire de la Francophonie (AUF)</t>
  </si>
  <si>
    <t>Confessional and Ethnic Interactions in the Habsburg Monarchy
Konfesionálne a etnické interakcie v Habsburskej monarchii 16. – zač. 20. stor.</t>
  </si>
  <si>
    <t>Kurhajcová Alica, Mgr., PhD.</t>
  </si>
  <si>
    <t>CIII-HU-0908-01-1516</t>
  </si>
  <si>
    <t xml:space="preserve">Stredoeurópsky výmenný program pre univerzitné štúdiá (CEEPUS) </t>
  </si>
  <si>
    <t>SAIA n.o.</t>
  </si>
  <si>
    <t xml:space="preserve">Corpuslinguistik: Computermorphologie und Kollokationsforschung </t>
  </si>
  <si>
    <t>Bohušová Zuzana, doc. PhDr., PhD.</t>
  </si>
  <si>
    <t>2013-10-15-0003</t>
  </si>
  <si>
    <t>Projekty Akcie - Spolupráca mladých výskumníkov</t>
  </si>
  <si>
    <t>SAIA - Akcia Rakusko-Slovensko</t>
  </si>
  <si>
    <t>Dvojjazyčné lingvistické nástroje pre integrovaný záchranný systém v poľsko-slovenskom pohraničí (1. časť)</t>
  </si>
  <si>
    <t>Račáková Anita, Mgr., PhD.</t>
  </si>
  <si>
    <t xml:space="preserve">Cross-border cooperation </t>
  </si>
  <si>
    <t>E-bologna for Translation Studies Programmes in Central and Eastern European Countries</t>
  </si>
  <si>
    <t xml:space="preserve">CIII-AT-0119-10-1516
</t>
  </si>
  <si>
    <t>Equality, Mixity and integration by Sports (EMIS) (Rovnosť, rôznorodosť a integrácia prostredníctvom športu)</t>
  </si>
  <si>
    <t>Bartík Pavol, prof. PaedDr., PhD.</t>
  </si>
  <si>
    <t>567364-EPP-1-2015-2-FR-SPO-SNCESE</t>
  </si>
  <si>
    <t>Erasmus+ Sport, Not-for-profit European Sport Events</t>
  </si>
  <si>
    <t>EACEA, Európska komisia</t>
  </si>
  <si>
    <t>Get organized!</t>
  </si>
  <si>
    <t>2014-05-15-0001</t>
  </si>
  <si>
    <t>OEAD testing.oead.at</t>
  </si>
  <si>
    <t>História Ruska v umeleckých obrazoch: Učebno-metodický materiál pre výučbu predmetu História a kultúra Ruska (pre študentov-rusistov vysokých škol na Slovensku)</t>
  </si>
  <si>
    <t>Sugay Larisa Anatolievna, prof. PhDr., DrSc.</t>
  </si>
  <si>
    <t>1208Gr/I-405-13</t>
  </si>
  <si>
    <t>Russkij Mir http://russkiymir.ru/en/</t>
  </si>
  <si>
    <t>Russkiy Mir Foundation</t>
  </si>
  <si>
    <t>In Between? Pátranie po lokálnych dejinách na pohraničiach Európy / In Between? Searching for local histories in European borderlands</t>
  </si>
  <si>
    <t>Pecníková Jana, Mgr.</t>
  </si>
  <si>
    <t>Európa pre obyvateľov, European Remembrance Projects 2015</t>
  </si>
  <si>
    <t>State, Role and Prospects of Gymnastics in V4 Countries (Súčasný stav, úloha a perspektívy gymnastiky v krajinách V4)</t>
  </si>
  <si>
    <t>Kremnický Juraj, Mgr., PhD.</t>
  </si>
  <si>
    <t>Small grants - Scientific exchange and Research</t>
  </si>
  <si>
    <t>Via Benedictina on the way (Via Benedectina na ceste)</t>
  </si>
  <si>
    <t>Kožiak Rastislav, PhDr., PhD.</t>
  </si>
  <si>
    <t>Standard grants - Scientific exchange and Research</t>
  </si>
  <si>
    <t>Academic writing online (AWO)</t>
  </si>
  <si>
    <t>Spišiaková Mária, PhDr., PhD.</t>
  </si>
  <si>
    <t>2014-1-AT01-KA203-000887</t>
  </si>
  <si>
    <t>EU - EACEA -TEMPUS</t>
  </si>
  <si>
    <t>Network of competence centres for the development of cruise tourism in the Black Sea (CruiseT)</t>
  </si>
  <si>
    <t>543681-TEMPUS-1-2013-1-DE-TEMPUS-JPHES</t>
  </si>
  <si>
    <t>The acceleration method of development of transversal competences in the students’ practical training process (ACCMETH)</t>
  </si>
  <si>
    <t>Borseková Kamila, Ing., PhD.</t>
  </si>
  <si>
    <t>2015-1-PL01-KA203-016468</t>
  </si>
  <si>
    <t>ERASMUS +</t>
  </si>
  <si>
    <t>Vybrané oblasti politiky miestneho rozvoja v Nórsku a na Slovensku</t>
  </si>
  <si>
    <t>SK06-IV-02-001</t>
  </si>
  <si>
    <t>http://spehp.saia.sk/sk/main/pre-vysoke-skoly</t>
  </si>
  <si>
    <t>EEA/EHP</t>
  </si>
  <si>
    <t>Využívanie outsourcingu vo virtuálnych mikropodnikoch - Medzinárodná platforma výskumu a komunikácie klastrov</t>
  </si>
  <si>
    <t xml:space="preserve">Lesáková Ľubica, prof. Ing., PhD. </t>
  </si>
  <si>
    <t>NBS 57/2013</t>
  </si>
  <si>
    <t>Naukove badania statutowe</t>
  </si>
  <si>
    <t>Ministerstvo školstva PL</t>
  </si>
  <si>
    <t>European Identity, Culture, Exchanges and Multilingualism (EUROMEC)</t>
  </si>
  <si>
    <t>Gura Radovan, doc. PaedDr., PhD.</t>
  </si>
  <si>
    <t>553397-epp-1-2014-1-BG-EPPJMO-NETWORK</t>
  </si>
  <si>
    <t xml:space="preserve">JEAN MONNET ACTIVITIE WITHIN ERASMUS+ </t>
  </si>
  <si>
    <t>EACEA (Education Audiovisual and Culture Executive Agency)</t>
  </si>
  <si>
    <t>IANUS Konzorcium Erasmus Mundus</t>
  </si>
  <si>
    <t>Koper Ján, prof. PhDr., PhD.</t>
  </si>
  <si>
    <t>2012-2736/001-001-EMA2</t>
  </si>
  <si>
    <t xml:space="preserve">IANUS Erasmus Mundus </t>
  </si>
  <si>
    <t>Alexandru Ioan Cuza University of IAŞI (Romania)</t>
  </si>
  <si>
    <t>VNDREAM V4</t>
  </si>
  <si>
    <t>Visegrad Network for Research, Education and Academic Mobility</t>
  </si>
  <si>
    <t xml:space="preserve">Harmonization and Modernization of the Curriculum for Primary Teacher Education </t>
  </si>
  <si>
    <t>Janiš Vladimír, doc. RNDr., CSc.</t>
  </si>
  <si>
    <t>516762-Tempus-1-2011-RS-Tempus-JPCR</t>
  </si>
  <si>
    <t>22.11.2011</t>
  </si>
  <si>
    <t>HOPE - Horizont in Physics Education</t>
  </si>
  <si>
    <t>540130-LLP-1_FR-Erasmus-ENW</t>
  </si>
  <si>
    <t>Erasmus</t>
  </si>
  <si>
    <t>CIVCIL - Competent in Volunteering Competent in Life</t>
  </si>
  <si>
    <t>Brozmanová Gregorová Alžbeta, doc. PhDr., PhD.</t>
  </si>
  <si>
    <t>2014-2-SK02-KA205-000364</t>
  </si>
  <si>
    <t>Erazmus + Programme</t>
  </si>
  <si>
    <t>Iuventa</t>
  </si>
  <si>
    <t>Evangelical ethics in postmodern context of postcommunist Europe</t>
  </si>
  <si>
    <t>Masarik Albín, doc. ThDr., PhD.</t>
  </si>
  <si>
    <t>01/2015/OPS-01</t>
  </si>
  <si>
    <t>Evanjelikálna teológia, Evanjelikálna teológia a misia</t>
  </si>
  <si>
    <t xml:space="preserve">Faith and Learning, Wheaton, IL., USA </t>
  </si>
  <si>
    <t>Sociálne služby vo vzdelávaní sociálnych pracovníkov na Slovensku a v Nórsku</t>
  </si>
  <si>
    <t xml:space="preserve">Šavrnochová Michaela, PhDr., PhD. </t>
  </si>
  <si>
    <t>EEA/EHP-SK06-IV-V-02</t>
  </si>
  <si>
    <t xml:space="preserve">Inštitucionálna spolupráca medzi vysokámi školami </t>
  </si>
  <si>
    <t>Výskum pedagogických znalostí študentov učiteľstva a učiteľov v praxi - ITEL-001UMB-15</t>
  </si>
  <si>
    <t>Tomengová Alena, Ing., PhD.</t>
  </si>
  <si>
    <t>Dodatok č. 3 k zmluve č.169/2015</t>
  </si>
  <si>
    <t>ITEL/OECD Teacher Knowledge Survey</t>
  </si>
  <si>
    <t>Mobility študentov a zamestnancov vysokých škôl medzi krajinami programu Erasmus+, Kľúčová akcia 1</t>
  </si>
  <si>
    <t>Chovancová Katarína, doc. PhDr., PhD.</t>
  </si>
  <si>
    <t>2015-1-SK01-KA103-008611</t>
  </si>
  <si>
    <t>Erasmus+, Kľúčová akcia 1: Vzdelávacia mobilita jednotlivcov</t>
  </si>
  <si>
    <t>Slovenská akademická asociácia pre medzinárodnú spoluprácu,  Národná agentúra programu Erasmus+ pre vzdelávanie a odbornú prípravu</t>
  </si>
  <si>
    <t>Mobility študentov a zamestnancov vysokých škôl medzi krajinami programu a partnerskými krajinami Erasmus+, Kľúčová akcia 1</t>
  </si>
  <si>
    <t>2015-1-SK01-KA107-008868</t>
  </si>
  <si>
    <t>Kosír Igor, prof. Ing., CSc.</t>
  </si>
  <si>
    <t>2014-1-SK01-KA103-000024</t>
  </si>
  <si>
    <t>Program Erasmus+</t>
  </si>
  <si>
    <t>UMB sa stala pridruženým členom AUF rozhodnutím Rady Agentúry z 13.5.2006.</t>
  </si>
  <si>
    <t>koordinátor: Pázmány Péter Catholic University, Faculty of Humanities and Social Sciences, Maďarsko
Kontakt: Ódor Monika, odor.monika@ppke.hu</t>
  </si>
  <si>
    <t>Celková suma (8 268 €) je pridelená pre obidvoch riešiteľov na území SR (UMB BB a UCM TN).</t>
  </si>
  <si>
    <t>koordinátor: Katolícka univerzita Jána Pavla II. v Lubline
Katedra poľského jazyka, dr Magdalena Smoleń-Wawrzusiszyn</t>
  </si>
  <si>
    <t>koordinátor: University of Vienna, Zentrum für
Translationswissenschaft - Center for Translation Studies Vienna,
Rakúsko</t>
  </si>
  <si>
    <t>koordinátor: The University of Franche-Comté, Francúzsko</t>
  </si>
  <si>
    <t>Celková suma (16 172 €) je pridelená pre obidvoch riešiteľov na území SR (UK BA a UMB BB).</t>
  </si>
  <si>
    <t>koordinátor: European Network Remembrance and Solidarity</t>
  </si>
  <si>
    <t>koordinátor: Department of Gymnastics and Dance of Gdańsk University of Physical Education and Sport (príspevok z grantu - forma refundácií)</t>
  </si>
  <si>
    <t>koordinátor: Development Agency of Broumov area, CZ (príspevok z grantu - forma refundácií)</t>
  </si>
  <si>
    <t>koordinátor: University of Applied Sciences Burgenland, Rakúsko</t>
  </si>
  <si>
    <t>koordinátor: Paderborn University, Nemecko</t>
  </si>
  <si>
    <t>koordinátor: Poznan University of Technology</t>
  </si>
  <si>
    <t>koordinátor: Ekonomická fakulta Univrzity Mateja Bela v Banskej Bystrici</t>
  </si>
  <si>
    <t>koordinátor: Technická univerzita Opole, Poľsko</t>
  </si>
  <si>
    <t>dotácia od JAGIELLONSKI UNIVERSITY KRAKOW, jedného zo 4 spoluriešiteľov konzorcia (ďalší partneri: University of Pécs, Matej Bel University, Masaryk University)</t>
  </si>
  <si>
    <t>koordinátor: Univerzita Novi Sad, Srbsko</t>
  </si>
  <si>
    <t>koordinátor: Université Pierre et Marie Curie, Paris, Franczúzsko</t>
  </si>
  <si>
    <t>381 088 € je výška prvého predfinancovania. Druhá splátka vo výške 205 201 €  bola zaslaná vo februári 2016.</t>
  </si>
  <si>
    <t>61 081 € je výška prvého predfinancovania. Druhá splátka vo výške 32 889 € bude zaslaná v druhej polovici roka 2016.</t>
  </si>
  <si>
    <t>381 461 € je výška prvého predfinancovania (65 %). Druhá splátka vo výške 205 402 € bola zaslaná vo februári 2015.</t>
  </si>
  <si>
    <t>Regióny, konkurencieschopnosť a potenciál jej rastu v podmienkach Európskej únie</t>
  </si>
  <si>
    <t>PO-2015/027</t>
  </si>
  <si>
    <t xml:space="preserve">Európska komisia, Regióny a miestny rozvoj, Regionálna politika </t>
  </si>
  <si>
    <t>Zastúpenie Európskej komisie</t>
  </si>
  <si>
    <t>Prognostický význam nových biomarkerov v etiopatogenéze ischemického a neischemického srdcového zlyhávania hodnoteného pomocou multidetektorovej komputerovej tomografie – vlastný projekt.</t>
  </si>
  <si>
    <t>Huňavý, Mikuláš, MUDr.</t>
  </si>
  <si>
    <t>VVS/1-900/90</t>
  </si>
  <si>
    <t>Zvyšovanie schopností klinického uvažovania s využitím simulácií a algoritmov, akronym projektu je: CROESUS</t>
  </si>
  <si>
    <t>Majerník, Jaroslav, Ing.,PhD.</t>
  </si>
  <si>
    <t xml:space="preserve">Erasmus +                    2014-1-CZ01-KA203-002002 </t>
  </si>
  <si>
    <t>Priorita 2.1.1. Rozvoj národných viacsektorových politík prevencie a kontroly neprenosných ochorení (NCDs)</t>
  </si>
  <si>
    <t>Mgr. Iveta Rajničová Nagyová, PhD.  </t>
  </si>
  <si>
    <t>University of Gronigen</t>
  </si>
  <si>
    <t>Priorita  2.1.3. Monitorovací rámec - prevencia a kontrola NCDs v kontexte globálneho akčného plánu o NCD (2013-2020)</t>
  </si>
  <si>
    <t>SOPHIE – evaluating the impact of structural policies on health inequalities and their social determinants and fostering changes, 7RP (GA-278173), Consortium Agreement (75/2012-UPJŠ)</t>
  </si>
  <si>
    <t>prof. Mgr. Andrea Madarasová Gecková, PhD.  </t>
  </si>
  <si>
    <t xml:space="preserve"> GA-278173</t>
  </si>
  <si>
    <t>FP 7 Call: FP7 – HEALTH-2011-two-stage</t>
  </si>
  <si>
    <t>FP7-HEALTH.2011.3.3-1 Developing methodologies to reduce inequities in the determinants of health</t>
  </si>
  <si>
    <t>Dohoda o spolupráci vo výskumnom programe „Mládež a zdravie“ UPJŠ v Košiciach a UMCG</t>
  </si>
  <si>
    <t xml:space="preserve"> 2 08614-LF</t>
  </si>
  <si>
    <t>Supervisors Chronic Disease Research Program of Graduate School KISH</t>
  </si>
  <si>
    <t xml:space="preserve">GR090707B </t>
  </si>
  <si>
    <t>SAILS</t>
  </si>
  <si>
    <t>Kireš, Marián, doc. RNDr., PhD.</t>
  </si>
  <si>
    <t>SIS-CT-2011-289085</t>
  </si>
  <si>
    <t>7 RP-SIS-CT-2011</t>
  </si>
  <si>
    <t>FP7 SIS 2011.2.2.1-1: Supporting and coordinating action on innovative methods in science education: teacher training on inquiry based teaching methods on a large scale in Europe</t>
  </si>
  <si>
    <t>Experiment ALICE na LHC v CERN: štúdium vlastností silne interagujúcej hmoty pri extrémnych hustotách energie</t>
  </si>
  <si>
    <t>Bombara, Marek, RNDr., PhD.</t>
  </si>
  <si>
    <t xml:space="preserve">CERN ALICE 0774 </t>
  </si>
  <si>
    <t>ALICE CERN</t>
  </si>
  <si>
    <t>CELIM - Posilňovanie excelencie v multiškálovom bunkovom zobrazovaní</t>
  </si>
  <si>
    <t>prof. RNDr. Pavol Miškovský, DrSc.  </t>
  </si>
  <si>
    <t>CELIM 316310</t>
  </si>
  <si>
    <t>7. RP EÚ -Coordination and support actions: major theme HEALTH, with the following biomedical subspecialties: 1.1.2. Detection, diagnosis and monitoring; 1.1.4. Innovative therapeutic</t>
  </si>
  <si>
    <t>Sience for Prevention Academic Network</t>
  </si>
  <si>
    <t>Orosová, Oľga, prof. PhDr., CSc.</t>
  </si>
  <si>
    <t>LLP SPAN 526773</t>
  </si>
  <si>
    <t xml:space="preserve">SNIPE Social Norms Intervention for the Prevention of Polydrug  </t>
  </si>
  <si>
    <t>Orosová Oľga, prof. PhDr., CSc.</t>
  </si>
  <si>
    <t>JUST/2009/DPIP/AG/0964</t>
  </si>
  <si>
    <t>Vyšehradský fond</t>
  </si>
  <si>
    <t>Bazeľ, Yaroslav, prof. Dr., DrSc.</t>
  </si>
  <si>
    <t xml:space="preserve">IVF V4EaP Scholarship
51501697 - Bevziuk
</t>
  </si>
  <si>
    <t>Visegrad Scholarship Program—EaP</t>
  </si>
  <si>
    <t>prof. Dr.h.c. prof. RNDr. Alexander Feher, DrSc.</t>
  </si>
  <si>
    <t xml:space="preserve"> IVF V4EaP Scholarship
51501516 - Berkutova
</t>
  </si>
  <si>
    <t>doc. RNDr. Mária Ganajová, CSc.</t>
  </si>
  <si>
    <t xml:space="preserve"> IVF V4EaP Scholarship
- Starosta
</t>
  </si>
  <si>
    <t xml:space="preserve">RNDr. Jana Šandrejová, PhD.  </t>
  </si>
  <si>
    <t xml:space="preserve"> IVF V4EaP Scholarship
51500711 - Zaruba
</t>
  </si>
  <si>
    <t>Science Holiday Camps in Europe SCICAMP, 527525-LLP-1-2012-1-DE-COMENIUS-CNW</t>
  </si>
  <si>
    <t>doc. RNDr. Marián Kireš, PhD.  </t>
  </si>
  <si>
    <t>Comenius SciCamp</t>
  </si>
  <si>
    <t>Comenius LLP</t>
  </si>
  <si>
    <t>Európska komisia, Education, Audiovisual and Culture Executive Agency</t>
  </si>
  <si>
    <t>Improvement of interactive methods to understand the natural sciences and technological improvement</t>
  </si>
  <si>
    <t xml:space="preserve"> SciVis 2014-1-DE01-000694</t>
  </si>
  <si>
    <t>Šutaj, Štefan, prof. PaedDr., DrSc</t>
  </si>
  <si>
    <t>51401188 - Anikó Eszter</t>
  </si>
  <si>
    <t>Erasmus+ KA103 mobilita jednotlivcov s krajinami programu</t>
  </si>
  <si>
    <t>Mgr. Renáta Timková, PhD.</t>
  </si>
  <si>
    <t>2014-1-SK01-KA103-000047</t>
  </si>
  <si>
    <t>IČO:30778867</t>
  </si>
  <si>
    <t>2015-1-SK01-KA103-008669</t>
  </si>
  <si>
    <t>Erasmus+ KA107 mobilita jednotlivcov s partenrskými krajinami</t>
  </si>
  <si>
    <t>2015-1-SK01-KA107-008773</t>
  </si>
  <si>
    <t>ATEST (Assessment of Traineeships within the European Credit Transfer system)</t>
  </si>
  <si>
    <t>2014-1-CZ-01_KA203-001834</t>
  </si>
  <si>
    <t>EDUCA o.p.s., Česká republika</t>
  </si>
  <si>
    <t>KoWiSt: Kompetenzaufbau für eine wirkungsorientierte
Steuerung in kleinen und mittleren Kommunen (verejná správa, manažment)</t>
  </si>
  <si>
    <t>doc. Ing. Silvia Ručinská, PhD.
PhDr. Miroslav Fečko, PhD.</t>
  </si>
  <si>
    <t>Hochschule Harz –
Hochschule für Angewandte Wissenschaften, Nemecko</t>
  </si>
  <si>
    <t>SciVis 2014-1-DE01- 000694: Improvement of interactive methods to understand the natural sciences and  technological improvement</t>
  </si>
  <si>
    <t>doc. RNDr. Marián Kireš, PhD.</t>
  </si>
  <si>
    <t>Martin Luther Universität Halle</t>
  </si>
  <si>
    <t>Legal Clinics Summer School and Networking Program for Visegrad Countries Law Faculties (LCSSN) Project</t>
  </si>
  <si>
    <t>Dr. Judit Zeller</t>
  </si>
  <si>
    <t>LCSSN Project</t>
  </si>
  <si>
    <t>Legal Clinics Summer School Network Winter School</t>
  </si>
  <si>
    <t>SAAIC - ERASMUS: Mobilita študentov a pracovníkov vysokých škôl v akademickom roku 2014/2015</t>
  </si>
  <si>
    <t>Bodnárová Libuša, MVDr.</t>
  </si>
  <si>
    <t>2014-1-KS01-KA103-000073</t>
  </si>
  <si>
    <t>SAAIC-ERASMUS</t>
  </si>
  <si>
    <t>Nár.agentúra         Program celoživotného vzdelávania</t>
  </si>
  <si>
    <t>SAAIC - ERASMUS: Mobilita študentov a pracovníkov vysokých škôl v akademickom roku 2015/2016</t>
  </si>
  <si>
    <t>2015-1-SK01-KA103-008702</t>
  </si>
  <si>
    <t>Posilnenie spolupráce medzi UVLF v Košiciach a UiN v Bodø</t>
  </si>
  <si>
    <t xml:space="preserve">Faixová Zita, prof. MVDr., PhD. </t>
  </si>
  <si>
    <t>SK06-IV-02-012</t>
  </si>
  <si>
    <t>http://spehp.saia.sk/sk/main/vyzvy/vyzva-eea-ehp-sk06-iv-v-02-institucionalna-spolupraca</t>
  </si>
  <si>
    <t>SK06 
Štipendijný program EHP Slovensko</t>
  </si>
  <si>
    <t>SAIA, n.o. Bratislava</t>
  </si>
  <si>
    <t>Mobilitný projekt medzi vysokými školami</t>
  </si>
  <si>
    <t>SK06-II-01-003</t>
  </si>
  <si>
    <t>http://spehp.saia.sk/sk/main/vyzvy/vyzva-eea-ehp-sk06-ii-01</t>
  </si>
  <si>
    <t>Energia v krajine – elektrické vedenia a ochrana prioritných druhov vtákov v územiach NATURA 2000</t>
  </si>
  <si>
    <t xml:space="preserve">Soroka Jaroslav, MVDr. </t>
  </si>
  <si>
    <t>LIFE13 NAT/SK/001272</t>
  </si>
  <si>
    <t>LIFE+</t>
  </si>
  <si>
    <t>Európska komisia, Generálne riaditeľstvo pre životné prostredie</t>
  </si>
  <si>
    <t>Foramsulfuron AIR III.</t>
  </si>
  <si>
    <t xml:space="preserve">Legáth Jaroslav, prof. MVDr. CSc. </t>
  </si>
  <si>
    <t>Commission Implementing Regulation (EU) No. 686/2012</t>
  </si>
  <si>
    <t>BAYER, s.r.o., Nemecko</t>
  </si>
  <si>
    <t>FORCE 1,5 G</t>
  </si>
  <si>
    <t>zRMS
54/NRL/P-2535/HS</t>
  </si>
  <si>
    <t>SYNGENTA Slovakia, s.r.o.</t>
  </si>
  <si>
    <t>SCENIC SUCCESSOR</t>
  </si>
  <si>
    <t>zRMS
54/NRL/P-2680/HS</t>
  </si>
  <si>
    <t>BAYER, s.r.o.</t>
  </si>
  <si>
    <t>SPANDIS</t>
  </si>
  <si>
    <t>zRMS
54/NRL/P-2752/HS</t>
  </si>
  <si>
    <t>MERLIN FLEXX</t>
  </si>
  <si>
    <t>zRMS
54/NRL/P-1814/HS</t>
  </si>
  <si>
    <t>QUADRIS MAX</t>
  </si>
  <si>
    <t>zRMS
54/NRL/P-2590/HS</t>
  </si>
  <si>
    <t>BAS 80800 H</t>
  </si>
  <si>
    <t>zRMS
54/NRL/P-2630/HS</t>
  </si>
  <si>
    <t>BASF Slovensko, s.r.o.</t>
  </si>
  <si>
    <t>TERCEL</t>
  </si>
  <si>
    <t>zRMS
54/NRL/P-2883/HS</t>
  </si>
  <si>
    <t>vyberte, prosímUniverzita veterinárskeho lekárstva v Košiciach</t>
  </si>
  <si>
    <t>ATONIK</t>
  </si>
  <si>
    <t>zRMS
54/NRL/P-2230/HS</t>
  </si>
  <si>
    <t>Arysta LifeScience Slovensko, s.r.o.</t>
  </si>
  <si>
    <t>Slovenská kinematografia po roku 1989</t>
  </si>
  <si>
    <t xml:space="preserve">Ridzoňová Ferenčuhová Mária, doc., PhD., Mišíková Katarína doc. PhD., Macek Václav, prof. CSc., Bosáková žofia, Mgr. art. , Šošková Eva, Mgr. art., Filová Eva, Mgr. art. </t>
  </si>
  <si>
    <t>KOOPERAČNÁ    ZMLUVA O PODMIENKACH POSKYTNUTIA ÚČELOVÝCH NA RIEŠENIE PROJEKTU č.APVV-0797-12</t>
  </si>
  <si>
    <t>VV2012</t>
  </si>
  <si>
    <t xml:space="preserve">Ústav divadelnej a filmovej vedy Slovenskej akadémie vied </t>
  </si>
  <si>
    <t>gratn od SAV (VŠMU FTF je spoluriešiteľ gratnu APVV-0797-12)</t>
  </si>
  <si>
    <t>PREMENA</t>
  </si>
  <si>
    <t>doc. Malík Vladimír ArtD.</t>
  </si>
  <si>
    <t>173/2015-2/1.4.1</t>
  </si>
  <si>
    <t>http://www.avf.sk/vyzvy/challengesarchive/challenge22015.aspx</t>
  </si>
  <si>
    <t xml:space="preserve">Tvorba a realizácia slovenských audiovizuálnych diel </t>
  </si>
  <si>
    <t>Audiovizuálny fond</t>
  </si>
  <si>
    <t>MILA FOG</t>
  </si>
  <si>
    <t>Mgr. art. Pašš Patrik ArtD.</t>
  </si>
  <si>
    <t>176/2015-2/1.4.1</t>
  </si>
  <si>
    <t>PUTO</t>
  </si>
  <si>
    <t xml:space="preserve">prof. Balco Vladimír </t>
  </si>
  <si>
    <t>179/2015-2/1.4.1</t>
  </si>
  <si>
    <t>NINA</t>
  </si>
  <si>
    <t>prof. Ďuriš Ján</t>
  </si>
  <si>
    <t>181/2015-2/1.4.1</t>
  </si>
  <si>
    <t>NESPAVOSŤ</t>
  </si>
  <si>
    <t>doc. Trančík Dušan ArtD.</t>
  </si>
  <si>
    <t>182/2015-2/1.4.1</t>
  </si>
  <si>
    <t>PRVÁ OPERÁCIA</t>
  </si>
  <si>
    <t>prof. Šulík Martin ArtD.</t>
  </si>
  <si>
    <t>184/2015-2/1.4.1</t>
  </si>
  <si>
    <t>BEZPEČNOSTNÉ OPATRENIA</t>
  </si>
  <si>
    <t>185/2015-2/1.4.1</t>
  </si>
  <si>
    <t>PREPÁČTE MI</t>
  </si>
  <si>
    <t>189/2015-2/1.4.1</t>
  </si>
  <si>
    <t>POLEPŠOVŇA</t>
  </si>
  <si>
    <t>172/2015-2/1.4.1</t>
  </si>
  <si>
    <t>AHOJ LÁSKA</t>
  </si>
  <si>
    <t>prof. Ingrid Mayerová Ingrid</t>
  </si>
  <si>
    <t>188/2015-2/1.4.1</t>
  </si>
  <si>
    <t>NA STOPE</t>
  </si>
  <si>
    <t>795/2014-6/1.4.1</t>
  </si>
  <si>
    <t>http://www.avf.sk/vyzvy/challengesarchive/challenge62014.aspx</t>
  </si>
  <si>
    <t>MOR HO!</t>
  </si>
  <si>
    <t>prof. JURIŠIČ, ArtD.</t>
  </si>
  <si>
    <t>796/2014-6/1.4.1</t>
  </si>
  <si>
    <t>YOLO</t>
  </si>
  <si>
    <t>Mgr.art. BEBJAK Peter, ArtD.</t>
  </si>
  <si>
    <t>797/2014-6/1.4.1</t>
  </si>
  <si>
    <t>TRVALÝ VÍKEND ( pracovný názov BETONIKA LEKÁRSKA)</t>
  </si>
  <si>
    <t>Mgr.art. ŠVEDA Róbert, ArtD.</t>
  </si>
  <si>
    <t>798/2014-6/1.4.1</t>
  </si>
  <si>
    <t>BALADA O TEREZE A ŠIMONOVI ( pracovný názov WHY WE BELIEVE - PREČOV VERÍME )</t>
  </si>
  <si>
    <t>799/2014-6/1.4.1</t>
  </si>
  <si>
    <t>PERSONAL PRONOUNS ( pracovný názov - ME AND MY I ARE BOTH MINE )</t>
  </si>
  <si>
    <t>doc. SZOMOLÁNYI Anton, ArtD.</t>
  </si>
  <si>
    <t>800/2014-6/1.4.1</t>
  </si>
  <si>
    <t>HNIEZDO</t>
  </si>
  <si>
    <t>Mgr.art. VOJTEK Jaroslav, ArtD.</t>
  </si>
  <si>
    <t>815/2014-6/1.4.1</t>
  </si>
  <si>
    <t>DIAGNÓZA</t>
  </si>
  <si>
    <t>Mgr.art. KEREKES Peter, ArtD.</t>
  </si>
  <si>
    <t>816/2014-6/1.4.1</t>
  </si>
  <si>
    <t>Portréty vedcov</t>
  </si>
  <si>
    <t>doc. Oparty Ján, ArtD.</t>
  </si>
  <si>
    <t>0009/FTF/2015</t>
  </si>
  <si>
    <t>http://www.cvtisr.sk/cvti-sr-vedecka-kniznica/o-cvti-sr/verejne-obstaravanie.html?page_id=573</t>
  </si>
  <si>
    <t xml:space="preserve">zmluva o vzájomnej spolupráci </t>
  </si>
  <si>
    <t>Centrum vedecko-technických informácií SR</t>
  </si>
  <si>
    <t>A predsa sa točí!</t>
  </si>
  <si>
    <t>Mgr. Grúber Slavomír</t>
  </si>
  <si>
    <t>ZM2004020-1</t>
  </si>
  <si>
    <t>zmluva o spolupráci pri výrobe AVD</t>
  </si>
  <si>
    <t>Rozhlas a televízia Slovenska</t>
  </si>
  <si>
    <t>6th European Editing Masterclass</t>
  </si>
  <si>
    <t>Smržová Darina, prof.</t>
  </si>
  <si>
    <t>295/2015-4/3.3</t>
  </si>
  <si>
    <t>http://www.avf.sk/vyzvy/challengesarchive/challenge42015.aspx</t>
  </si>
  <si>
    <t>Program 3 - Výskum, vzdelávanie a edičná činnosť v oblasti audiovizuálnej kultúry,3.3 - Odborné vzdelávanie a profesionálna príprava</t>
  </si>
  <si>
    <t>Konferencia SIECE – Transformačné procesy a nové technológie v audiovizuálnych médiách</t>
  </si>
  <si>
    <t xml:space="preserve">Mišíková Katarína, doc. PhD. a kol. </t>
  </si>
  <si>
    <t>503/2015-4/3.2</t>
  </si>
  <si>
    <t>3.2 - Odborný výskum a sprístupňovanie odborných informácií</t>
  </si>
  <si>
    <t>ÁČKO 2015</t>
  </si>
  <si>
    <t>doc. Oparty Ján ArtD.</t>
  </si>
  <si>
    <t>57/2015/0212</t>
  </si>
  <si>
    <t>http://www.staremesto.sk/sk/vzn/showDocument/id:40054/section:citizen</t>
  </si>
  <si>
    <t>Dotácie oblasť Kultúry</t>
  </si>
  <si>
    <t>Mestská časť BA - Staré Mesto</t>
  </si>
  <si>
    <t>00603147</t>
  </si>
  <si>
    <t>118/VŠMU/2015</t>
  </si>
  <si>
    <t>Zmluva o poskytnutí dotácie č. GABI1503039 uzavretá podľa par.51 zákona č. 40/1964 Zb. Obč. zákonníka v znení neskorších predpisov a v súlade s právnym poriadkom SR</t>
  </si>
  <si>
    <t>00603481</t>
  </si>
  <si>
    <t>Zachráň svojho Afričana, rozvojové vzdelávanie</t>
  </si>
  <si>
    <t>Doc. Svetlana Waradzinová</t>
  </si>
  <si>
    <t>2015/RV/1/3</t>
  </si>
  <si>
    <t>http://www.slovakaid.sk/sk</t>
  </si>
  <si>
    <t>Projekty pre oblasť rozvojového vzdelávania</t>
  </si>
  <si>
    <t>Slovenská agentúra pre medzinárodnú rozvojovú spoluprácu</t>
  </si>
  <si>
    <t>SAMRSú2013/RVú01/07</t>
  </si>
  <si>
    <t>Všetko za národ</t>
  </si>
  <si>
    <t>doc. Roman Polák</t>
  </si>
  <si>
    <t>MK-1356/2015/4.1.1</t>
  </si>
  <si>
    <t xml:space="preserve">program 4.1.1 Podpora vzniku, uvádzania a šírenia javiskového diela 
</t>
  </si>
  <si>
    <t>MK SR</t>
  </si>
  <si>
    <t>buď.bábkar2015</t>
  </si>
  <si>
    <t>prof.Ján Uličiansky</t>
  </si>
  <si>
    <t>MK-1353/2015/4.1.1</t>
  </si>
  <si>
    <t>Projekt CHLAD-Lars Norén, divadelná inscenácia</t>
  </si>
  <si>
    <t>GAB1504020</t>
  </si>
  <si>
    <t>http://www.bratislava.sk/grantovy-program-ars-bratislavensis/d-11035531</t>
  </si>
  <si>
    <t>grantový program ARS BRATISLAVENSIS</t>
  </si>
  <si>
    <t>Hl.mesto SR Bratislava</t>
  </si>
  <si>
    <t>Komparácia edukácie európskych bábkarských škôl, tvorivé metódy a ich uplatnenie v praxi (medzinárodné teatrologické kolokvium)</t>
  </si>
  <si>
    <t>doc.Mgr. art. Barbora Zamišková, ArtD.</t>
  </si>
  <si>
    <t>MK-1360/2015/4.1.5</t>
  </si>
  <si>
    <t>program 4.1.5 Divadelná reflexia</t>
  </si>
  <si>
    <t>Maturitná Marška</t>
  </si>
  <si>
    <t>doc.Mgr. art. Zdenka Pašuthová, ArtD.</t>
  </si>
  <si>
    <t>MK-1355/2015/4.1.4</t>
  </si>
  <si>
    <t>program 4.1.4 Edukačné programy</t>
  </si>
  <si>
    <t xml:space="preserve">Publikácia: MgA. Tatiana Brederová, PhD. : Súčasné ruské dokumentárne divadlo </t>
  </si>
  <si>
    <t>doc.PhDr.Nadežda Lindovská,PhD.</t>
  </si>
  <si>
    <t>MK-1349/2015/4.5.4</t>
  </si>
  <si>
    <t>program 4.5.4 Vydávanie pôvodnej a prekladovej umenovednej a spoločenskovednej literatúry</t>
  </si>
  <si>
    <t>Pražské Quadriennále 2015 - Aura scénografie</t>
  </si>
  <si>
    <t>doc. Ján Kocman</t>
  </si>
  <si>
    <t>MK-1359/2015/4.3.2</t>
  </si>
  <si>
    <t>program 4.3.2 Prezentačné aktivity: výstavy, salóny, festivaly, prehliadky</t>
  </si>
  <si>
    <t>Prezentácie - konfrontácie</t>
  </si>
  <si>
    <t>Mgr. art. Katarína Hašková, ArtD.</t>
  </si>
  <si>
    <t>MK-2066/2015/4.2.5</t>
  </si>
  <si>
    <t>podprogram 4.2 – Hudba</t>
  </si>
  <si>
    <t>Kompozičné paradigmy včera, dnes, zajtra</t>
  </si>
  <si>
    <t>prof. Jevgenij Iršai, PhD.</t>
  </si>
  <si>
    <t>MK-4484/2015/4.2.3</t>
  </si>
  <si>
    <t>00165184</t>
  </si>
  <si>
    <t>Tanečný kongres 2015  TANEC.SK Tanec.SK - odborné sympoziá 2015</t>
  </si>
  <si>
    <t>Mgr. art. Ivica Liszkayová, PhD.</t>
  </si>
  <si>
    <t>MK-1527/2015/4.1.5</t>
  </si>
  <si>
    <t>podprogram 4.1 - Divadlo a tanec</t>
  </si>
  <si>
    <t>00165185</t>
  </si>
  <si>
    <t>ORFEUS 2015</t>
  </si>
  <si>
    <t>Mgr. art. Lucia Papanetzová, ArtD.</t>
  </si>
  <si>
    <t>MK-4483/2015/4.2.2</t>
  </si>
  <si>
    <t>00165186</t>
  </si>
  <si>
    <t>Koncert symfonického orchestra VŠMU</t>
  </si>
  <si>
    <t>Mgr. art. Vladimír Sirota</t>
  </si>
  <si>
    <t>MK-2299/2015/4.2.2</t>
  </si>
  <si>
    <t>00165187</t>
  </si>
  <si>
    <t>La caterina a Slzy nože</t>
  </si>
  <si>
    <t>MK-2298/2015/4.1.1</t>
  </si>
  <si>
    <t>00165188</t>
  </si>
  <si>
    <t>Teoretické analýzy v tanečnom umení 2015</t>
  </si>
  <si>
    <t>00165189</t>
  </si>
  <si>
    <t>KUKA v škole</t>
  </si>
  <si>
    <t>Mgr. art. Ondrej Zachar</t>
  </si>
  <si>
    <t>2014vs045</t>
  </si>
  <si>
    <t>Kvalita vzdelávania 2014</t>
  </si>
  <si>
    <t>Cherry Orchad - realizácia inscenácie</t>
  </si>
  <si>
    <t>doc. Waradzinová Svetlana</t>
  </si>
  <si>
    <t>Embassy of Finland, Bratislava</t>
  </si>
  <si>
    <t>Príprav festivalu Projekt Istropolitana 2016</t>
  </si>
  <si>
    <t>divadlokaplnka@gmail.com</t>
  </si>
  <si>
    <t>Zmluva o spolupráci a koprodukcii</t>
  </si>
  <si>
    <t>Občianske združenie Divadlo Kaplnka</t>
  </si>
  <si>
    <t>Poď s nami animovať</t>
  </si>
  <si>
    <t>Gubčová Eva, doc.</t>
  </si>
  <si>
    <t>2015vs022</t>
  </si>
  <si>
    <t>Kvalita vzdelávania 2015</t>
  </si>
  <si>
    <t>Atlantída</t>
  </si>
  <si>
    <t>Mgr. art. Šveda Róbert ArtD.</t>
  </si>
  <si>
    <t>2015vu1014</t>
  </si>
  <si>
    <t>Viac umenia 2015</t>
  </si>
  <si>
    <t>Manžel Ján s rodinou / Šlachtic</t>
  </si>
  <si>
    <t>Mgr. art. Liová  Zuzana ArtD.</t>
  </si>
  <si>
    <t>2015vu017</t>
  </si>
  <si>
    <t>Mĺkva voda</t>
  </si>
  <si>
    <t>doc. Mgr. PhDr. Korec Pavol ArtD.</t>
  </si>
  <si>
    <t>2015vu016</t>
  </si>
  <si>
    <t>Utorok</t>
  </si>
  <si>
    <t>prof. Párnický Stanislav</t>
  </si>
  <si>
    <t>2015vu018</t>
  </si>
  <si>
    <t>0223/FTF/2015</t>
  </si>
  <si>
    <t>Zmluva o poskytnutí finančného príspevku uzatvorená podľa par.269, Ods. 2 zákona č.513/1991 Zb. /Obchodný zákonník/</t>
  </si>
  <si>
    <t>BONAIDEA - o. z.</t>
  </si>
  <si>
    <t>0194/FTF/2015</t>
  </si>
  <si>
    <t>LITA,autorská spoločnosť</t>
  </si>
  <si>
    <t>00420166</t>
  </si>
  <si>
    <t>8.10.2015</t>
  </si>
  <si>
    <t>AsynChrónie 2016 - prehliadka mladých skladateľov</t>
  </si>
  <si>
    <t>2015vu057</t>
  </si>
  <si>
    <t>Orthogenesis</t>
  </si>
  <si>
    <t>2015vu058</t>
  </si>
  <si>
    <t>Kreatívne myslenie v tanci-nové prístupy vo vzdelávaní študentov KTT</t>
  </si>
  <si>
    <t>doc.Marta Poláková, ArtD.</t>
  </si>
  <si>
    <t>2014vs044</t>
  </si>
  <si>
    <t>Viac umenia 2014</t>
  </si>
  <si>
    <t>Leo Bruwer na Slovensku 2015</t>
  </si>
  <si>
    <t>Mgr. art. Martin Krajčo, ArtD.</t>
  </si>
  <si>
    <t>Nadačný príspevok na realizáciu opery B. Martinů Slzy nože</t>
  </si>
  <si>
    <t>Mgr. Sirota Vladimír</t>
  </si>
  <si>
    <t>HTF-2015-NBM-ČR</t>
  </si>
  <si>
    <t>Nadačná zmluva</t>
  </si>
  <si>
    <t>Nadace Bohuslava Martinu Praha</t>
  </si>
  <si>
    <t>Realizácia 16.ročníka študenského festivalu súčasnej hudby Orfeus</t>
  </si>
  <si>
    <t>139/VŠMU/2015</t>
  </si>
  <si>
    <t>Sociálny a kultúrny fond - príspevok na významné projekty</t>
  </si>
  <si>
    <t>SOZA</t>
  </si>
  <si>
    <t>00178454</t>
  </si>
  <si>
    <t>Accentus Musicalis</t>
  </si>
  <si>
    <t>Vedúci vedeckého tímu:
Mgr. art. Róbert Šebesta, PhD.
Koordinátor a kontaktná osoba:
Mgr. art. Vladimír Sirota</t>
  </si>
  <si>
    <t>N00093</t>
  </si>
  <si>
    <t>www.sk-at.eu</t>
  </si>
  <si>
    <t>Cezhraničná spolupráca Slovenská republika - Rakúsko 2007 - 2013</t>
  </si>
  <si>
    <t>Európsky fond regionálneho rozvoja (EFRR)</t>
  </si>
  <si>
    <t>(EFRR) poskytovalo na projekt príspevok vo výške 85% =16.972,45 €;  MPRV SR poskytovalo na projekt príspevok vo výške 10% =1.966,76 €</t>
  </si>
  <si>
    <t>Humeria</t>
  </si>
  <si>
    <t>545743-EM-1-2013-1-EE-ERA MUNDUS-EMA21</t>
  </si>
  <si>
    <t>Erasmus MUNDUS</t>
  </si>
  <si>
    <t>Tallin University</t>
  </si>
  <si>
    <t>Erasmus+ - Mobilita študentov a zamestnancov VŠ</t>
  </si>
  <si>
    <t>Mgr. Cápová Helena</t>
  </si>
  <si>
    <t>2014-1-SK01-KA103-000113</t>
  </si>
  <si>
    <t>2015-1-SK01-KA103-008794</t>
  </si>
  <si>
    <t>Dokumentárny film pred a po roku 1989 v krajinách V4</t>
  </si>
  <si>
    <t>doc. Ridzoňová Mária</t>
  </si>
  <si>
    <t>Visegrad University Studies Grant</t>
  </si>
  <si>
    <t>Internatinal Visegrad Fund</t>
  </si>
  <si>
    <t xml:space="preserve">Development of higher education and society by creating a collaborative environment in the field of arts and media through regional student partnershio in production of audio/video content. 
(Medzinárodná spolupráca v Balkánskom regióne)
</t>
  </si>
  <si>
    <t>Mgr. art. Gyárfáš Matej ArtD. , doc. Szomolányi Anton ArtD., prof. Labík Ľudovít ArtD. , prof. Hardoš Jozef, ArtD., Mgr. Keeble Jana</t>
  </si>
  <si>
    <t>544108-TEMPUS-1-2013-1-RS-TEMPUS-JPHES</t>
  </si>
  <si>
    <t>University of Arts in Belgrade</t>
  </si>
  <si>
    <t xml:space="preserve">Smržová Darina, prof. </t>
  </si>
  <si>
    <t> 11510342</t>
  </si>
  <si>
    <t>Erasmus+, 3LAYS, Tri roviny rozprávania</t>
  </si>
  <si>
    <t>Mgr. Cápová Helena, prof. Hledíková Ida</t>
  </si>
  <si>
    <t>Zmluva o spolupráci 3LAY</t>
  </si>
  <si>
    <t>Színház- és Filmmuvészeti Egyetem Budapest</t>
  </si>
  <si>
    <t>podpísané na základe zmluvy č. 2013-4594/001-001 z 9.12.2013 podpísaná medzi Audiovisual and Culture Execution Agency a hlavným partnerom - University of Arts in Belgrade</t>
  </si>
  <si>
    <t>Účasť inscenácie bábkarskej tvorby na medzinárodnom festivale Lutkokaz 2015 v Osijeku, Chorvátsko</t>
  </si>
  <si>
    <t>doc.J.Kocman</t>
  </si>
  <si>
    <t>MK-6543/2015/5.1</t>
  </si>
  <si>
    <t xml:space="preserve">program 5.1  Prezentácia umenia a kultúry v zahraničí
</t>
  </si>
  <si>
    <t>Účasť Divadelnej fakulty Vysokej školy múzických umení v Bratislave na festivale Zlomvaz 2015 a výstave Pražské Quadriennale 2015 v Prahe a intenzívna celoročná česko-slovenská spolupráca, prezentácia slovenského umenia v Českej republike</t>
  </si>
  <si>
    <t>MK-6512/2015/5.1</t>
  </si>
  <si>
    <t>Cyklus tvorivých dielní hereckých techník</t>
  </si>
  <si>
    <t>Mgr. art. Peter Šimun</t>
  </si>
  <si>
    <t>MK-1351/2015/4.1.4</t>
  </si>
  <si>
    <t xml:space="preserve">program 4.1.4 Edukačné programy
</t>
  </si>
  <si>
    <t>1191/2015-1/2.2</t>
  </si>
  <si>
    <t>http://www.avf.sk/vyzvy/challengesarchive/challenge12015.aspx</t>
  </si>
  <si>
    <t>2.2 Verejné kultúrne podujatia s účasťou audiovizuálnych diel v SR</t>
  </si>
  <si>
    <t>ROSSO PAPAVERO</t>
  </si>
  <si>
    <t>doc. PhDr. Gubčová Eva ArtD.</t>
  </si>
  <si>
    <t>166/2015-3/2.1.3</t>
  </si>
  <si>
    <t>http://www.avf.sk/vyzvy/challengesarchive/challenge32015.aspx</t>
  </si>
  <si>
    <t>2.1.3 Distribúcia a prezentácia audiovizuálnych diel</t>
  </si>
  <si>
    <t>Praktická dramaturgia</t>
  </si>
  <si>
    <t>Gindl - Tatárová Zuzana, prof.</t>
  </si>
  <si>
    <t>504/2015-4/3.1</t>
  </si>
  <si>
    <t>3.1 - Edičná činnosť</t>
  </si>
  <si>
    <t>Špecifiká rozprávania vo viac - príbehových filmoch</t>
  </si>
  <si>
    <t xml:space="preserve">Hrinová Barbora, Mgr. Art., ArtD.  </t>
  </si>
  <si>
    <t>505/2015-4/3.1</t>
  </si>
  <si>
    <t>Priestorový zvuk - realizácia zvukového environmentu</t>
  </si>
  <si>
    <t>Mojžiš Peter, prof.</t>
  </si>
  <si>
    <t>506/2015-4/3.1</t>
  </si>
  <si>
    <t>Prezentácia filmu COMEBACK</t>
  </si>
  <si>
    <t>Mgr.art. HARUMOVÁ HESSOVÁ Barbara, ArtD.</t>
  </si>
  <si>
    <t>1031/2014-3/2.1.3</t>
  </si>
  <si>
    <t>http://www.avf.sk/vyzvy/challengesarchive/challenge32014.aspx</t>
  </si>
  <si>
    <t>o-R-f-E-us-PEAT - Prezentácia Študenského festivalu súčasnej hudby ORFEUS 2015 v Prahe</t>
  </si>
  <si>
    <t>MK-6536/2015/5.1</t>
  </si>
  <si>
    <t>5.1 – Prezentácia umenia a kultúry v zahraničí</t>
  </si>
  <si>
    <t>165182</t>
  </si>
  <si>
    <t>národné dofinancovanie</t>
  </si>
  <si>
    <t>Skvalitnenie nedeštruktívneho výskumu pre študentov Katedry reštaurovania</t>
  </si>
  <si>
    <t>doc. Mgr. art. Jana Karpjaková Balážiková</t>
  </si>
  <si>
    <t>2015vs118</t>
  </si>
  <si>
    <t>výzva Nadácie Tatrabanky</t>
  </si>
  <si>
    <t>program Kvalita vzdelávania</t>
  </si>
  <si>
    <t>reštaurátorský výskum oltára, návrh rekonštruovania</t>
  </si>
  <si>
    <t>8/13</t>
  </si>
  <si>
    <t>Salezáni Don Bosca</t>
  </si>
  <si>
    <t>výskum a reštaurovanie zbierkového predmentu</t>
  </si>
  <si>
    <t>doc. Danica Stojkovičová</t>
  </si>
  <si>
    <t>10/14</t>
  </si>
  <si>
    <t>SNM</t>
  </si>
  <si>
    <t>11/14</t>
  </si>
  <si>
    <t>6/14</t>
  </si>
  <si>
    <t>18/14</t>
  </si>
  <si>
    <t>7/14</t>
  </si>
  <si>
    <t>8/14</t>
  </si>
  <si>
    <t>9/14</t>
  </si>
  <si>
    <t>12/14</t>
  </si>
  <si>
    <t>14/14</t>
  </si>
  <si>
    <t>19/14</t>
  </si>
  <si>
    <t>2/14</t>
  </si>
  <si>
    <t>13/14</t>
  </si>
  <si>
    <t>Výskum výroby sklennej plastiky</t>
  </si>
  <si>
    <t>Milan Opálka, akad. soch.</t>
  </si>
  <si>
    <t>9/13</t>
  </si>
  <si>
    <t>Ministerstvo kultury</t>
  </si>
  <si>
    <t>vytvorenie dizajnu</t>
  </si>
  <si>
    <t>Mgr. art. Eva Veselá</t>
  </si>
  <si>
    <t>WURTH, s.r.o.</t>
  </si>
  <si>
    <t>vytvorenie dizajnu externej baterie mobilných telefónov</t>
  </si>
  <si>
    <t>doc Ferdinand Chrenka</t>
  </si>
  <si>
    <t>AILES International</t>
  </si>
  <si>
    <t>reštaurátorský výskum a realizácia</t>
  </si>
  <si>
    <t>prof. Boris Kvasnica</t>
  </si>
  <si>
    <t>23/14</t>
  </si>
  <si>
    <t>Rímskokatolícka cirkev farnosť MODRA</t>
  </si>
  <si>
    <t>výskum a reštaurovanie olejomaľby</t>
  </si>
  <si>
    <t>7/13</t>
  </si>
  <si>
    <t>Ľubovnianske múzeum</t>
  </si>
  <si>
    <t>Archive as Practice</t>
  </si>
  <si>
    <t>Mgr. Daniel Grúň, PhD.</t>
  </si>
  <si>
    <t>-</t>
  </si>
  <si>
    <t>http://www.erstestiftung.org/</t>
  </si>
  <si>
    <t>ERSTE Stiftung</t>
  </si>
  <si>
    <t>Re-thinking the XXI century conservator/restorer’s figure and role</t>
  </si>
  <si>
    <t>prof. Boris Kvasnica, akad. mal.</t>
  </si>
  <si>
    <t>Leonardo Partnerstvá</t>
  </si>
  <si>
    <t>TEXTILE MEMORIES</t>
  </si>
  <si>
    <t>doc. M.A. Mária Fulková</t>
  </si>
  <si>
    <t>EHP-19/SK06-I-02-007/2015</t>
  </si>
  <si>
    <t>www.saia.sk</t>
  </si>
  <si>
    <t>Štipendijný program EHP Slovensko - prípravné návštevy</t>
  </si>
  <si>
    <t>„ŽIVÁ PAMAŤ_DIGITÁLNA BUDÚCNOSŤ Zachovanie textilného a šperkárskeho umenia a remesla pre budúcnosť“</t>
  </si>
  <si>
    <t>EHP-33/SK06-IV-02-008/2015</t>
  </si>
  <si>
    <t>Štipendijný program EHP Slovensko - Inštitucionálna spolupráca</t>
  </si>
  <si>
    <t>Mgr. Zuzana Wallnerová</t>
  </si>
  <si>
    <t>2014-1-SK01-KA103-000007</t>
  </si>
  <si>
    <t>Národná agentúra Erasmus+</t>
  </si>
  <si>
    <t>2015-1-SK01-KA103-008546</t>
  </si>
  <si>
    <t>Obnova budovy VŠVU na Hviezdoslavovom nám. 18, Bratislava I. k.ú. Staré Mesto</t>
  </si>
  <si>
    <t>prof. Stanislav Stankoci, akad.mal.</t>
  </si>
  <si>
    <t>MK-7500/2015/1.1</t>
  </si>
  <si>
    <t>www.mksr.sk</t>
  </si>
  <si>
    <t>Obnovme si svoj dom</t>
  </si>
  <si>
    <t>Nákup knižničného fondu</t>
  </si>
  <si>
    <t>PhDr. Oľga Kasajová</t>
  </si>
  <si>
    <t>MK-1593/2015/2.5</t>
  </si>
  <si>
    <t>Program 2 - Kultúrne aktivity v oblasti pamäťových inštitúcií</t>
  </si>
  <si>
    <t>TD KOPANICE
Tvorivá dielňa študentov Katedry architektúry a Katedry fotografie a nových médií VŠVU na Brestovci</t>
  </si>
  <si>
    <t>prof. Mgr. Ing. Ľubo Stacho</t>
  </si>
  <si>
    <t>MK-2831/2015/4.3.3</t>
  </si>
  <si>
    <t>4.3.2 Umenie</t>
  </si>
  <si>
    <t>Open Studio 2015 (workshop edition)</t>
  </si>
  <si>
    <t>Mgr. art. Dorota Kenderová, ArtD.</t>
  </si>
  <si>
    <t>MK-2241/2015/4.3.3</t>
  </si>
  <si>
    <t>4.3.3 Umenie</t>
  </si>
  <si>
    <t>Magisterskí diplomanti Vysokej školy výtvarných umení v šk. roku 2014/2015</t>
  </si>
  <si>
    <t>Mgr. Alexandra Niczová</t>
  </si>
  <si>
    <t>MK-2830/2015/4.3.2</t>
  </si>
  <si>
    <t>Fenomén Gemer ´15 (mladé medzinárodné sympózium)</t>
  </si>
  <si>
    <t>Rudolf Malacký, akad. soch.</t>
  </si>
  <si>
    <t>MK-2826/2015/4.3.3</t>
  </si>
  <si>
    <t>RE/MIGRÁCIA OBRAZU</t>
  </si>
  <si>
    <t>doc. Mgr.Art. Jozef Sedlák</t>
  </si>
  <si>
    <t>MK-2828/2015/4.3.2</t>
  </si>
  <si>
    <t>Volanie divočiny (workshop + kolaboratívny umelecký projekt)</t>
  </si>
  <si>
    <t>Mgr. art. Nóra Ružičková, ArtD.</t>
  </si>
  <si>
    <t>MK-2832/2015/4.4.5</t>
  </si>
  <si>
    <t>4 Umenie</t>
  </si>
  <si>
    <t>Ateliér 343</t>
  </si>
  <si>
    <t>prof. Júlia Sabová, akad.mal.</t>
  </si>
  <si>
    <t>2015diz031</t>
  </si>
  <si>
    <t>www.nadaciatatrabanky.sk</t>
  </si>
  <si>
    <t>Viac dizajnu</t>
  </si>
  <si>
    <t>Oppidum residenti Galanta</t>
  </si>
  <si>
    <t>doc. Mgr. art. Klaudia Kosziba, ArtD.</t>
  </si>
  <si>
    <t>2015vu081</t>
  </si>
  <si>
    <t>Verejný priestor OBCHODNÁ ulica</t>
  </si>
  <si>
    <t>www.region-bsk.sk</t>
  </si>
  <si>
    <t>Bratislavský samosprávny kraj</t>
  </si>
  <si>
    <t>SK/AT</t>
  </si>
  <si>
    <t>doc. Mgr.art. Jana Hojstričová, ArtD.</t>
  </si>
  <si>
    <t>VEREJNÝ PRIESTOR OBCHODNÁ ULICA</t>
  </si>
  <si>
    <t>GAB1503022</t>
  </si>
  <si>
    <t>www.bratislava.sk</t>
  </si>
  <si>
    <t>Ars Bratislavensis</t>
  </si>
  <si>
    <t>Hlavné mesto Slovenskej republiky Bratislava</t>
  </si>
  <si>
    <t>Visegrad/V4EaP Scholarship - Viktória Popovics</t>
  </si>
  <si>
    <t>doc. Mgr. art. Sylvia Birkušová</t>
  </si>
  <si>
    <t>Visegrad/V4EaP Scholarship - Aldona Anna Jedrusik</t>
  </si>
  <si>
    <t>Verejný priestor OBCHODNÁ v Bratislave</t>
  </si>
  <si>
    <t>Na-154-2015</t>
  </si>
  <si>
    <t>www.nadaciaslsp.sk</t>
  </si>
  <si>
    <t>Otvorený grantový program</t>
  </si>
  <si>
    <t>Nadácia Slovenskej sporiteľne</t>
  </si>
  <si>
    <t>GAB1502037</t>
  </si>
  <si>
    <t>DIZAJN KIOSK - prednášky a prezentácie pre verejnosť o grafickom dizajne</t>
  </si>
  <si>
    <t>doc. Mgr. art. Marcel Benčík, ArtD.</t>
  </si>
  <si>
    <t>GAB1502011</t>
  </si>
  <si>
    <t>Materiálne a prístrojové vybavenie Ateliéru reštaurovania závesných obrazov a tabuľových malieb</t>
  </si>
  <si>
    <t>doc. Daniela Stojkovičová, akad.mal.</t>
  </si>
  <si>
    <t>Rímskokatolícka cirkev, farnosť Kamenec pod Vtáčnikom</t>
  </si>
  <si>
    <t>Vývoj a smerovanie tvorby mincí</t>
  </si>
  <si>
    <t>doc. Rastislav Trizma, akad. soch.</t>
  </si>
  <si>
    <t>43/2015</t>
  </si>
  <si>
    <t>www.nbs.sk</t>
  </si>
  <si>
    <t>Národná banka Slovenska</t>
  </si>
  <si>
    <t>343 Fashion Studio</t>
  </si>
  <si>
    <t>2014diz029</t>
  </si>
  <si>
    <t>monografia: Daniel Fischer</t>
  </si>
  <si>
    <t>prof. Daniel Fischer, akad. mal.</t>
  </si>
  <si>
    <t>MK-2823/2015/4.5.4</t>
  </si>
  <si>
    <t>The Loneliness of the Traveller</t>
  </si>
  <si>
    <t>Mgr. art. Michal Czinege</t>
  </si>
  <si>
    <t>MK-6451/2015/5.1</t>
  </si>
  <si>
    <t>5 Pro Slovakia</t>
  </si>
  <si>
    <t>WelsePunkt – výstava prác študentov ateliéru S+M+L_XL Kov a Šperk, VŠVU v Bratislave v rámci medzinárodného šperkárskeho podujatia Schmuck 2015 v Mníchove</t>
  </si>
  <si>
    <t>Mgr. art. Kristýna Španihelová, ArtD.</t>
  </si>
  <si>
    <t>MK-6449/2015/5.1</t>
  </si>
  <si>
    <t>Prezentácia Ateliéru kreatívnej fotografie na PRAGUE PHOTO festivale v Prahe</t>
  </si>
  <si>
    <t>MgA. Miro Švolík</t>
  </si>
  <si>
    <t>MK-6450/2015/5.1</t>
  </si>
  <si>
    <t>LOADING (Local added in global)</t>
  </si>
  <si>
    <t>prof. František Burian akad. soch.</t>
  </si>
  <si>
    <t>MK-6448/2015/5.1</t>
  </si>
  <si>
    <t>obnova a údržba Vyučbového centra komunikácie a vizualizácie</t>
  </si>
  <si>
    <t>Mgr. Soňa Trubíniová</t>
  </si>
  <si>
    <t>KPČ/01/15</t>
  </si>
  <si>
    <t>PIXEL FEDERATION, s.r.o.</t>
  </si>
  <si>
    <t>E 6726 LOADFIX Vývoj softvérovej web aplikácie pre nakladanie a fixáciu tovaru v železničnej nákladnej doprave,  LOADFIX  (Development of the Software Web Application for Loading and Fixing Goods in Railway Freight Wagons)</t>
  </si>
  <si>
    <t>Kendra Martin, doc.Ing., PhjD.</t>
  </si>
  <si>
    <t>0801/2013</t>
  </si>
  <si>
    <t>na medzinárodnej úrovni
http://www.eurekanetwork.org/
na domácej úrovni
https://www.vedatechnika.sk</t>
  </si>
  <si>
    <t>EUREKA E! 6726</t>
  </si>
  <si>
    <t>0164381</t>
  </si>
  <si>
    <t>financie postúpené prostredníctvom APVV</t>
  </si>
  <si>
    <t>AUTOEPCIS - RFID technológia v logistickch sieťach automobilového priemyslu</t>
  </si>
  <si>
    <t>Kolarovszki Peter, Ing. PhD.</t>
  </si>
  <si>
    <t>0800/2013</t>
  </si>
  <si>
    <t>EUREKA E! 7592</t>
  </si>
  <si>
    <t>Prepravno-tarifný systém integrovaného dopravného systému Košického samosprávneho kraja a štúdia realizovateľnosti tarifno-informačného zabezpečenia integrovaného dopravného systému</t>
  </si>
  <si>
    <t>Gnap Jozef, prof. Ing. PhD.</t>
  </si>
  <si>
    <t>O-14-101/0003-00</t>
  </si>
  <si>
    <t>Zmluva o dielo  4402/2014/OD29508</t>
  </si>
  <si>
    <t>Košický samosprávny kraj,  Košice</t>
  </si>
  <si>
    <t>Porovnanie efektívnosti využitia energie zemného plynu v mikrokogeneračných jednotkách na princípe palivového článku a Stirlingovho motora</t>
  </si>
  <si>
    <t>Patsch Marek, Ing. PhD.</t>
  </si>
  <si>
    <t>567/PG04/2011</t>
  </si>
  <si>
    <t>http://www.ekofond.sk/vsetkycs/program-04-vyskum-vyvoj-zavadzanie-novych-progresivnych-technologii-na-baze-zemneho-plynu/schvalene-ziadosti/3349</t>
  </si>
  <si>
    <t>Ekofond</t>
  </si>
  <si>
    <t>MKP analýza pre dielce</t>
  </si>
  <si>
    <t>Kohár Róbert, doc. Ing. PhD.</t>
  </si>
  <si>
    <t>06/UR/2015</t>
  </si>
  <si>
    <t>http://www.economy.gov.sk/11409-menu/145000s</t>
  </si>
  <si>
    <t>Schéma na podporu spolupráce podnikateľských subjektov a vedecko – výskumných pracovísk formou Inovačných voucherov</t>
  </si>
  <si>
    <t>ZŤS Sabinov, a.s.</t>
  </si>
  <si>
    <t>DETECTGAME - Výskum a vývoj pre integrovaný systém s prvkami umelej inteligencie pre monitorovanie pohybu voľne žijúcich živočíchov</t>
  </si>
  <si>
    <t>Hudec Róbert, prof. Ing. PhD.</t>
  </si>
  <si>
    <t>0802/2013</t>
  </si>
  <si>
    <t>EUREKA</t>
  </si>
  <si>
    <t>Spolufinancovanie EPPCN CERN Agreement</t>
  </si>
  <si>
    <t>Melo Ivan, doc. RNDr. PhD.</t>
  </si>
  <si>
    <t>0663/2014</t>
  </si>
  <si>
    <t>CERN</t>
  </si>
  <si>
    <t>Úloha Rozvoja vedy a techniky- Projektovanie turbookružných križovatiek</t>
  </si>
  <si>
    <t>Pitoňák Martin, Ing. PhD.</t>
  </si>
  <si>
    <t>S-104-0003/15</t>
  </si>
  <si>
    <t>http://www.ssc.sk/sk/Verejne-obstaravanie-.ssc</t>
  </si>
  <si>
    <t>003328</t>
  </si>
  <si>
    <t>Úloha Rozvoja vedy a techniky - Výpočet kapacity pozemných komunikácií</t>
  </si>
  <si>
    <t>S-104-0004/15</t>
  </si>
  <si>
    <t>Rozšírenie aplikácie softvéru ISEH na potreby ekonomického hodnotenia stavebných úprav cestnej komunikácie s nevyhovujúcou kategóriou</t>
  </si>
  <si>
    <t>Mikolaj Ján, prof. Ing. CSc.</t>
  </si>
  <si>
    <t>S-104-0007/15</t>
  </si>
  <si>
    <t>Monitoring prechodových oblastí pevnej jazdnej dráhy - Bratislavský tunel koľaj č.1</t>
  </si>
  <si>
    <t>Ižvolt Libor, prof. Ing. PhD.</t>
  </si>
  <si>
    <t>6-3/6/SvF/2015</t>
  </si>
  <si>
    <t>http://www.zsr.sk/slovensky/obstaravanie/verejne-obstaravanie/verejne-obst.-tovary-sluzby-prace/aktualne-vyberove-konanie.html?page_id=1764</t>
  </si>
  <si>
    <t>Železnice SR</t>
  </si>
  <si>
    <t>Experimentálna analýza modernizovanej žel. trate Nové Mesto n.V - T. Bohuslavice</t>
  </si>
  <si>
    <t>6-3/7/SvF/2015</t>
  </si>
  <si>
    <t>Vytvorenie dopravného modelu a posúdenia kapacity komunikácie po vybudovaní polyfunkčného domu</t>
  </si>
  <si>
    <t>Čelko Ján, prof. Ing. CSc.</t>
  </si>
  <si>
    <t>6-3/23/SvF/2015</t>
  </si>
  <si>
    <t>http://www.zilina.sk/mesto-zilina-volne-miesta-a-ponuka-verejne-obstaravanie</t>
  </si>
  <si>
    <t>00321796</t>
  </si>
  <si>
    <t xml:space="preserve">Výskumný ústav vysokohorskej biológie ŽU </t>
  </si>
  <si>
    <t>Development of nature Conservation and protected areas in the Slovak Carpathians</t>
  </si>
  <si>
    <t>Janiga Marián, prof. RNDr. PhD.</t>
  </si>
  <si>
    <t xml:space="preserve">1551/2011 </t>
  </si>
  <si>
    <t>www.swiss-contribution.sk</t>
  </si>
  <si>
    <t>Program švajčiarsko-slovenskej spolupráce</t>
  </si>
  <si>
    <t>Úrad vlády SR ako Národný kontaktný bod pre Švajčiarsky finančný mechanizmus, Štátna ochrana prírody Slovenskej republiky</t>
  </si>
  <si>
    <t>15.2.2012 - medzi ŠOP SR a ŽU VÚVB,           3.10.2011 - medzi Úrad vlády SR a ŠOP SR</t>
  </si>
  <si>
    <t>Nature Conservation as an Opportunity for Regional Development.</t>
  </si>
  <si>
    <t>CBC01012</t>
  </si>
  <si>
    <t>www.eeagrants.eu</t>
  </si>
  <si>
    <t>SK08,  Cezhraničná spolupráca</t>
  </si>
  <si>
    <t>Nórsky finančný mechanizmus, správca Úrad vlády SR</t>
  </si>
  <si>
    <t>26.8.2015 - medzi ŠOP SR a ŽU VÚVB,           4.11.2015 medzi Úrad vlády SR a ŠOP SR</t>
  </si>
  <si>
    <t>Ústav konkurencieschopnosti a inovácií</t>
  </si>
  <si>
    <t>Výskum a vývoj Hi-Tech integrovaných strojnotechnologických systémov pre výrobu automobilových plášťov - PROTYRE</t>
  </si>
  <si>
    <t>Medvecký Štefan, prof. Ing. PhD.</t>
  </si>
  <si>
    <t>reg-00314-0003</t>
  </si>
  <si>
    <t>oznámenie Ministerstva školstva, vedy, výskumu a športu SR č. 2013-12712/34325:-11</t>
  </si>
  <si>
    <t>Dotácia z prostriedkov štátneho rozpočtu na podporu aplikovaného výskumu, stimul pre výskum a vývoj</t>
  </si>
  <si>
    <t>VIPO a.s. Partizánske</t>
  </si>
  <si>
    <t>Aplikovaný výskum a vkývoj procesov pri získavaní monokryštálov a optimalizácie parametrov prípravy veľkorozmerných monokryštálov</t>
  </si>
  <si>
    <t>reg-00151-0004</t>
  </si>
  <si>
    <t>CEIT, a.s.</t>
  </si>
  <si>
    <t>Výskum kľúčových komponentov inovatívneho doprav.prostriedku pre pohyb po zemi, aj vo vzduchu. Experimentálny vývoj kľúčových komponentov inovatívneho dopravného prostriedku pre pohyb po zemi aj vo vzduchu.</t>
  </si>
  <si>
    <t>zmluva o poskytnutí stimulov pre výskum a vývoj č. 0685/2015</t>
  </si>
  <si>
    <t>oznámenie Ministerstva školstva, vedy, výskumu a športu SR č. 2015-8359/12311:1-15AA</t>
  </si>
  <si>
    <t>AeroMobil R&amp;D, s.r.o.</t>
  </si>
  <si>
    <t>Meranie a vyhodnotenie tepelných a chladiacich výkonov  systému  hliníkových omega panelov ALOP</t>
  </si>
  <si>
    <t>doc. Ing. Andrej Kapjor, PhD.                                                           Výskumné centrum UNIZA</t>
  </si>
  <si>
    <t>167/2015-2050-3200-10</t>
  </si>
  <si>
    <t>http://www.mhsr.sk/ext_dok-vyzva_na_predkladanie_ziadosti_o_dotacie_inovacne_vouchere/145002c?ext=orig</t>
  </si>
  <si>
    <t xml:space="preserve">Údaj do stl. B: Výskumné centrum UNIZA </t>
  </si>
  <si>
    <t>Akumulácia solárneho tepla do zeme pre účely vykurovania objektu počas zimy</t>
  </si>
  <si>
    <t>Ing. Michal Gottwald                                                           Výskumné centrum UNIZA</t>
  </si>
  <si>
    <t xml:space="preserve">167/2015-2050-3200-49 </t>
  </si>
  <si>
    <t>Letecká fotogrametria a vyhotovenie ortofotomapy medzi mestami Lovčica-Trubín a Žiar nad Hronom</t>
  </si>
  <si>
    <t>Novák Andrej, prof. Ing. PhD.</t>
  </si>
  <si>
    <t>S-101-0001/15</t>
  </si>
  <si>
    <t>Zmluva o spolupráci pri výskumnej činnosti č. 8/2015 (na základe cenovej ponuky)</t>
  </si>
  <si>
    <t>GEFOS SLOVAKIA,  Bratislava</t>
  </si>
  <si>
    <t>Zber a analýza údajov - vytvorenie databázy pre riešenie projektu vedeckej a grantovej agentúry Ministerstva kultúry 1/0208/15 "Človek a hory v priebehu času - od pravekých hradísk k stredovekým hradom, úloha: Nedeštruktívny prieskum Kostolianskej doliny (vytváranie leteckých snímok)</t>
  </si>
  <si>
    <t>O-15-101/0002-00</t>
  </si>
  <si>
    <t>Zmluva o spolupráci pri výskumnej činnosti č. 13/2014</t>
  </si>
  <si>
    <t>Geoaktuál, Šaľa</t>
  </si>
  <si>
    <t>Diaľkový prieskum zeme pre správu a manažment elektrickej rozvodnej siete - realizácia pilotného projektu získavania údajov v stanovenom koridore vzdušného vedenia 110 kV č. 8707 Trenčín Skalka - VE Kostolná (databáza leteckých snímok)</t>
  </si>
  <si>
    <t>O-15-101/0006-00</t>
  </si>
  <si>
    <t>Zmnluva o spolupráci pri výskumnej činnosti č. 7/2015</t>
  </si>
  <si>
    <t>YMS, a.s., Trnava</t>
  </si>
  <si>
    <t xml:space="preserve"> Riešenie projektu FP7 Capacity4Rail (C4R)</t>
  </si>
  <si>
    <t>Kendra Martin, doc. Ing. PhD.</t>
  </si>
  <si>
    <t>O-15-101/0004-00</t>
  </si>
  <si>
    <t>Zmluva o spolupráci pri výskumnej činnosti z 8.4.2015</t>
  </si>
  <si>
    <t>FP7 - Capacity4Rail (C4R)</t>
  </si>
  <si>
    <t>OLTIS GROUP, Olomouc</t>
  </si>
  <si>
    <t xml:space="preserve"> </t>
  </si>
  <si>
    <t>Zber a analýza údajov 3D laser dát územie letiska Dolný Hričov</t>
  </si>
  <si>
    <t>O-15-101/0003-00</t>
  </si>
  <si>
    <t>Zmluva o spolupráci pri výskumnej činnosti č. 1/2015</t>
  </si>
  <si>
    <t>TECHNISERV, Bratislava</t>
  </si>
  <si>
    <t>Zber a analýza údajov pre špecifické testovacie územie - Vrátna 2014/008</t>
  </si>
  <si>
    <t>O-14-101/0005-00</t>
  </si>
  <si>
    <t>Zmluva o spolupráci pri výskumnej činnosti č. 12/2014</t>
  </si>
  <si>
    <t>YMS, a.s.,  Trnava</t>
  </si>
  <si>
    <t xml:space="preserve">Zber a analýza údajov pre špecifické testovacie územie </t>
  </si>
  <si>
    <t>O-14-101/0004-00</t>
  </si>
  <si>
    <t>Zmluva o spolupráci pri výskumnej činnosti č. 01/2014</t>
  </si>
  <si>
    <t>TECHNISERV,  Bratislava</t>
  </si>
  <si>
    <t>Vývoj metodiky pre tvorbu ergonomických preventívnych prgramov na báze nástrojov digitálneho podniku</t>
  </si>
  <si>
    <t>Dulina Ľuboslav, doc. Ing. PhD</t>
  </si>
  <si>
    <t>Zmluva 072/14 RT</t>
  </si>
  <si>
    <t>http://www.nadaciapontis.sk/</t>
  </si>
  <si>
    <t>Nadácia VW, grant</t>
  </si>
  <si>
    <t>42137527</t>
  </si>
  <si>
    <t>30.10.2014</t>
  </si>
  <si>
    <t>Clean energy</t>
  </si>
  <si>
    <t>Nosek Radovan, doc. Ing. PhD.</t>
  </si>
  <si>
    <t>KIA15_012</t>
  </si>
  <si>
    <t>Nadácia Pontis/KIA</t>
  </si>
  <si>
    <t>Výskum a vývoj uloženia kotúčovej brzdy v kolese s cieľom úpravy parametrov</t>
  </si>
  <si>
    <t>Řezníček Rudolf, Ing. PhD.</t>
  </si>
  <si>
    <t>Zmluva</t>
  </si>
  <si>
    <t>KOVIS,IPC, Brezina 102, 8250 Brežice, Slovinsko</t>
  </si>
  <si>
    <t xml:space="preserve">Výskum rozloženia inklúzií v brzdových klátikoch </t>
  </si>
  <si>
    <t>Beijing Puran Railway Braking Technology High-Tech Ltd., Čína</t>
  </si>
  <si>
    <t>Výskum medzných prevádzkových stavov vagónov podľa ECM</t>
  </si>
  <si>
    <t>Zvolenský Peter, prof. Ing. PhD.</t>
  </si>
  <si>
    <t>Žiadosť o osvedčenie</t>
  </si>
  <si>
    <t>DMG s.r.o., Preseľany</t>
  </si>
  <si>
    <t>CENTRAL RAILWAYS a.s.,   Košice</t>
  </si>
  <si>
    <t>Výskum vlastností materiálov po tepelnom spracovaní v závislosti od rôzneho chladiaceho média.</t>
  </si>
  <si>
    <t>Fabian Peter, doc. Ing. PhD.</t>
  </si>
  <si>
    <t>INA Kysuce, Kysucké Nové Mesto</t>
  </si>
  <si>
    <t>Makroštruktúrna a mikroštruktúrna analýza odliatkov</t>
  </si>
  <si>
    <t>Bolibruchová Dana ,prof. Ing. PhD.</t>
  </si>
  <si>
    <t>DOR, Považská Bystrica</t>
  </si>
  <si>
    <t>Výskum trecích charakteristík obložení za sucha, návrh opatrení podľa UIC</t>
  </si>
  <si>
    <t>P-102-0010/15</t>
  </si>
  <si>
    <t>CoFren s.I. a Wabtec subsidiary, Avellino, TALIANSKO</t>
  </si>
  <si>
    <t>Výskum vlastností a predikcia životnosti železničných brzdových obložení</t>
  </si>
  <si>
    <t>Výskum limitných prevádzkových stavov žel. vozidiel podľa ECM</t>
  </si>
  <si>
    <t>Express Groupa, a.s., Bratislava</t>
  </si>
  <si>
    <t xml:space="preserve">Vedecká a inžinierská činnosť - Diagnostika a overovanie vlastností prototypov </t>
  </si>
  <si>
    <t>Madaj Rudolf, Ing. PhD.</t>
  </si>
  <si>
    <t>TRITON, spol. s r.o., Bratislava</t>
  </si>
  <si>
    <t>Vedecko-technická a inžinierska činnosť - Diagnostika a overovanie vlastností prototypov - analýza vplyvov dlhodobej prevádzky na zmenu úžitkových parametrov.</t>
  </si>
  <si>
    <t>Technopol International, a.s. Bratislava</t>
  </si>
  <si>
    <t>Vedecko-technická činnosť- Experimentálne merania životnosti brzdového obloženia</t>
  </si>
  <si>
    <t>SAS FLERTEX Matériaux dr froctopm, Velleneuve, FRANCÚZSKO</t>
  </si>
  <si>
    <t>Výskum a vývoj nových súčiastok pre výrobu šoeciálnych ložísk I</t>
  </si>
  <si>
    <t>Czán Andrej, prof. Ing. PhD.</t>
  </si>
  <si>
    <t>Sungwoo HITECH Slovakia,s.r.o.Žilina</t>
  </si>
  <si>
    <t>Výskum a vývoj nových súčiastok pre výrobu šoeciálnych ložísk II</t>
  </si>
  <si>
    <t>Návrh a vývoj tepelného spracovania materiálu s cieľom získať požadované mechanické vlastnosti a štruktúru.</t>
  </si>
  <si>
    <t>Výskum v oblasti prototypovania -návrh, vývoj a realizácia prototypu I</t>
  </si>
  <si>
    <t>Saargummi Slovakia, s.r.o., Dolné Vestenice</t>
  </si>
  <si>
    <t>Výskum v oblasti prototypovania -návrh, vývoj a realizácia prototypu II</t>
  </si>
  <si>
    <t>Analýza kovokeramického obloženia za sucha</t>
  </si>
  <si>
    <t>Výskum napäťovo deformačných stavov podľa ECM</t>
  </si>
  <si>
    <t>žiadosť o osvedčenie</t>
  </si>
  <si>
    <t>SLOV-VAGON, a.s.,Trnava</t>
  </si>
  <si>
    <t>Výskum frikčných vlastností kovokeramického obloženia za mokra</t>
  </si>
  <si>
    <t>Vývoj krbovej vložky Fernix Fire</t>
  </si>
  <si>
    <t>Jandačka Jozef, prof. Ing. PhD.</t>
  </si>
  <si>
    <t>LUSTROJ-ALFA, Stará Halič</t>
  </si>
  <si>
    <t>Vývoj a realizácia špeciálnych vzoriek tyčí pre testovacie účely</t>
  </si>
  <si>
    <t>Teoretický výskum a experimentálne overenie trecích charakteristík brzdových obložení kotúčovej brzdy</t>
  </si>
  <si>
    <t>Konštrukčný návrh, počítačová simulácia a prototypová realizácia súčiastok pre ložiskársky priemysel I</t>
  </si>
  <si>
    <t xml:space="preserve">CEIT Technical Innovation, Žilina </t>
  </si>
  <si>
    <t>Konštrukčný návrh, počítačová simulácia a prototypová realizácia súčiastok pre ložiskársky priemysel II</t>
  </si>
  <si>
    <t>Zhodnotenie trecích vlastností brzdových klátikov</t>
  </si>
  <si>
    <t>P-102-0045/15</t>
  </si>
  <si>
    <t>Konštrukčný a technologický vývoj testovacích vzoriek pre ložiskovú výrobu časť A</t>
  </si>
  <si>
    <t>P-102-0048/15</t>
  </si>
  <si>
    <t>Konštrukčný a technologický vývoj testovacích vzoriek pre ložiskovú výrobu časť B</t>
  </si>
  <si>
    <t>Prototypový výskum - konštrukčný návrh prototypov špeciálneho určenia I</t>
  </si>
  <si>
    <t>BM techdesing,  Partizánske</t>
  </si>
  <si>
    <t>Prototypový výskum - konštrukčný návrh prototypov špeciálneho určenia II</t>
  </si>
  <si>
    <t>Prototypový výskum - konštrukčný návrh prototypov špeciálneho určenia III</t>
  </si>
  <si>
    <t>Energetický výskum - zostavenie, návrh a overenie metodiky výpočtu a štúdia analýzy experimentálne nameraných dát.</t>
  </si>
  <si>
    <t>Malcho Milan, prof. Ing. PhD.</t>
  </si>
  <si>
    <t>Žilinská teplárenská,a.s.,    Žilina</t>
  </si>
  <si>
    <t xml:space="preserve">Výskumno-vývojová štúdia - REM a EDX materiálové analýzy vybraných konštrukčných materiálov </t>
  </si>
  <si>
    <t>Chalupová Mária, Ing. PhD.</t>
  </si>
  <si>
    <t>P-102-0092/15</t>
  </si>
  <si>
    <t>Danfoss Power Solutions a.s., Považská Bystrica</t>
  </si>
  <si>
    <t>Vedecko-technická a inžinierska činnosť - Návrh a realizácia prototypov</t>
  </si>
  <si>
    <t>S-102-0002/15</t>
  </si>
  <si>
    <t xml:space="preserve">Simulácia a výskum hraničných záťaží brzdových klátikov </t>
  </si>
  <si>
    <t>S-102-0003/15</t>
  </si>
  <si>
    <t>Výskum frikcie železničných LL-brzdových klátikov</t>
  </si>
  <si>
    <t>S-102-0004/15</t>
  </si>
  <si>
    <t>Simulácia, návrh a realizácia únavových skúšok životnosti na UIC skúšobnom stave</t>
  </si>
  <si>
    <t>S-102-0005/15</t>
  </si>
  <si>
    <t>Výskum jazdných vlastností kolesového brzdového disku</t>
  </si>
  <si>
    <t>S-102-0006/15</t>
  </si>
  <si>
    <t>Výskum trecích vlastností brzdových klátikov pre Metro</t>
  </si>
  <si>
    <t>S-102-0007/15</t>
  </si>
  <si>
    <t>Výskum opotrebenia a trvanlivosti brzdových železničných klátikov</t>
  </si>
  <si>
    <t>S-102-0008/15</t>
  </si>
  <si>
    <t>Experimentálny výskum dynamických vlastností automobilových komponentov</t>
  </si>
  <si>
    <t>Dekýš Vladimír, doc. Ing. CSc.</t>
  </si>
  <si>
    <t>S-102-0010/15</t>
  </si>
  <si>
    <t xml:space="preserve">CEIT Engineering Services, Žilina </t>
  </si>
  <si>
    <t>Výpočtová a experimentálna deformačná analýza statoru generátora</t>
  </si>
  <si>
    <t xml:space="preserve">dif, spol. s r.o., Bohumín </t>
  </si>
  <si>
    <t>Analýza a tepelné spracovanie etalónových vzoriek ložiskovej výroby</t>
  </si>
  <si>
    <t>S-102-0011/15</t>
  </si>
  <si>
    <t>Experimentálne modelovanie a simulácia degradácie materiálu rúrok kotla</t>
  </si>
  <si>
    <t>Palček Peter, prof. Ing. PhD.</t>
  </si>
  <si>
    <t>S-102-0015/15</t>
  </si>
  <si>
    <t>ČKD DUKLA, Montáže,  Žilina</t>
  </si>
  <si>
    <t xml:space="preserve">Výskum vlastností a experimentálne testovanie železničných brzdových obložení </t>
  </si>
  <si>
    <t>S-102-0016/15</t>
  </si>
  <si>
    <t>Návrh a vývoj  krbovej vložky Fernix Fire 90/47</t>
  </si>
  <si>
    <t>S-102-0017/15</t>
  </si>
  <si>
    <t>Vedecko-výskumná činnosť - Analýza mechanických vlastností zvarových spojov</t>
  </si>
  <si>
    <t>Mičian Miloš, doc. Ing. PhD.</t>
  </si>
  <si>
    <t>S-102-0019/15</t>
  </si>
  <si>
    <t xml:space="preserve">Inštitút kvality a vzdelávania,  Ovčiarsko </t>
  </si>
  <si>
    <t>Vypracovanie teoreticko-experimentálnej analýzy vzniku trhlín vyvolaných koróznou degradáciou materiálu</t>
  </si>
  <si>
    <t>Liptáková Tatiana, prof. RNDr.PhD.</t>
  </si>
  <si>
    <t>S-102-0022/15</t>
  </si>
  <si>
    <t>TLAKON SK,  Žilina</t>
  </si>
  <si>
    <t>Výskum frikčných vlastností brzdového obloženia BECORIT B36 čast I</t>
  </si>
  <si>
    <t>S-102-0023/15</t>
  </si>
  <si>
    <t>BECORIT GmbH, Recklinghausen, Germany</t>
  </si>
  <si>
    <t>Výskum frikčných vlastností brzdového obloženia BECORIT B36 čast II</t>
  </si>
  <si>
    <t>S-102-0024/15</t>
  </si>
  <si>
    <t>Verifikačná štúdia trecích vlastností brzdového disku</t>
  </si>
  <si>
    <t>S-102-0026/15</t>
  </si>
  <si>
    <t>Výskum trecích vlastností železničného brzdového disku</t>
  </si>
  <si>
    <t>S-102-0027/15</t>
  </si>
  <si>
    <t>Výskum opotrebenia a teplotného namáhania brzdového disku v kolese</t>
  </si>
  <si>
    <t>S-102-0028/15</t>
  </si>
  <si>
    <t>Návrh a vývoj krbovej vložky Fernix Fire 68/47</t>
  </si>
  <si>
    <t>S-102-0030/15</t>
  </si>
  <si>
    <t>Výskum frikcie špeciálnych obložení pre vysoké rýchlosti</t>
  </si>
  <si>
    <t>S-102-0032/15</t>
  </si>
  <si>
    <t xml:space="preserve">Výskum charakteru porušenia vzoriek v závislosti od doby sintrovania. </t>
  </si>
  <si>
    <t>S-102-0039/15</t>
  </si>
  <si>
    <t>Miba Sinter Slovakia,  Dolný Kubín</t>
  </si>
  <si>
    <t>00694321</t>
  </si>
  <si>
    <t>Vedecko-technická a inžinierska činnosť - Realizácia prototypov pri vývoji</t>
  </si>
  <si>
    <t>S-102-0042/15</t>
  </si>
  <si>
    <t>Výskum organických brzdových obložení pre vysoké rýchlosti</t>
  </si>
  <si>
    <t>S-102-0043/15</t>
  </si>
  <si>
    <t>BREMSKERL-REIBBELAGWERKE EMMERLING GmbH &amp; CO. Estorf, NEMECKO</t>
  </si>
  <si>
    <t>Výskum organických brzdových obložení za mokra, návrh opatrení podľa UIC</t>
  </si>
  <si>
    <t>S-102-0044/15</t>
  </si>
  <si>
    <t>Výskum brzdových obložení BREMSKERL</t>
  </si>
  <si>
    <t>S-102-0045/15</t>
  </si>
  <si>
    <t>Výskum brzdových obložení za mokra, simulácia a experimentálné skúšky s cieľom zhodnotenia a úpravy parametrov</t>
  </si>
  <si>
    <t>S-102-0046/15</t>
  </si>
  <si>
    <t>Výskumno-vývojová činnosť. Návrh, experimentálne overenie a výroba prototypových vzoriek</t>
  </si>
  <si>
    <t>Štekláč Dušan, doc. Ing. PhD.</t>
  </si>
  <si>
    <t>S-102-0051/15</t>
  </si>
  <si>
    <t>Transmisie Engineering, Martin</t>
  </si>
  <si>
    <t>Výskum špeciálnych výpočtových modelov pre uloženia vo valivých ložiskách</t>
  </si>
  <si>
    <t>Novák Pavol, Ing. PhD.</t>
  </si>
  <si>
    <t>S-102-0054/15</t>
  </si>
  <si>
    <t>PSL, a.s., Robotnícka, 017 01  Považská Bystrica</t>
  </si>
  <si>
    <t>Výskum sintrových brzdových obložení</t>
  </si>
  <si>
    <t>S-102-0055/15</t>
  </si>
  <si>
    <t>Federal-Mogul Bremsbelag GmbH, Glinder Weg 1, 215 09  Glinde, NEMECKO</t>
  </si>
  <si>
    <t>Výskum trecích vlastností brzdových klátikov K</t>
  </si>
  <si>
    <t>S-102-0056/15</t>
  </si>
  <si>
    <t>Výskum a vývoj algoritmov na optimalizáciu procesu indukčného ohýbania veľkorozmerných potrubí</t>
  </si>
  <si>
    <t>Sága Milan, prof. Dr. Ing.</t>
  </si>
  <si>
    <t>S-102-0059/15</t>
  </si>
  <si>
    <t>Prooftest Consulting Inc., Calgary, Alberta T2C 2P6, CANADA</t>
  </si>
  <si>
    <t>Výskumno - vývojová a bezpečnostná analýza degradácie nožov</t>
  </si>
  <si>
    <t>S-102-0064/15</t>
  </si>
  <si>
    <t>KONŠTRUKTA - Industry, Trenčín</t>
  </si>
  <si>
    <t>S-102-0066/15</t>
  </si>
  <si>
    <t>Výskum a vývoj nového ložiska C12 TB39/1500MB a 240/1180CCW33FB pre PSL</t>
  </si>
  <si>
    <t>Hrček Slavomír, doc. Ing. PhD.</t>
  </si>
  <si>
    <t>S-102-0067/15</t>
  </si>
  <si>
    <t>S-102-0083/15</t>
  </si>
  <si>
    <t>CONTAL OK s.r.o.,  Žilina</t>
  </si>
  <si>
    <t>00633399</t>
  </si>
  <si>
    <t>Experimentálne merania výkonových parametrov teplovodných kotlov "CLEVER HEAT KIA 100" výrobcu CLEVER HEAT s.r.o. Praha</t>
  </si>
  <si>
    <t>S-102-0086/15</t>
  </si>
  <si>
    <t>Technický skúšobný ústav Piešťany, š.p.</t>
  </si>
  <si>
    <t>Vedecko-technická a inžinierska činnosť - Realizácia prototypov</t>
  </si>
  <si>
    <t>S-102-0091/15</t>
  </si>
  <si>
    <t>RELECON, s.r.o., Eduarda Nécseya 3, 010 08 Žilina</t>
  </si>
  <si>
    <t>Chemicko-korózna degradácia materiálu potrubia v závislosti od typu média.</t>
  </si>
  <si>
    <t>Liptáková Tatiana, prof. Ing. PhD.</t>
  </si>
  <si>
    <t>P-102-0019/14</t>
  </si>
  <si>
    <t>MILENIUM TRADING,a.s.,LUČENEC, SR</t>
  </si>
  <si>
    <t>Výskum aspektov ovplyvňujúcich spoľahlivosť elektromotorického prestavníka využitím série simulačných výpočtov</t>
  </si>
  <si>
    <t>P-102-0028/14</t>
  </si>
  <si>
    <t>Automatizácia žel.dopravy,a.s., Bratislava;</t>
  </si>
  <si>
    <t>Simulácia a experimentálne skúšky obložení kotúčovej brzdy v kolese</t>
  </si>
  <si>
    <t xml:space="preserve">Počítačová simulácia a experimentálne overovanie vlastností brzdových obložení za sucha </t>
  </si>
  <si>
    <t>P-102-0136/14</t>
  </si>
  <si>
    <t>Počítačová simulácia a experimentálne overovanie vlastností brzdových obložení za mokra, návrh opatrení podľa UIC</t>
  </si>
  <si>
    <t>P-102-0137/14</t>
  </si>
  <si>
    <t>Návrh a vývoj tepelného spracovania materiálu s cieľom získať požadované mechanické vlastnosti a štruktúru</t>
  </si>
  <si>
    <t>P-102-0149/14</t>
  </si>
  <si>
    <t>Výskumno-vývojová štúdia - návrh technológie výroby dielcov</t>
  </si>
  <si>
    <t>P-102-0152/14</t>
  </si>
  <si>
    <t>ELMAX Žilina,a.s.,</t>
  </si>
  <si>
    <t>Výskumno-vývojová činnosť. Predikcia vlastností a analýza možného poškodenia monoblokov</t>
  </si>
  <si>
    <t>P-102-0156/14</t>
  </si>
  <si>
    <t>Železničná spoločnosť Slovensko,  Bratislava</t>
  </si>
  <si>
    <t xml:space="preserve">Teoreticko-experimentálne zhodnotenie výkonov ohrievacích  a chladiacich jednotiek </t>
  </si>
  <si>
    <t>P-102-0157/14</t>
  </si>
  <si>
    <t>REGULUS-SYSTEM Sp., Bielsko Biala, Poľsko</t>
  </si>
  <si>
    <t>Výskumno-vývojová analýza návrhu opracovania výkovkov podľa požadovaných parametrov</t>
  </si>
  <si>
    <t>P-102-0171/14</t>
  </si>
  <si>
    <t>Advanced Design Solution s.r.o., KOPŘIVNICE,ČR</t>
  </si>
  <si>
    <t>P-102-0176/14</t>
  </si>
  <si>
    <t>INA Kysuce,Kysucké Nové Mesto</t>
  </si>
  <si>
    <t>Diagnostika a skúšky prevodoviek</t>
  </si>
  <si>
    <t>P-102-0177/14</t>
  </si>
  <si>
    <t>TRANSMISIE ENGINEERING, MARTIN</t>
  </si>
  <si>
    <t>Návrh technológie výroby, povrchovej úpravy a spracovania dielcov</t>
  </si>
  <si>
    <t>P-102-0179/14</t>
  </si>
  <si>
    <t xml:space="preserve">Výskum napäťovo deformačných stavov tyčí pri použití rôzneho opracovania povrchu. </t>
  </si>
  <si>
    <t>P-102-0174/14</t>
  </si>
  <si>
    <t>Vedecko - technické poradenstvo - Určenie príčiny poškodenia ložiska PLC 512-601</t>
  </si>
  <si>
    <t>Nový František, Ing. PhD.</t>
  </si>
  <si>
    <t>P-102-0165/14</t>
  </si>
  <si>
    <t>ZVL SLOVAKIA, a.s., Na stanicu 22, 010 09 Žilina</t>
  </si>
  <si>
    <t>Návrh prototypu, overenie funkčnosti a výroba zaisťovacieho kužeľa</t>
  </si>
  <si>
    <t>P-102-0180/14</t>
  </si>
  <si>
    <t>K.V.N.Novoť, s.r.o.</t>
  </si>
  <si>
    <t>12/2014</t>
  </si>
  <si>
    <t>Analýza menovitého  tepelného výkonu  kúpeľňových radiátorov</t>
  </si>
  <si>
    <t>Jandačka Jozef, prof.Ing.,PhD.</t>
  </si>
  <si>
    <t>P-102-0158/14</t>
  </si>
  <si>
    <t>Skúšky brzdových klátikov za sucha - vyhodnotenie trecích parametrov, návrh opatrení podľa UIC</t>
  </si>
  <si>
    <t>P-102-0138/14</t>
  </si>
  <si>
    <t>Skúšky brzdových klátikov za mokra a optimalizácia trecích parametrov</t>
  </si>
  <si>
    <t>P-102-0139/14</t>
  </si>
  <si>
    <t>Skúšky brzdových klátikov - úprava trecích vlastností brzdových klátikov v súlade s legislatívou UIC</t>
  </si>
  <si>
    <t>Řezníček Rudolf, Ing.PhD.</t>
  </si>
  <si>
    <t>P-102-0144/14</t>
  </si>
  <si>
    <t>Konštrukčný a technologický vývoj dielcov pre Sungwoo Hitech</t>
  </si>
  <si>
    <t>P-102-0178/14</t>
  </si>
  <si>
    <t>Konštrukčný návrh dielcov pre Sungwoo Hitech</t>
  </si>
  <si>
    <t>Vedecko-výskumná činnosť - Ultrazvukové meranie potrubia, návrh opatrení na základe experimentálnych meraní</t>
  </si>
  <si>
    <t>P-102-0159/14</t>
  </si>
  <si>
    <t>SPP – distribúcia, Bratislava</t>
  </si>
  <si>
    <t>Konštrukčný a technologický vývoj strojných prvkov pre lož. Výrobu</t>
  </si>
  <si>
    <t>Výskum kritických prevádzkových stavov koľajových vozidiel podľa ECM</t>
  </si>
  <si>
    <t>P-102-0175/14</t>
  </si>
  <si>
    <t>Express Group, a.s., Bratislava</t>
  </si>
  <si>
    <t>Počítačový a experimentálny výskum v oblasti únavových skúšok veľkorozmerných ložísk</t>
  </si>
  <si>
    <t>O-13-102/0002-02</t>
  </si>
  <si>
    <t>CEIT, a.s.,   Žilina</t>
  </si>
  <si>
    <t>Výskum účinnosti lisovaných filtrov</t>
  </si>
  <si>
    <t>P-102-0077/12</t>
  </si>
  <si>
    <t>KERAMTECH s.r.o.,  Žacléř, ČR</t>
  </si>
  <si>
    <t>Realizácia meraní kvality elektriny v TNS Zohor</t>
  </si>
  <si>
    <t>Otčenášová Alena, doc. Ing. PhD.</t>
  </si>
  <si>
    <t>P-103-0001/15</t>
  </si>
  <si>
    <t>Power Systém Management, s.r.o. Košice</t>
  </si>
  <si>
    <t xml:space="preserve">Prispôsobenie existujúceho celkového posudku elektronických stavadiel v SK </t>
  </si>
  <si>
    <t>Rástočný Karol, prof. Ing. PhD.</t>
  </si>
  <si>
    <t>S-103-0002/15</t>
  </si>
  <si>
    <t>Siemens AG Osterreich Viedeň</t>
  </si>
  <si>
    <t>Simulácia jazdy vlaku - Argentina</t>
  </si>
  <si>
    <t>Pácha Matej, Ing. PhD.</t>
  </si>
  <si>
    <t>S-103-0003/15</t>
  </si>
  <si>
    <t>4RAIL. a.s.Plzeň</t>
  </si>
  <si>
    <t>Analýza elektrickej siete v Pov. Bystrici</t>
  </si>
  <si>
    <t>S-103-0004/15</t>
  </si>
  <si>
    <t>IPECON, s.r.o.Žilina</t>
  </si>
  <si>
    <t>Aplikácia a využitie batériových modulov na poskytovanie PpS pre PPS v ES SR</t>
  </si>
  <si>
    <t>Altus Juraj, prof. Ing. PhD.</t>
  </si>
  <si>
    <t>S-103-0006/15</t>
  </si>
  <si>
    <t>SEPS, a.s.Bratislava</t>
  </si>
  <si>
    <t>Návrh paralelnej prevádzky uzlových oblastí Bošáca-Križovany a Križovany-Levice</t>
  </si>
  <si>
    <t>S-103-0008/15</t>
  </si>
  <si>
    <t>Posúdenie  požiadaviek na inštaláciu mobil. jednotky ETCS</t>
  </si>
  <si>
    <t>Nagy Peter, Ing. PhD.</t>
  </si>
  <si>
    <t>S-103-0009/15</t>
  </si>
  <si>
    <t>Thales Austria G.m.b.H.Viedeň</t>
  </si>
  <si>
    <t>FN27833T</t>
  </si>
  <si>
    <t>Zhotovenie servozosilovačov podľa zadávacej dokumentácie</t>
  </si>
  <si>
    <t xml:space="preserve">Vavrúš Vladimír, Ing. PhD. </t>
  </si>
  <si>
    <t>S-103-0010/15</t>
  </si>
  <si>
    <t>TU LIberec</t>
  </si>
  <si>
    <t>Návrh a dodávka prototypu miktroelektroniky, vývoj a ladenie softvéru mikrokontrolera pri implementácii novej knižnice</t>
  </si>
  <si>
    <t>Drgoňa Peter, doc. Ing. PhD.</t>
  </si>
  <si>
    <t>S-103-0011/15</t>
  </si>
  <si>
    <t>Rogainformatika,s.r.Šahy</t>
  </si>
  <si>
    <t>Celkový posudok pre system Simis W Sk. Fáza bodovej verzie 5.1 systému Simis W Sk V470K110210R373.</t>
  </si>
  <si>
    <t>S-103-0013/15</t>
  </si>
  <si>
    <t>Kvantitatívna analýza JAZZ –Kernel</t>
  </si>
  <si>
    <t>S-103-0014/15</t>
  </si>
  <si>
    <t>AŽD Praha,s.r.o.</t>
  </si>
  <si>
    <t>Predikcia výroby z fotovoltaických elektrární v elektrizačnej sústave SR.</t>
  </si>
  <si>
    <t>P-103-0004/14</t>
  </si>
  <si>
    <t>Vplyv deformácie trhu s elektrinou na tanzitné toky cez PS SR</t>
  </si>
  <si>
    <t>Možné zmeny zdrojovej základne v ES SR a ich vplyv na prevádzku prenosovej sústavy ES SR</t>
  </si>
  <si>
    <t>Univerzálny návrhovýž postup pre výpočet a dimenzovanie elektrického pohonu a hybridného energetického zdroja elektromobilu</t>
  </si>
  <si>
    <t>Frívladský Michal, doc. Ing. PhD.</t>
  </si>
  <si>
    <t>040/13_RT</t>
  </si>
  <si>
    <t>Zmluva o poskytnutí grangu č. 040/13_RT</t>
  </si>
  <si>
    <t>Identifikácia parametrov agregátov vzduchových kompresorov</t>
  </si>
  <si>
    <t>Makýš Pavol, Ing. PhD.</t>
  </si>
  <si>
    <t>Zmluva o spolupráci pri výskumnej činnosti č. 1/2014</t>
  </si>
  <si>
    <t>EKOM s.r.o.</t>
  </si>
  <si>
    <t>Ultra ľahký solárny automobil "Solar Flare"</t>
  </si>
  <si>
    <t>Makarovič Juraj, Ing. Dr.</t>
  </si>
  <si>
    <t>KIA15_015</t>
  </si>
  <si>
    <t>Zmluva o poskytnutí grantu č. KIA15_015</t>
  </si>
  <si>
    <t>Vyhotovenie SW pre analýzu rastrového obrazu rezu pneumatiky metódami počítačového videnia</t>
  </si>
  <si>
    <t>P-103-0004/13</t>
  </si>
  <si>
    <t>Vyhodotenie bezpečnosti traťového zabezpečovacieho zariadenia VEAH-11</t>
  </si>
  <si>
    <t>Z-13-103/0003-00</t>
  </si>
  <si>
    <t>Zmluva o spolupráci pri výskumnej činnosti č. 1/2013</t>
  </si>
  <si>
    <t>Signalbau, a.s.</t>
  </si>
  <si>
    <t>CZ25840819</t>
  </si>
  <si>
    <t>Výpočet skratových pomerov pre stavbu "Výmena odpojovačov v R400 kV Sučany"</t>
  </si>
  <si>
    <t>P-103-0006/14</t>
  </si>
  <si>
    <t>VUJE, a.s. Trnava</t>
  </si>
  <si>
    <t>Výskum možnosti dobývania uhoľných zásob v bani Nováky</t>
  </si>
  <si>
    <t>Drusa Marián, doc. Ing. PhD.</t>
  </si>
  <si>
    <t>S-104-0001/15</t>
  </si>
  <si>
    <t>Hornonitrianske bane Prievidza</t>
  </si>
  <si>
    <t>Aplikovaný výskum využitia nedeštruktívnych kontaktných merani na dopravnej ceste</t>
  </si>
  <si>
    <t>S-104-0002/15</t>
  </si>
  <si>
    <t>Slovenské centrum produktivity</t>
  </si>
  <si>
    <t>Analýza stavu  povrchu vozovky z hľadiska drsnosti</t>
  </si>
  <si>
    <t>S-104-0005/15</t>
  </si>
  <si>
    <t>Objednávka na vykonanie prác</t>
  </si>
  <si>
    <t>Inset s.r.o.</t>
  </si>
  <si>
    <t>Gravimetrická analýza na zistenie referenčnej rovnocennosti</t>
  </si>
  <si>
    <t>Ďurčanská Daniela, doc. Ing. CSc.</t>
  </si>
  <si>
    <t>S-104-0006/15</t>
  </si>
  <si>
    <t>Výskumný ústav dopravný</t>
  </si>
  <si>
    <t>Experimentálna analýza odozvy mosta na dynamické účinky dopravy</t>
  </si>
  <si>
    <t>Moravčík Martin, doc. Ing. PhD.</t>
  </si>
  <si>
    <t>S-104-0008/15</t>
  </si>
  <si>
    <t xml:space="preserve">SHP </t>
  </si>
  <si>
    <t>Analýza vhodnosti filtračných vlastností materiálu na zhotovenie konsolidačného rebra</t>
  </si>
  <si>
    <t>S-104-0009/15</t>
  </si>
  <si>
    <t>Výskum prenosu vibrácií a hluku generovaných výrobným procesom</t>
  </si>
  <si>
    <t>Papán Daniel, Ing. PhD.</t>
  </si>
  <si>
    <t>S-104-0010/15</t>
  </si>
  <si>
    <t>SLOVALCO</t>
  </si>
  <si>
    <t>Výskum stability lokality Hliníky z geotechnického hľadiska</t>
  </si>
  <si>
    <t>S-104-0011/15</t>
  </si>
  <si>
    <t>GEOSTA</t>
  </si>
  <si>
    <t xml:space="preserve">Experimentálna analýza sendvičových panelov </t>
  </si>
  <si>
    <t>Bahleda František, Ing. PhD.</t>
  </si>
  <si>
    <t>S-104-0012/15</t>
  </si>
  <si>
    <t>Zmluva o výskumnej spolupráci</t>
  </si>
  <si>
    <t>PEIKKO</t>
  </si>
  <si>
    <t>0641926-7</t>
  </si>
  <si>
    <t>Optimalizácia technického riešenia sanácie porúch strešného plášťa</t>
  </si>
  <si>
    <t>Ďurica Pavol, prof. Ing. CSc.</t>
  </si>
  <si>
    <t>S-104-0013/15</t>
  </si>
  <si>
    <t>AQ Invest</t>
  </si>
  <si>
    <t xml:space="preserve">Experimentálna analýza  správania sa mostného objektu SO 227-00 </t>
  </si>
  <si>
    <t>6-3/2/SvF/ 2015</t>
  </si>
  <si>
    <t>VÁHOSTAV-SK</t>
  </si>
  <si>
    <t>Optimalizácia technického riešenia v rámci modernizácie žel. trate Nové Mesto nad Váhom - Púchov</t>
  </si>
  <si>
    <t>Vičan Josef, prof. Ing. CSc.</t>
  </si>
  <si>
    <t>6-3/3/SvF/ 2015</t>
  </si>
  <si>
    <t>Reming Consult</t>
  </si>
  <si>
    <t>Experimentálne vyšetrovanie deformačného stavu mostných objektov SO 201 DC2 a SO 225</t>
  </si>
  <si>
    <t>Bujňák Ján, prof. Ing. CSc.</t>
  </si>
  <si>
    <t>6-3/4/SvF/ 2015</t>
  </si>
  <si>
    <t>Monitoring geotechnických prác na stavbe ŽSR Púchov - Žilina</t>
  </si>
  <si>
    <t>6-3/5/SvF/ 2015</t>
  </si>
  <si>
    <t>Združenie TEBS</t>
  </si>
  <si>
    <t>Experimentálne vyšetrovanie deformačného stavu mostných objektov SO 201 DC1 a SO 205</t>
  </si>
  <si>
    <t>6-3/8/SvF/ 2015</t>
  </si>
  <si>
    <t>Experimentálna analýza odozvy mostného objektu na ceste I/75 - obchvat Galanty</t>
  </si>
  <si>
    <t>6-3/9/SvF/ 2015</t>
  </si>
  <si>
    <t>DOPRASTAV</t>
  </si>
  <si>
    <t xml:space="preserve">Experimentálna analýza správania sa mostného objektu SO 43-33-06 </t>
  </si>
  <si>
    <t>6-3/14/SvF/ 2015</t>
  </si>
  <si>
    <t>OHL ŽS</t>
  </si>
  <si>
    <t>Experimentálna analýza odozvy mostného objektu SO 214-00</t>
  </si>
  <si>
    <t>6-3/16/SvF/ 2015</t>
  </si>
  <si>
    <t>SRAVBY MOSTOV SK</t>
  </si>
  <si>
    <t>Experimentálne vyšetrovanie odozvy mostných objektov na účinky dynamického zaťaženia železničnou dopravou</t>
  </si>
  <si>
    <t>6-3/19/SvF/ 2015</t>
  </si>
  <si>
    <t>TSS GRADE</t>
  </si>
  <si>
    <t>Experimentálna diagnostika realizovaného premostenia rieky Kysuca</t>
  </si>
  <si>
    <t>6-3/20/SvF/ 2015</t>
  </si>
  <si>
    <t>TOOŽ</t>
  </si>
  <si>
    <t>Optimalizácia technického a ekonomického riešenia využívania ťažobnej jamy a zariadenia</t>
  </si>
  <si>
    <t>6-3/21/SvF/ 2015</t>
  </si>
  <si>
    <t>OKD</t>
  </si>
  <si>
    <t>Analýza zmeny stavu znečistenia ovzdušia v okolí tunela Blanka</t>
  </si>
  <si>
    <t>6-3/22/SvF/ 2015</t>
  </si>
  <si>
    <t>ENVItech</t>
  </si>
  <si>
    <t>Experimentálna analýza odozvy mostného objektu na ceste R2 Pstruša - Kriváň</t>
  </si>
  <si>
    <t>6-3/24/SvF/ 2015</t>
  </si>
  <si>
    <t>Experimentálna diagnostika mostného provizória v Podbieli</t>
  </si>
  <si>
    <t>6-3/26/SvF/ 2015</t>
  </si>
  <si>
    <t>Analýza únosnosti zemín penetračným sondovaním  v trase D4 Bratislava - Ivanka - Rača</t>
  </si>
  <si>
    <t>6-3/27/SvF/ 2015</t>
  </si>
  <si>
    <t>INGEO</t>
  </si>
  <si>
    <t xml:space="preserve">Experimentálna analýza správania sa mostného objektu SO 212-00 </t>
  </si>
  <si>
    <t>6-3/28/SvF/ 2015</t>
  </si>
  <si>
    <t>STRABAG</t>
  </si>
  <si>
    <t>Optimalizácia technického riešenia na odstránenie havarijného stavu mosta na ceste I/50 v Podbieli</t>
  </si>
  <si>
    <t>6-3/29/SvF/ 2015</t>
  </si>
  <si>
    <t>Optimalizácia technického a ekonomického riešenia na vybudovanie mostného objektu na ceste I/50 v Podbieli</t>
  </si>
  <si>
    <t>6-3/30/SvF 2015</t>
  </si>
  <si>
    <t>Experimentálne vyšetrovanie odozvy mostného objektu SO 201-00 na účinky dynamického zaťaženia cestnou dopravou</t>
  </si>
  <si>
    <t>6-3/32/SvF/ 2015</t>
  </si>
  <si>
    <t>Experimentálne stanovenie únosnosti zemín metódou CPT v trase R2 - Kriváň - Lovinobaňa</t>
  </si>
  <si>
    <t>6-3/33/SvF/ 2015</t>
  </si>
  <si>
    <t>CAD-ECO</t>
  </si>
  <si>
    <t>Bezdrôtová senzorická sieť na sledovanie stavu vodných tokov</t>
  </si>
  <si>
    <t>Ševčík Peter, doc. Ing. PhD.</t>
  </si>
  <si>
    <t>2014et003</t>
  </si>
  <si>
    <t>y-robot</t>
  </si>
  <si>
    <t>Miček Juraj, prof. Ing. PhD.</t>
  </si>
  <si>
    <t>034/14_RT</t>
  </si>
  <si>
    <t>http://www.nadacia-volkswagen.sk/grantove-programy/</t>
  </si>
  <si>
    <t>Gratnový program "Rozvíjať technik(o)u"</t>
  </si>
  <si>
    <t>Naprogramuj robota-Yrobot Cup</t>
  </si>
  <si>
    <t>Hodoň Michal, Ing. PhD.</t>
  </si>
  <si>
    <t>KIA15_013</t>
  </si>
  <si>
    <t>www.darca.sk</t>
  </si>
  <si>
    <t>Nadačný fond Kia Motors Slovakia</t>
  </si>
  <si>
    <t>Nadácia Pontis</t>
  </si>
  <si>
    <t>31784828</t>
  </si>
  <si>
    <t>Umelá inteligencia hravou formou</t>
  </si>
  <si>
    <t>Čechovič Lukáš, Ing. PhD.</t>
  </si>
  <si>
    <t>KIA15_017</t>
  </si>
  <si>
    <t>Testovacie zariadenie pre zásobník mincí</t>
  </si>
  <si>
    <t>13/2015/FRI/R/150</t>
  </si>
  <si>
    <t>Zmluva o dielo č. 13/2015/FRI/R/150</t>
  </si>
  <si>
    <t>Scheidt &amp; Bachmann Slovensko s. r. o.</t>
  </si>
  <si>
    <t>31405851</t>
  </si>
  <si>
    <t>Zhotovenie, dodanie typového SW GTN v 5.0 s novými funkčnými vlastnosťami</t>
  </si>
  <si>
    <t>Kršák Emil, doc. Ing. PhD.</t>
  </si>
  <si>
    <t>2/2015/FRI/R/190</t>
  </si>
  <si>
    <t>SOD 018/15/40</t>
  </si>
  <si>
    <t>AŽD Praha s. r. o.</t>
  </si>
  <si>
    <t>48029483</t>
  </si>
  <si>
    <t>Zhotovenie, odladenie a dodanie adresného SW GTNv4.9 pre jednotlivé riadené oblasti</t>
  </si>
  <si>
    <t>5/2015/FRI/R/190</t>
  </si>
  <si>
    <t>SOD 019/15/40</t>
  </si>
  <si>
    <t>Zabezpečenie ďalšieho rozvoja DČ projektu KANGO spolufinancovaného z fondu EU</t>
  </si>
  <si>
    <t>2/2014/FRI/R/190</t>
  </si>
  <si>
    <t>Institut Jana Pernera, o.p.s.</t>
  </si>
  <si>
    <t>25 91 60 50</t>
  </si>
  <si>
    <t>Zhotovenie, odladenie a dodanie adresného SW GTNv4.9 pre jdenotlivé riadené oblasti</t>
  </si>
  <si>
    <t>Kršák Emil, doc. Ing., PhD.</t>
  </si>
  <si>
    <t>15/2014/FRI/R/190</t>
  </si>
  <si>
    <t>SOD 001/15/40</t>
  </si>
  <si>
    <t>Analýza možností a návrh realizácie systému pre prezentáciu výkonov spoplatnených vozidiel</t>
  </si>
  <si>
    <t>12/2014/FRI/R/916</t>
  </si>
  <si>
    <t>Výskumný ústav dopravný, a.s.</t>
  </si>
  <si>
    <t>Zabezpečenie softvérovej podpory prevádzky systému IS ZONA</t>
  </si>
  <si>
    <t>22/2013/FRI/R/150</t>
  </si>
  <si>
    <t>Zmluva 1100034352/2013/5400/029</t>
  </si>
  <si>
    <t>Železnice Slovenskej republiky</t>
  </si>
  <si>
    <t>Zhotovenie, odladenie a dodanie adresného SW GTNv5.0 pre jednotlivé riadené oblasti</t>
  </si>
  <si>
    <t>7/2015/FRI/R/190</t>
  </si>
  <si>
    <t>SOD 024/15/40</t>
  </si>
  <si>
    <t>9/2015/FRI/R/190</t>
  </si>
  <si>
    <t>SOD 034/15/40</t>
  </si>
  <si>
    <t>12/2015/FRI/R/190</t>
  </si>
  <si>
    <t>SOD 045/15/40</t>
  </si>
  <si>
    <t>Analýza, návrh a realizácia úprav modulov systému IS Kango</t>
  </si>
  <si>
    <t>S99/2015-O16</t>
  </si>
  <si>
    <t>České dráhy, a.s.</t>
  </si>
  <si>
    <t>Služby aplikačnej podpory pre systém iKVC-VIS</t>
  </si>
  <si>
    <t>10/2007/FRI/R</t>
  </si>
  <si>
    <t>Hewlwtt-Packard Slovakis s. r. o.</t>
  </si>
  <si>
    <t>Vývoj SW aplikácie</t>
  </si>
  <si>
    <t>Adamko Norbert, doc. Ing. PhD.</t>
  </si>
  <si>
    <t>14011/25014</t>
  </si>
  <si>
    <t>CITIQ s. r. o.</t>
  </si>
  <si>
    <t>Normy systémov manažérstva s uplatnením nových prístupov</t>
  </si>
  <si>
    <t>Hrnčiar Miroslav, doc. Ing. PhD.</t>
  </si>
  <si>
    <t>Centrum výnimočnosti a zodpovedného podnikania, o.z.</t>
  </si>
  <si>
    <t>Tvorba konceptu flexibilnej linky RS</t>
  </si>
  <si>
    <t>Ing. Katarína Zábovská, PhD.</t>
  </si>
  <si>
    <t>č. 4500050982/202</t>
  </si>
  <si>
    <t>Scheidt &amp; Bachmann Slovensko s.r.o.</t>
  </si>
  <si>
    <t>Tvorba konceptu- validátor</t>
  </si>
  <si>
    <t>č. 4500022802/216</t>
  </si>
  <si>
    <t>Návrh Systému merania a zberu dát na moste SO202 – Most na obchvate cez Biskupský kanál a Váh</t>
  </si>
  <si>
    <t>Ing. Ľubomír Pepucha, PhD.</t>
  </si>
  <si>
    <t>P-143-0001/13-S</t>
  </si>
  <si>
    <t xml:space="preserve">Zmluva </t>
  </si>
  <si>
    <t>Strabag a.s. Bratislava</t>
  </si>
  <si>
    <t>Návrh skúšobnej metódy pre hodnotenie hlbokoťažnosti plechu</t>
  </si>
  <si>
    <t>Ing. Milan Martikán, PhD.</t>
  </si>
  <si>
    <t>S-143-0004/15</t>
  </si>
  <si>
    <t>Výskum metodiky stanovenia poškodenia ložiskových komponentov</t>
  </si>
  <si>
    <t>Ing. Libor Trško, PhD.</t>
  </si>
  <si>
    <t>S-143-0001/15</t>
  </si>
  <si>
    <t>ZVL Slovakia, a.s.</t>
  </si>
  <si>
    <t>Hodnotenie vlastností kovových materiálov</t>
  </si>
  <si>
    <t>S-143-0002/15</t>
  </si>
  <si>
    <t>Návrh metodiky a vibroakustická štúdia električkových tratí</t>
  </si>
  <si>
    <t>prof. Ing. Ján Benčat, CSc.</t>
  </si>
  <si>
    <t>P-143-0008/15</t>
  </si>
  <si>
    <t xml:space="preserve">Dopravoprojekt a.s. </t>
  </si>
  <si>
    <t>Výskum povrchovej a objemovej degradácie materiálov pre ložiskový priemysel</t>
  </si>
  <si>
    <t>doc. Ing. Branislav Hadzima, PhD.</t>
  </si>
  <si>
    <t>G-13-143/0001-00</t>
  </si>
  <si>
    <t>Zmluva a objednávka</t>
  </si>
  <si>
    <t>Kinex Bearings, a.s.</t>
  </si>
  <si>
    <t>Výskum sa zameral na overovanie kompatibility navrhovaných veličín, štatistické odvodenie priestorových parametrov a charakteristík prostredia, s dôrazom na lokalizáciu a štandardizáciu metód údržby a transformácie s cieľom následnej certifikácie podľa ECM.</t>
  </si>
  <si>
    <t xml:space="preserve">Výskum tepelného spracovania vedúceho k návrhu etalónových vzoriek s požadovanými vlastnosťami </t>
  </si>
  <si>
    <t>Návrh a vývoj tepelného spracovania materiálu s cieľom získať požadované mechanické vlastnosti a štruktúru. Výskum na rôznych typoch materiálov podľa dodania s výberom vhodného tepelného spracovania.</t>
  </si>
  <si>
    <t>diagnostika a overovanie vlastností pri návrhu a vývoji prototypov. Návrh bol realizovaný firmou.</t>
  </si>
  <si>
    <t xml:space="preserve">experimentálne merania a vývoj nového typu krbovej vložky. </t>
  </si>
  <si>
    <t>experimentálne merania, návrh úpravy a vývoj novej rady krbových vložiek - porovnanie zvýšenia účinnosti s predchádzajúcimi vývojovými radmi - štatistické zhodnotenia výsledkov a návrh opatrení.</t>
  </si>
  <si>
    <t>experimentálne laboratórne merania výkonových parametrov teplovodných kotlov. Priame využitie výsledkov firmou CLEVER Praha.</t>
  </si>
  <si>
    <t>výskumno-vývojová štúdia zameraná na konštrukčný návrh, počítačová simulácia a prototypová realizácia súčiastok pre ložiskársky priemysel</t>
  </si>
  <si>
    <t>Dynamické merania vzoriek pre výrobu automobilových komponentov - porovnávacie štúdie, štatistické spracovania výsledkov.</t>
  </si>
  <si>
    <t>Návrh a vývoj nového ložiska - výpočty požadovaných parametrov, návrh a overenie.</t>
  </si>
  <si>
    <t>Výskumno-vývojová analýza zameraná na návrh vhodného materiálu a následnú optimalizáciu  parametrov opracovania výkovkov s cieľom získať požadované vlastnosti a najvyššiu presnosť dielcov.</t>
  </si>
  <si>
    <t>experimentálne laboratórne meraniavýkonov ohrievacích a chladiarenských jednotiek, štatistické spracovanie výsledkov. Priame využitie  výsledkov f. REGULUS System B.B. PL.</t>
  </si>
  <si>
    <t>Meracie a porovnávacie skúšky menovitého tepelného výkonu novovyvíjaných radiátorov, laboratórne experimentálne merania, štatistické zhodnotenia výsledkov.</t>
  </si>
  <si>
    <t xml:space="preserve">Výskum bol zameraný na konštrukčný návrh, vývoj a experimentálne overenie dielcov pre Sungwoo Hitech. a </t>
  </si>
  <si>
    <t>Analýza životnosti ložísk, MKP napäťové analýzy, overovacie merania, štatistické vyhodnotenia, návrh opatrení.</t>
  </si>
  <si>
    <t>Výskum vplyvu typu, rozmerov a materiálu keramických filtrov na zlievarenské vlastnosti odliatkov z Al-zliatin.</t>
  </si>
  <si>
    <t>Pracovisko Univerzitný vedecký park UNIZA nie je v ponuke v stl. B</t>
  </si>
  <si>
    <t>Pracovisko Výskumné centrum UNIZA nie je v ponuke v stl. B</t>
  </si>
  <si>
    <t>HINT - Harmonized Inland Navigaton Transport through education and information technology</t>
  </si>
  <si>
    <t>Dávid Andrej, doc. Ing. PhD.</t>
  </si>
  <si>
    <t>SEE/D/0080/3.2/X</t>
  </si>
  <si>
    <t>http://www.southeast-europe.net/hu/</t>
  </si>
  <si>
    <t>SEE - South East Europe Transnational Cooperation Programme</t>
  </si>
  <si>
    <t>Navigation SESAR Concepts Involving Operators, NASCIO</t>
  </si>
  <si>
    <t>SJU/LC/0109-CTR</t>
  </si>
  <si>
    <t>http://www.sesarju.eu/procurement/calls-for-tenders</t>
  </si>
  <si>
    <t>Lot 2 - SESAR Solutions Demonstrations including Intercontinental and Military Operations</t>
  </si>
  <si>
    <t>Európska komisia+Eurocontrol</t>
  </si>
  <si>
    <t xml:space="preserve">AirTN2 – Air Transport Net as one of the key enablers for the prosperous development of Aeronautics in Europe </t>
  </si>
  <si>
    <t>Kazda Antonín, prof. Ing. PhD.</t>
  </si>
  <si>
    <t>7 RP 235476</t>
  </si>
  <si>
    <t>http://ec.europa.eu/research/participants/portal/page/call_FP7#wlp_call_FP7</t>
  </si>
  <si>
    <t xml:space="preserve">7. rámcový program (FP7-TRANSPORT-AAT.2008.7.0.10.) </t>
  </si>
  <si>
    <t>10.3.2010</t>
  </si>
  <si>
    <t>SOL - Save Our Lives. A Comprehensive Road Safety Strategy for Central Europe</t>
  </si>
  <si>
    <t>Mikušová Miroslava, Ing. PhD.</t>
  </si>
  <si>
    <t>2CE134P2</t>
  </si>
  <si>
    <t>www.central2013.eu</t>
  </si>
  <si>
    <t xml:space="preserve">CEE - Central Europe Transnational Cooperation Programme </t>
  </si>
  <si>
    <t xml:space="preserve">ISEMOA (Improving Seamless Energy-efficient Mobility chains for All). Rozvoj siete energeticky šetrných druhov dopravy prístupných pre všetkých užívateľov. </t>
  </si>
  <si>
    <t>IEE/09/862/ SI2.558304</t>
  </si>
  <si>
    <t>http://ec.europa.eu/energy/intelligent/</t>
  </si>
  <si>
    <t>IEE - Inteligent energy for Europe</t>
  </si>
  <si>
    <t>Capacity building for aviation stakeholders, inside and outside the EU (CaBilAvi), schéma podpory Innovation action/cordination and support acitonvýzvy H2020-Galileo-GSA-2014-2015/H2020-Gallieog -2014-1</t>
  </si>
  <si>
    <t>Rostáš Ján, Ing. PhD.</t>
  </si>
  <si>
    <t>H2020 , č. kontraktu 641627</t>
  </si>
  <si>
    <t>https://ec.europa.eu/research/participants/portal/desktop/en/opportunities/h2020/topics/337-galileo-1-2014.html</t>
  </si>
  <si>
    <t>H2020 Galileo-GSA-2014-2015</t>
  </si>
  <si>
    <t>ROLL2RAIL, New dependable rolling stock for a more sustainable, intelligent and comfortable rail transport in Europe. Nové závislé železničné vozidlá pre udržateľnejšiu, inteligentnejšiu a pohodlnejšiu koľajovú dopravu v Európe.</t>
  </si>
  <si>
    <t>Gerlici Juraj, prof.Dr.Ing.</t>
  </si>
  <si>
    <t xml:space="preserve">H2020-MG-2014, č.636032 </t>
  </si>
  <si>
    <t>https://ec.europa.eu/research/participants/portal/desktop/en/opportunities/h2020/calls/h2020-mg-2014-2015.html#c,topics=callIdentifier/t/H2020-MG-2014-2015/1/1/1/default-group&amp;callStatus/t/Forthcoming/1/1/0/default-group&amp;callStatus/t/Open/1/1/0/default-group&amp;callStatus/t/Closed/1/1/0/default-group&amp;+identifier/desc</t>
  </si>
  <si>
    <t>H2020 - MG 2014-2015</t>
  </si>
  <si>
    <t xml:space="preserve">Výskum spinových efektov v málonukleónovych systémoch Study of spin effects in few nucleon systems </t>
  </si>
  <si>
    <t>Janek Marián, Mgr. PhD.</t>
  </si>
  <si>
    <t>SR-RU</t>
  </si>
  <si>
    <t>cieľové programy spolupráce SÚJV-SR</t>
  </si>
  <si>
    <t>Spojený ústav jadrových výskumov-SÚJV, Dubna, RF</t>
  </si>
  <si>
    <t>ERADiate - Enhancing research and innovation dimensions of the University of Zilina in intelligent transport systems</t>
  </si>
  <si>
    <t>Dado Milan, prof. Ing. PhD.</t>
  </si>
  <si>
    <t>7RP CSA,  No. 621386</t>
  </si>
  <si>
    <t>FP7 - CAPACTIES - RESEARCH POTENTIAL</t>
  </si>
  <si>
    <t>Melo Ivan, doc. RNDr.  PhD.</t>
  </si>
  <si>
    <t>KE2218-CERN</t>
  </si>
  <si>
    <t>EPPCN aktivita</t>
  </si>
  <si>
    <t>ADVANCE-Auditing and certification scheme to increase the quality of sustainable urban mobility plans in cities</t>
  </si>
  <si>
    <t>Sitányiová Dana, doc.Ing.PhD.</t>
  </si>
  <si>
    <t>IEE/10/199 (S12.589412)</t>
  </si>
  <si>
    <t>http://ec.europa.eu/energy/intelligent/index_en.htm</t>
  </si>
  <si>
    <t>Intelligent Energy Europe</t>
  </si>
  <si>
    <t>ENDURANCE  EU-Wide Establishment of Enduring National and European Support Networks for Sustainable Urban Mobility</t>
  </si>
  <si>
    <t>Sitányiová Dana, doc. Mgr. PhD.</t>
  </si>
  <si>
    <t>IEE/12/698/SI2.644741</t>
  </si>
  <si>
    <t>ECOROAD: Effective and COordinated ROAD infrastructure Safety operations</t>
  </si>
  <si>
    <t>Remek Ľuboš, Ing. PhD.</t>
  </si>
  <si>
    <t>H2020, 652821</t>
  </si>
  <si>
    <t>https://ec.europa.eu/research/participants/portal/desktop/en/opportunities/h2020/topics/628-mg-8.1b-2014.html</t>
  </si>
  <si>
    <t>Horizon 2020</t>
  </si>
  <si>
    <t>Simulátor a asistent lokálnej anestézie (Regional Anaesthesia Simulator and Assistant (RASimAs))</t>
  </si>
  <si>
    <t>Zaitseva Elena, prof. Ing., PhD.</t>
  </si>
  <si>
    <t>7RP 610425</t>
  </si>
  <si>
    <t>https://ec.europa.eu/research/participants/portal/desktop/en/opportunities/fp7/calls/fp7-ict-2013-10.html</t>
  </si>
  <si>
    <t>ICT-2013.5.2 Virtual Physiological Human</t>
  </si>
  <si>
    <t>DE 813100566</t>
  </si>
  <si>
    <t xml:space="preserve">Metodika na  hodnotenie fyzickej ochrany prvkov kritickej infraštruktúry proti napadnutiu teroristickým útokom a ďalšími formami útokov, PACITA (Methodology for physical protection assessment of critical infrastructure elements agaist terrorist and other types of attacks) </t>
  </si>
  <si>
    <t xml:space="preserve">Loveček Tomáš, doc. Ing. PhD. </t>
  </si>
  <si>
    <t>HOME/2010/CIPS/AG/044</t>
  </si>
  <si>
    <t>http://ec.europa.eu/dgs/home-affairs/funding/cips/call_10129/call_2010_en.pdf</t>
  </si>
  <si>
    <t xml:space="preserve"> Prevention, Preparedness and Consequence Management of Terrorism and other Security related Risks for the Period 2007-2013</t>
  </si>
  <si>
    <t xml:space="preserve">EK, DIRECTORATE-GENERAL JUSTICE, FREEDOM AND SECURITY </t>
  </si>
  <si>
    <t xml:space="preserve">Komplexná obnova zameraná na spoločnosť, COBACORE (The Community Based Comprehensive Recovery) </t>
  </si>
  <si>
    <t>Ristvej Jozef, doc. Ing. PhD.</t>
  </si>
  <si>
    <t>7RP 313308</t>
  </si>
  <si>
    <t>http://cordis.europa.eu/programme/rcn/17946_en.html</t>
  </si>
  <si>
    <t>FP7-SECURITY</t>
  </si>
  <si>
    <t>EK, CORDIS</t>
  </si>
  <si>
    <t>Janiga Marián, prof.RNDr.PhD.</t>
  </si>
  <si>
    <t>Švajčiarsky finančný mechanizmus, správca Úrad vlády SR</t>
  </si>
  <si>
    <t>15.2.2012 - medzi ŠOP SR a ŽU VÚVB, 3.10.2011 - medzi Úrad vlády SR a ŠOP SR</t>
  </si>
  <si>
    <t>26.8.2015 - medzi ŠOP SR a ŽU VÚVB, 4.11.2015 medzi Úrad vlády SR a ŠOP SR</t>
  </si>
  <si>
    <t>Sieťové združenie pre podporu výskumu v oblasti dopravy v Európe, ETNA Plus (European Transport Network Alliance)</t>
  </si>
  <si>
    <t>Fabián Peter, doc. Ing. PhD.</t>
  </si>
  <si>
    <t>7RP 314201</t>
  </si>
  <si>
    <t>http//www.transport-ncps.net/</t>
  </si>
  <si>
    <t>Pracovisko do stl.B: CETRA -Ústav dopravy</t>
  </si>
  <si>
    <t>OMVM, rektorát, všetky fakulty , vybrané ústavy UNIZA</t>
  </si>
  <si>
    <t>ERASMUS +  - mobilitné aktivity študentov, pedagógov, výskumných a administratívnych pracovníkov</t>
  </si>
  <si>
    <t>Ristvej, Jozef, doc. Ing., PhD.</t>
  </si>
  <si>
    <t xml:space="preserve"> 2014-1-SK01-KA3-00033</t>
  </si>
  <si>
    <t>eacea.ec.europa.eu - Výzva Erasmus 2014</t>
  </si>
  <si>
    <t>SAAIC, NA ERASMUS+</t>
  </si>
  <si>
    <t>2014 </t>
  </si>
  <si>
    <t>2015-1-SK01-KA3-008597</t>
  </si>
  <si>
    <t>eacea.ec.europa.eu - Výzva Erasmus+ 2014</t>
  </si>
  <si>
    <t xml:space="preserve">Fakulty FRI, FHV a OMVM rektorát </t>
  </si>
  <si>
    <t>ERASMUS MUNDUS IBRASIL - Inclusive and Innovative Brasil</t>
  </si>
  <si>
    <t>EACEA/545750</t>
  </si>
  <si>
    <t xml:space="preserve">eacea.ec.europa.eu </t>
  </si>
  <si>
    <t>EACEA - Education, Audiovisual and Culture Executive Agency</t>
  </si>
  <si>
    <t>EU-ICI Korea SMILES  - Student Mobilities in Intercultural, Language and ECVET Skills</t>
  </si>
  <si>
    <t>EACEA/44/2012</t>
  </si>
  <si>
    <t xml:space="preserve">EU - ICI </t>
  </si>
  <si>
    <t>Podpora profesionálov pri zvyšovaní energetických úspor v mestskej doprave TRANSPORT LEARNING  (Empowerment of practitioners to achieve energy savings in urban transport)</t>
  </si>
  <si>
    <t>Mikušová Miroslava, Ing., PhD.</t>
  </si>
  <si>
    <t>IEE/10/274/ SI2,589418</t>
  </si>
  <si>
    <t>Inteligent Energy - Europe</t>
  </si>
  <si>
    <t>Executive Agency for Competitiveness and Innovation</t>
  </si>
  <si>
    <t>Logistic strategies in the V4 viserad countries: A comparation analysis</t>
  </si>
  <si>
    <t>Kubasáková Iveta, Ing., PhD.</t>
  </si>
  <si>
    <t>Dohoda The Hungarian Logistics Association Budapest a ZU Žilina</t>
  </si>
  <si>
    <t>Medzinárodný vyšegrádsky fond/Magyar Logisztikai Egyesulet Budapest</t>
  </si>
  <si>
    <t>Conference on good practices exchnge for bicycle and road safety education in the Visegrad Region</t>
  </si>
  <si>
    <t>iEE/10/274/SI2, 589418</t>
  </si>
  <si>
    <t>Small grants program</t>
  </si>
  <si>
    <t>Vuelta Sport Association -ŽU Žilina</t>
  </si>
  <si>
    <t xml:space="preserve">Implementation and utilization of e-learning systems in study area of production engineering in Central European </t>
  </si>
  <si>
    <t xml:space="preserve">Kuric Ivan, prof. Dr. Ing. </t>
  </si>
  <si>
    <t>RO202</t>
  </si>
  <si>
    <t xml:space="preserve">CEEPUS </t>
  </si>
  <si>
    <t>Central Ceepus Vienna</t>
  </si>
  <si>
    <t xml:space="preserve">Research on modern systems for manufacture and measurement of componenets of machines and devices </t>
  </si>
  <si>
    <t>PL007</t>
  </si>
  <si>
    <t>Development of mechanical engineering (design, technology and production management) as an essential base for progress in the area of small and medium companies logistics - research, preparation and implementation of joint programs of study</t>
  </si>
  <si>
    <t xml:space="preserve">Čuboňová Nadežda, prof. Ing. PhD. </t>
  </si>
  <si>
    <t>PL33</t>
  </si>
  <si>
    <t xml:space="preserve">Knowledge bridge for students and teachers in manufacturing technologies </t>
  </si>
  <si>
    <t xml:space="preserve">Czán Andrej, prof. Ing. PhD. </t>
  </si>
  <si>
    <t>CZ201</t>
  </si>
  <si>
    <t xml:space="preserve">Engineer with a warranty of quality - tailoring the course offer of the Lublin University of Technology to the requirements of the European labour market </t>
  </si>
  <si>
    <t>POKL.04.03.00-00-041/13</t>
  </si>
  <si>
    <t>PL, Europejski Fundusz Spoleczny</t>
  </si>
  <si>
    <t>SF PL EU</t>
  </si>
  <si>
    <t xml:space="preserve">Thermal analysis of casting magnesium and aluminum alloys. </t>
  </si>
  <si>
    <t>projekt Sum Lup - post Master study - 51400145</t>
  </si>
  <si>
    <t>Višegrádsky fond</t>
  </si>
  <si>
    <t>Visegrad Fund - V4EaP Scholarship Contract Lump Sum  - 51500979</t>
  </si>
  <si>
    <t xml:space="preserve">Technology of dye-sensitized solar cells </t>
  </si>
  <si>
    <t>Visegrad Fund - V4EaP Scholarship Contract Lump Sum  - 51501288</t>
  </si>
  <si>
    <t>Mechanical properties improvement of elements produced from pure titanium and TiAl6V4 alloy by applicance of surface laser remelting</t>
  </si>
  <si>
    <t xml:space="preserve">Tillová Eva, prof. Ing. PhD. </t>
  </si>
  <si>
    <t>Visegrad Fund - V4EaP Scholarship Contract Lump Sum  - 51501683</t>
  </si>
  <si>
    <t xml:space="preserve">Investigation of the influence of morphology and dispersion of carbon (nano)particles on the physical properties obtained from their participation polymer composites </t>
  </si>
  <si>
    <t xml:space="preserve">Markovičová Lenka, Ing. PhD. </t>
  </si>
  <si>
    <t>Visegrad Fund - V4EaP Scholarship Contract Lump Sum  - 51501690</t>
  </si>
  <si>
    <t>Technology of dye-sensitized solar cells</t>
  </si>
  <si>
    <t>Investigation of the influence of morphology and dispersion of carbon (nano)particles on the physical properties obtained from their participation polymer composites</t>
  </si>
  <si>
    <t>Erasmus+ 2014-BE02-KA200-000462</t>
  </si>
  <si>
    <t xml:space="preserve"> Hockicko, Peter,
doc. PaedDr. PhD.</t>
  </si>
  <si>
    <t>2014-1-BE02-KA200-000462</t>
  </si>
  <si>
    <t>Katholieke Universiteit Leuven Belgium</t>
  </si>
  <si>
    <t>VAT:BE 0419.052.173</t>
  </si>
  <si>
    <t>EcoBRU</t>
  </si>
  <si>
    <t>543707-TEMPUS-1-
2013-1-DE-TEMPUS-JPHES</t>
  </si>
  <si>
    <t>Tempus IV</t>
  </si>
  <si>
    <t>FKTBUM</t>
  </si>
  <si>
    <t>543853-TEMPUS-1-
2013-1-DE-TEMPUS-SMHES</t>
  </si>
  <si>
    <t>ENERESE</t>
  </si>
  <si>
    <t xml:space="preserve">JPCR 530194-2012
</t>
  </si>
  <si>
    <t>RECOAUD</t>
  </si>
  <si>
    <t>544024-TEMPUS-1-2013-1-DE-TEMPUS-JPHES</t>
  </si>
  <si>
    <t>PARAGEO</t>
  </si>
  <si>
    <t>Sitányiová Dana, doc. Ing. PhD.</t>
  </si>
  <si>
    <t>EHP-30/SK06-IV-02-007/2015</t>
  </si>
  <si>
    <t>Medzinárodný seminár o biomedicínskych technológiách (International Workshop on Biomedical Technologies)</t>
  </si>
  <si>
    <t>http://visegradfund.org/grants/standard-grants/</t>
  </si>
  <si>
    <t>Standard grands</t>
  </si>
  <si>
    <t>Medzinárodný vyšehradsky fond</t>
  </si>
  <si>
    <t xml:space="preserve">Kierkegaard a kríza súčasného sveta (Kiekegaard and crisis of contemporary world.) </t>
  </si>
  <si>
    <t>Valčo Michal, doc. Mgr. PhD.</t>
  </si>
  <si>
    <t>Z-15-108/0002-00108140</t>
  </si>
  <si>
    <t>Geothe-Universität Frankfurt</t>
  </si>
  <si>
    <t>Z-12-108/0002-00108140</t>
  </si>
  <si>
    <t>2013-2015</t>
  </si>
  <si>
    <t>Výskumný ústav vysokohorskej biológie ŽU</t>
  </si>
  <si>
    <t>Metódy modernej výučby v alpínskej ekológii</t>
  </si>
  <si>
    <t xml:space="preserve">Janiga, Marián, prof. RNDr. CSc. </t>
  </si>
  <si>
    <t>SK06-IV-02-003</t>
  </si>
  <si>
    <t>Štipendijný program EHP Slovensko </t>
  </si>
  <si>
    <t>Workshop k súčasným problémom ochrany vysokých pohorí v Nórsku a SR</t>
  </si>
  <si>
    <t xml:space="preserve">Kufelová  Martina, MVDr. koordinátor </t>
  </si>
  <si>
    <t>BFENV14-002</t>
  </si>
  <si>
    <t>http://www.eeagrants.sk/-bilateralny-fond-na-narodnej-urovni-pre-rok-2014-otvoreny-/</t>
  </si>
  <si>
    <t>Bilaterálny fond na nadnárodnej úrovni</t>
  </si>
  <si>
    <t>Úrad vlády SR - Národný kontaktný bod, Odbor grantov EHP a Nórska</t>
  </si>
  <si>
    <t>2015 Rozhodnutie o schválení</t>
  </si>
  <si>
    <t>Joint Master´s Degree in Ecology, specialization Alpine Ecology. University of Zilina and Telemark University College</t>
  </si>
  <si>
    <t>IJD2012/10359</t>
  </si>
  <si>
    <t>http://espresso.siu.no</t>
  </si>
  <si>
    <t>Support for the development of International Joint Degrees</t>
  </si>
  <si>
    <t>Ministerstvo školstva Nórskeho kráľovstva, Norwegian Centre for International Cooperation in Education - SIU, Telemark University College</t>
  </si>
  <si>
    <t>ECB – inGenious - European Coordinating Body in Maths, Science and Technology Education</t>
  </si>
  <si>
    <t>Hrebeňárová, Lucia, Ing., PhD.</t>
  </si>
  <si>
    <t>https://ec.europa.eu/research/fp7/understanding/fp7inbrief/funding-schemes_en.html</t>
  </si>
  <si>
    <t>7.rámcový program - Coordination and Supporting Action (CSA)</t>
  </si>
  <si>
    <t>European Schoolnet, EUN Partnership AISBL</t>
  </si>
  <si>
    <t>BE0865.838.331</t>
  </si>
  <si>
    <t xml:space="preserve">eTwinning/ERASMUS+ </t>
  </si>
  <si>
    <t xml:space="preserve">Sokolíková, Ľubica, Ing. </t>
  </si>
  <si>
    <t>2015-0749/001-001</t>
  </si>
  <si>
    <t xml:space="preserve">Electron microscopy analysis of precipitates formed in cast aluminium alloys after age hardening </t>
  </si>
  <si>
    <t xml:space="preserve">Fakulty FRI, SjF, FHV a OMVM rektorát </t>
  </si>
  <si>
    <t>Z celkovej prijatej sumy sme zaslali proj. partnerovi do Nórska 38592 €. Projektový grant je tvorený z príspevku finančného mechanizmu EHP a príspevku štátneho rozpočtu SR v pomere 85%/15%. Inštitucionálna spolupráca VUVB  UNIZA  a Hogskolen i Telemark, Nórsko</t>
  </si>
  <si>
    <t>Ústav celoživotného vzdelávania</t>
  </si>
  <si>
    <t>51940,- : spolufinancovanie MSVVaS, riešená na pracovisku NSS-eTwinning na UNIZA</t>
  </si>
  <si>
    <t>Kalkulácie minimálnej ceny pre taxislužby Bratislave</t>
  </si>
  <si>
    <t>Poliak Miloš, doc., Ing., PhD.</t>
  </si>
  <si>
    <t xml:space="preserve"> 
Únia Taxikárov z Bratislavy</t>
  </si>
  <si>
    <t>Stratégia tvorby a budovania integrovaného dopravného systému v ŽSK</t>
  </si>
  <si>
    <t>Gnap Jozef, prof., Ing.,PhD.</t>
  </si>
  <si>
    <t>56/2015/ODaRR</t>
  </si>
  <si>
    <t>Vestník verejného obstarávania</t>
  </si>
  <si>
    <t>Žuilinský samosprávny kraj</t>
  </si>
  <si>
    <t>Vypracovanie prognózy vývoja a dopravného modelu Tatranskej dopravy s variantmi</t>
  </si>
  <si>
    <t>Gogola Marián, doc., Ing., PhD.</t>
  </si>
  <si>
    <t>Výskumný ústav dopravný, a.s.,   Žilina</t>
  </si>
  <si>
    <t>Parkovacia politika v meste Nové Zámky</t>
  </si>
  <si>
    <t>ZU-NZ 1/2015</t>
  </si>
  <si>
    <t xml:space="preserve">Mesto Nové Zámky, </t>
  </si>
  <si>
    <t>Model nákladovosti na vybrané destinácie v cestnej nákladovej doprave</t>
  </si>
  <si>
    <t>SLOVALCO,a.s., Žiar nad Hronom</t>
  </si>
  <si>
    <t>Upevnenie vaňových kontajnerov nakombinovaných prívesoch pre CP, Odborné konzultácie</t>
  </si>
  <si>
    <t>Jagelčák Juraj, doc., Ing., PhD.</t>
  </si>
  <si>
    <t>Marius Pedersen, a.s., Trenčín, Monarflex, s.r.o., Štúrovo</t>
  </si>
  <si>
    <t>34115901
35953411</t>
  </si>
  <si>
    <t>Štúdia uskutočniteľnosti na systém požičovne bicyklov v meste Žilina</t>
  </si>
  <si>
    <t xml:space="preserve">Mesto Žilina, </t>
  </si>
  <si>
    <t>Štúdia priepustnosti zhlavia pre prísun materiálu do valcovní KJT a KDT na vlečke obchodnej spoločnosti Třinecké železárny, a.s.</t>
  </si>
  <si>
    <t>Kendra Martin, doc., Ing., PhD.</t>
  </si>
  <si>
    <t>PJ V/8/514-Ok</t>
  </si>
  <si>
    <t xml:space="preserve">Třinecké železárny, a.s, </t>
  </si>
  <si>
    <t>Letecko-prevádzkové posúdenie a prerokovanie s DU a prevádzkovateľom letiska "Oprava fázových vodičov 220 kV vedení V271 Bystričany-Sučany</t>
  </si>
  <si>
    <t>Kazda Antonín, prof., Ing., PhD.</t>
  </si>
  <si>
    <t>SAG Elektrovod, a.s,Bratislava</t>
  </si>
  <si>
    <t>Realizácia projektu Žilinská detská univerzita</t>
  </si>
  <si>
    <t>Hockicko, Peter, doc. PaedDr., PhD.</t>
  </si>
  <si>
    <t>144/2015</t>
  </si>
  <si>
    <t>http://www.zilina.sk/grantovy-system----vseobecne-informacie/</t>
  </si>
  <si>
    <t>Územný generel dopravy mesta Žilina</t>
  </si>
  <si>
    <t>6-3/1/SvF/2015</t>
  </si>
  <si>
    <t>Diagnostika príčin poruchy vozovky georadarom</t>
  </si>
  <si>
    <t>Komačka Jozef, prof. Dr. Ing.</t>
  </si>
  <si>
    <t>6-3/10/SvF/2015</t>
  </si>
  <si>
    <t>KERAMING</t>
  </si>
  <si>
    <t>Spracovanie údajov na evidenciu mimoriadnych udalostí tunela Bôrik</t>
  </si>
  <si>
    <t>Danišovič Peter, Ing. PhD.</t>
  </si>
  <si>
    <t>6-3/11/SvF/2015</t>
  </si>
  <si>
    <t>Národná diaľničná spoločnosť</t>
  </si>
  <si>
    <t>Šmyková čelusťová skúška sypaniny D3 Svrčionovec - Skalité</t>
  </si>
  <si>
    <t>Masarovičová Soňa, Ing. PhD.</t>
  </si>
  <si>
    <t>6-3/12/SvF/2015</t>
  </si>
  <si>
    <t>CONTROL VHS SK</t>
  </si>
  <si>
    <t>6-3/13/SvF/2015</t>
  </si>
  <si>
    <t>6-3/15/SvF/2015</t>
  </si>
  <si>
    <t>Laboratórna skúška zemín pre stavbu ČOV-Trenčín- kanalizácia Chocholná/Velčice</t>
  </si>
  <si>
    <t>6-3/18/SvF/2015</t>
  </si>
  <si>
    <t>Kontrolná diagnostika  Stavu vozovky v areáli spoločnosti STAPPERT Nováky</t>
  </si>
  <si>
    <t>6-3/25/SvF/2015</t>
  </si>
  <si>
    <t>Vypracovanie projektu na dopravné značenie</t>
  </si>
  <si>
    <t>6-3/31/SvF/2015</t>
  </si>
  <si>
    <t>Vodohospodárska výstavba</t>
  </si>
  <si>
    <t>00156752</t>
  </si>
  <si>
    <t>Projekt na odstránenie havarijného stavu cestvy v Kysuckom Novom Meste</t>
  </si>
  <si>
    <t>6-3/34/SvF/2015</t>
  </si>
  <si>
    <t>Cisco Sieťová akadémia a Inštruktorské tréningové centrum v Žiline</t>
  </si>
  <si>
    <t>Segeč Pavel, doc. Ing., PhD.</t>
  </si>
  <si>
    <t>prevádzkovanie akadémie, príjem od individuálnych účastníkov</t>
  </si>
  <si>
    <t>dar pri organizovaní roadshow "Microsoft Roadshow vzdelávame pre budúcnosť"</t>
  </si>
  <si>
    <t>5/2015/FRI/D/916</t>
  </si>
  <si>
    <t>CREATIVE PRO s. r. o.</t>
  </si>
  <si>
    <t>359 687 02</t>
  </si>
  <si>
    <t>Prevzatie európskych noriem prekladom</t>
  </si>
  <si>
    <t>Hrnčiar Miroslav, doc. Ing., PhD.</t>
  </si>
  <si>
    <t>3/2015/FRI/S/916</t>
  </si>
  <si>
    <t>Úrad pre normalizáciu, metrológiu a skúšobníctvo Slovenskej republiky (ÚNMS SR)</t>
  </si>
  <si>
    <t xml:space="preserve">30810710
</t>
  </si>
  <si>
    <t>Školenie LINUX</t>
  </si>
  <si>
    <t>Majer Tomáš, Ing., PhD.</t>
  </si>
  <si>
    <t>4500019740/214</t>
  </si>
  <si>
    <t>Prípravný kurz z matematiky</t>
  </si>
  <si>
    <t>Blaško Rudolf, RNDr., PhD.</t>
  </si>
  <si>
    <t>individuálny príjem, podľa prihlásených účastníkov</t>
  </si>
  <si>
    <t>projekt SANET II</t>
  </si>
  <si>
    <t>10/2015/FRI/R/190</t>
  </si>
  <si>
    <t>Združenie používateľov Slovenskej akademickej dátovej siete SANET</t>
  </si>
  <si>
    <t>Zmluva o dielo č. PČ 7/96/FRI
dodatok č. 2
dodatok č. 1</t>
  </si>
  <si>
    <t xml:space="preserve">1.10.1997
1.8.1999
</t>
  </si>
  <si>
    <t>na dobu neurčitú</t>
  </si>
  <si>
    <t>Kritická infraštruktúra v sektore Energetika</t>
  </si>
  <si>
    <t>Vidriková Dagmar, Ing. PhD.</t>
  </si>
  <si>
    <t>súkromný zadávateľ</t>
  </si>
  <si>
    <t>SEPS, a.s., Bratislava</t>
  </si>
  <si>
    <t>Objednávka č.
4500009679</t>
  </si>
  <si>
    <t>Sňahničanová, Jana, Ing.</t>
  </si>
  <si>
    <t>MK-4710/2015/6.2</t>
  </si>
  <si>
    <t>Dotačný systém Ministerstva kultúry SR</t>
  </si>
  <si>
    <t>0165182</t>
  </si>
  <si>
    <t>Pracovisko: Ústav celoživotného vzdelávania</t>
  </si>
  <si>
    <t>20 rokov poznania - zborník záverečných prác a otvorený cyklus prednášok pri príležitosti 20. výročia založenia Univerzity tretieho veku v Žiline</t>
  </si>
  <si>
    <t>170/2015 – OKŠCRMR/2015</t>
  </si>
  <si>
    <t>http://www.zilina.sk/grantovy-system---archiv-2015/</t>
  </si>
  <si>
    <t>Grantový systém mesta Žilina pre rok 2015</t>
  </si>
  <si>
    <t>Mesto Žilna</t>
  </si>
  <si>
    <t>Statická a dynamická zaťažovacia skúška</t>
  </si>
  <si>
    <t>Benčat, Ján, prof. Ing.  CSc.</t>
  </si>
  <si>
    <t>P-143-0001/15</t>
  </si>
  <si>
    <t>EUROVIA CS</t>
  </si>
  <si>
    <t xml:space="preserve">Pracovisko: Výskumé centrum UNIZA. </t>
  </si>
  <si>
    <t>Statické zaťažovacie skúšky</t>
  </si>
  <si>
    <t>P-143-0006/15</t>
  </si>
  <si>
    <t>Stavby Mostov Slovakia, s.r.o.</t>
  </si>
  <si>
    <t>DN motocykel Kawasaki a vozidlo MAZDA</t>
  </si>
  <si>
    <t xml:space="preserve">Vertaľ, Peter, Ing. </t>
  </si>
  <si>
    <t>znalecký úkon č. 1/2015</t>
  </si>
  <si>
    <t>znalecká činnosť podľa zákona 382/2004 Z.z.</t>
  </si>
  <si>
    <t xml:space="preserve">Marián Markovič,Brezová 2073/19,958 03 Partizánske
</t>
  </si>
  <si>
    <t xml:space="preserve">Pracovisko: Ústav znaleckého výskumu a vzdelávania UNIZA </t>
  </si>
  <si>
    <t>o zaplatenie 17.513,61 EUR s prísl.</t>
  </si>
  <si>
    <t xml:space="preserve">Tomaška, Miroslav, Ing. </t>
  </si>
  <si>
    <t>znalecký úkon č. 2/2015; 15Cb/224/2012</t>
  </si>
  <si>
    <t>Okresný súd Nové Zámky, Rákocziho 15,940 16 Nové Zámky,</t>
  </si>
  <si>
    <t>kópia ZP č. 276/2014</t>
  </si>
  <si>
    <t>znalecký úkon č. 3/2015; 4T/1/2013</t>
  </si>
  <si>
    <t>Okresný súd Michalovce, Nám. Slobody 11</t>
  </si>
  <si>
    <t>posúdenie stavby</t>
  </si>
  <si>
    <t xml:space="preserve">Vyparina,Marián, Ing. PhD. </t>
  </si>
  <si>
    <t>znalecký úkon č. 5/2015</t>
  </si>
  <si>
    <t>prof.Ing.Jozef Zajac,DrSc., Šaštínska 32, 841 04 Bratislava</t>
  </si>
  <si>
    <t>zistenie príčin poškodenia spaľovacieho motora traktora</t>
  </si>
  <si>
    <t>znalecký úkon č. 7/2015</t>
  </si>
  <si>
    <t>JUDr. Igor Klamár, advokát, Družstevná 5, 831 04 Bratislava</t>
  </si>
  <si>
    <t>DN AUDI  a autobus</t>
  </si>
  <si>
    <t xml:space="preserve">Dudáček, Jiří, Ing. PhD. </t>
  </si>
  <si>
    <t>znalecký úkon č. 9/2015;       ČVS:ORP-19/VYS-SE-2013</t>
  </si>
  <si>
    <t>OR PZ Senica, Moyzesova 1, 905 31 Senica</t>
  </si>
  <si>
    <t>DN  prečin usmrtenia</t>
  </si>
  <si>
    <t xml:space="preserve">Kolla, Eduard, Ing. PhD. </t>
  </si>
  <si>
    <t xml:space="preserve">znalecký úkon č. 12/2015;                3T 170/2011 </t>
  </si>
  <si>
    <t xml:space="preserve">Okresný súd Žiar nad Hronom,Nám. Matice slovenskej 5/1, 965 35 </t>
  </si>
  <si>
    <t>ublíženie na zdraví - posúdenie znal. posudkov znalcov</t>
  </si>
  <si>
    <t xml:space="preserve">znalecký úkon č. 13/2015,     ČVS:ORP-288/1-OVK-MT-2012 </t>
  </si>
  <si>
    <t>OR PZ Martin, 036 48 Martin</t>
  </si>
  <si>
    <t>DN ublíženie na zdraví-vozidlo FIAT DUCATO-chodkyňa</t>
  </si>
  <si>
    <t xml:space="preserve">Kohút, Pavol, doc., Ing. PhD. </t>
  </si>
  <si>
    <t>znalecký úkon č. 14/2015; 4T/192/2010</t>
  </si>
  <si>
    <t>Okresný súd Bratislava V, Prokofievova 6-12,852 38 Bratislava</t>
  </si>
  <si>
    <t>prečin usmrtenia - príčina pádu stenového debniaceho systému</t>
  </si>
  <si>
    <t xml:space="preserve">Drevený, Ivan. Ing. PhD. </t>
  </si>
  <si>
    <t>znalecký úkon č. 19/2015;      ČVS:ORP-320/00-LM-2014</t>
  </si>
  <si>
    <t>Obvodné oddelenie PZ Lipt. Mikuláš, Školská 122/2, 031 46 Lipt. Mikuláš</t>
  </si>
  <si>
    <t>posúdenie domu  na účel posúdenia zápisu stavby do katastra</t>
  </si>
  <si>
    <t>znalecký úkon č. 21/2015</t>
  </si>
  <si>
    <t>Ing. Ferdinand Baláž, Centrum II 84/31, 018 41 Dubnica n/V</t>
  </si>
  <si>
    <t>prečin usmrtenia DN - doplnenie ZP č. 195/2011</t>
  </si>
  <si>
    <t>Kasanický, Gustav, prof. Ing., CSc.</t>
  </si>
  <si>
    <t>znalecký úkon č. 28/2015; 32T/76/2008</t>
  </si>
  <si>
    <t>Okresný súd Prešov, Grešova 3, 080 42 Prešov</t>
  </si>
  <si>
    <t xml:space="preserve">DN </t>
  </si>
  <si>
    <t>znalecký úkon č. 29/2015</t>
  </si>
  <si>
    <t xml:space="preserve">JUDr. Jozef Biňovec, Praha 7, Stossmayerovo nám.977/2, 170 00 </t>
  </si>
  <si>
    <t>o zaplatenie 3.795,93 EUR s prísl.</t>
  </si>
  <si>
    <t>znalecký úkon č. 30/2015; 5C/33/2012</t>
  </si>
  <si>
    <t>Okresný súd Martin, E.B. Lukáča 2A, 036 01 Martin</t>
  </si>
  <si>
    <t>prečin usmrtenie DN - doplnenie č. 2 ZP 233/2008</t>
  </si>
  <si>
    <t>znalecký úkon č. 31/2015;      1T 30/2010</t>
  </si>
  <si>
    <t>Okresný súd Malacky, Mierové námestie 10, 901 19</t>
  </si>
  <si>
    <t>posúdenie stavebno-tech. stavu mostnej súpravy TMS-Rázsaochy</t>
  </si>
  <si>
    <t>znalecký úkon č. 32/2015; objednávka č.: OV140359</t>
  </si>
  <si>
    <t>SŠHR SR, Pražská 29, 812 63 Bratislava</t>
  </si>
  <si>
    <t>stanovenie VŠH vozového parku ŽS CARGO Sovakia, a.s.</t>
  </si>
  <si>
    <t xml:space="preserve">Podhorský, Ján, doc. Ing.,  PhD. </t>
  </si>
  <si>
    <t>znalecký úkon č. 35/2015</t>
  </si>
  <si>
    <t>AK RELEVANS s.r.o., Dvořákovo nábrežie 8A,811 02 BA</t>
  </si>
  <si>
    <t>výrobok obranného priemyslu</t>
  </si>
  <si>
    <t>znalecký úkon č. 36/2015</t>
  </si>
  <si>
    <t>MSM Martin s.r.o., Duklianska 60,972 71 Nováky</t>
  </si>
  <si>
    <t>poisťovací podvod</t>
  </si>
  <si>
    <t>znalecký úkon č. 48/2015; ČVS:ORP-259/3-OVK-NR-2013</t>
  </si>
  <si>
    <t>OR PZ v Nitre, Nábrežie mládeže 1, 950 08 Nitra</t>
  </si>
  <si>
    <t>podvod-montáž plynových zariadenia do áut</t>
  </si>
  <si>
    <t>znalecký úkon č. 54/2015; ČVS:599/2-VYS-MI-2014</t>
  </si>
  <si>
    <t>OR PZ Michalovce,  Užhorodská 1, 071 01 Michalovce</t>
  </si>
  <si>
    <t>posúdenie účinnosti has.zariadenia</t>
  </si>
  <si>
    <t>znalecký úkon č. 56/2015</t>
  </si>
  <si>
    <t>Ing. Miloš Lukáčik, Havlíčkova 4/4, 811 04 Bratislava</t>
  </si>
  <si>
    <t>DN</t>
  </si>
  <si>
    <t>znalecký úkon č. 57/2015; ČVS:ORP-336/OVK-PE-2013</t>
  </si>
  <si>
    <t>OR PZ v Partizánskom, Februárová ul. 657, 958 01Partizánske</t>
  </si>
  <si>
    <t xml:space="preserve">Hrubizna, Marián, Ing.PhD. </t>
  </si>
  <si>
    <t>znalecký úkon č. 62/2015</t>
  </si>
  <si>
    <t>znalecký úkon č. 65/2015</t>
  </si>
  <si>
    <t>Malata,Pružinský,Hegeduš&amp;Partners, Prievozská 4/B, 821 09 Bratislava</t>
  </si>
  <si>
    <t>znalecký úkon č. 67/2015</t>
  </si>
  <si>
    <t>AKB advokátní kancelář, s.r.o., Náměstí republiky 30,301 00 Plzeň</t>
  </si>
  <si>
    <t>DN prečin usmrtenia</t>
  </si>
  <si>
    <t>znalecký úkon č. 69/2015; 2T/179/2011</t>
  </si>
  <si>
    <t>Okresný súd Rimavská Sobota, Jesenského ul. 3,979 14 Rim. Sobota</t>
  </si>
  <si>
    <t>pojednávanie k ZP 328/2014</t>
  </si>
  <si>
    <t xml:space="preserve">Tomaška, Miroslav, Ing.  </t>
  </si>
  <si>
    <t>znalecký úkon č. 70/2015;      1T 61/2011</t>
  </si>
  <si>
    <t>Okresný súd Košice I, Štúrova 29, 040 01 Košice</t>
  </si>
  <si>
    <t>znalecký úkon č. 76/2015</t>
  </si>
  <si>
    <t>AK JUDr.Jaroslav Kiapeš, Štúrova 4330/31, 031 01 Lipt.Mikuláš</t>
  </si>
  <si>
    <t>bezdôvodné obohatenie</t>
  </si>
  <si>
    <t>znalecký úkon č. 77/2015</t>
  </si>
  <si>
    <t>Ing. Róbert Považan, Teriakovce 69, 080 05 Prešov</t>
  </si>
  <si>
    <t>znalecký úkon č. 81/2015; 2T/30/2011</t>
  </si>
  <si>
    <t>Okresný súd Bratislava I, Záhradnícka 10, 812 44 Bratislava I</t>
  </si>
  <si>
    <t>pojednávanie ZP 94/2012 a doplnok č. 1</t>
  </si>
  <si>
    <t>znalecký úkon č. 92/2015; 32T/32/2010</t>
  </si>
  <si>
    <t>znalecký úkon č. 95/2015; 12C/118/2011</t>
  </si>
  <si>
    <t>Okresný súd Bratislava II, Drieňová 4, 827 02 Bratislava</t>
  </si>
  <si>
    <t>znalecký úkon č. 97/2015; ČVS:ORP-946/OVK-PD-2013</t>
  </si>
  <si>
    <t>OR PZ Prievidza, M.Mišíka 397/11, 971 01 Prievidza</t>
  </si>
  <si>
    <t>pád stožiara el.vedenia v poli Želovce</t>
  </si>
  <si>
    <t>znalecký úkon č. 122/2015; ČVS:ORP-477/VK-VK-2014</t>
  </si>
  <si>
    <t>Obvodné oddelenie PZ Veľký Krtíš, Banícka 20,990 01 Veľký Krtíš</t>
  </si>
  <si>
    <t>v konaní o zaplatenie 7.326,16 EUR</t>
  </si>
  <si>
    <t>znalecký úkon č. 127/2015; 7C/72/2009</t>
  </si>
  <si>
    <t>VŠH nehnuteľnosti</t>
  </si>
  <si>
    <t xml:space="preserve">Vyparina, Marián, Ing., PhD. </t>
  </si>
  <si>
    <t>znalecký úkon č. 130/2015</t>
  </si>
  <si>
    <t>Peter Weber, Liptovská Sielnica,032 23 Brnice 172</t>
  </si>
  <si>
    <t>znalecký úkon č. 131/2015; 3T/39/2013</t>
  </si>
  <si>
    <t>Okresný súd Zvolen, J. Kozáčeka 19, 96%68 Zvolen</t>
  </si>
  <si>
    <t>poistná udalosť mot.vozidlo</t>
  </si>
  <si>
    <t>znalecký úkon č. 133/2015; 18C/169/2011</t>
  </si>
  <si>
    <t>znalecký úkon č. 136/2015; ORPZ-RA-OPDP62-185/2013-SK</t>
  </si>
  <si>
    <t>OR PZ Revúca, Remeselnícka 300/2, 050 01 Revúca</t>
  </si>
  <si>
    <t>znalecký úkon č. 138/2015</t>
  </si>
  <si>
    <t>TERMIUS, s.r.o., Námestie osloboditeľov 20,04001 KE</t>
  </si>
  <si>
    <t>znalecký úkon č. 141/2015; 6T/123/2009</t>
  </si>
  <si>
    <t>Okresný súd Košice-okolie, Štúrova 29, 041 10 Košice</t>
  </si>
  <si>
    <t>prečin-porušovanie služobných povinností</t>
  </si>
  <si>
    <t>znalecký úkon č. 156/2015; ČVS:ÚVP BB-14/OOaDTČ-2014</t>
  </si>
  <si>
    <t>Vojenská polícia Trenčín, Alžbetínske nám. 8, 929 27 Dun.Streda</t>
  </si>
  <si>
    <t xml:space="preserve">Kolla, Eduard, Ing., PhD. </t>
  </si>
  <si>
    <t>znalecký úkon č. 157/2015; ČVS:ORP-298/OEK-RS-2013</t>
  </si>
  <si>
    <t>OR Z Rimavská Sobota, Hostinského 2, 979 27 Rimavská Sobota</t>
  </si>
  <si>
    <t>technické stanovisko</t>
  </si>
  <si>
    <t>znalecký úkon č. 162/2015</t>
  </si>
  <si>
    <t>Poľnohospodárske družstvo Ludrová, 034 71 LUDROVÁ</t>
  </si>
  <si>
    <t>zločin všeobecného ohrozenia - doplnenie ZP 305/2013</t>
  </si>
  <si>
    <t>znalecký úkon č. 166/2015; ČVS:KRP-53/OVK-KE-2012</t>
  </si>
  <si>
    <t>KR PZ Košice, Kuzmányho 8, 040 01 Košice</t>
  </si>
  <si>
    <t>baliaca linka</t>
  </si>
  <si>
    <t>znalecký úkon č. 183/2015</t>
  </si>
  <si>
    <t>SANAS, a.s., Hollého 37, 083 01 Sabinov</t>
  </si>
  <si>
    <t>preskúmanie znaleckých posudkov</t>
  </si>
  <si>
    <t>znalecký úkon č. 188/2015; 6T/6/2012</t>
  </si>
  <si>
    <t>Okresný súd Partizánske,        ul. 1. mája 225/4, 958 26 Partizánske</t>
  </si>
  <si>
    <t xml:space="preserve">prečin usmrtenia </t>
  </si>
  <si>
    <t>znalecký úkon č. 190/2015; ČVS:ORP-259/NO-DK-2015</t>
  </si>
  <si>
    <t>OR PZ Dolný Kubín, Mláka 7,029 01 Námestovo</t>
  </si>
  <si>
    <t>stanovenie VŠH podniku</t>
  </si>
  <si>
    <t>znalecký úkon č. 193/2015</t>
  </si>
  <si>
    <t>Progresive solution &amp;Upgrade, s.r.o. , Kollárovo námestie 20, 811 06 Bratislava</t>
  </si>
  <si>
    <t>vyjadriť sa k škode na motocykli</t>
  </si>
  <si>
    <t>znalecký úkon č. 196/2015</t>
  </si>
  <si>
    <t xml:space="preserve">Advokáti Muller&amp;Dikoš, s.r.o., Závodská cesta 3911/24,010 01 Žilina </t>
  </si>
  <si>
    <t>vyjadrenie sa k výške škody a zisku</t>
  </si>
  <si>
    <t xml:space="preserve">Šajtlavová, Tatiana, Ing. </t>
  </si>
  <si>
    <t>znalecký úkon č. 198/2015</t>
  </si>
  <si>
    <t>IKRÉNYI &amp;REHÁK, s.r.o., Šoltésovej 2, 811 08 Bratislava</t>
  </si>
  <si>
    <t>o zaplatenie 14 060 634,60 EUR</t>
  </si>
  <si>
    <t>znalecký úkon č. 199/2015; 19C/191/2005</t>
  </si>
  <si>
    <t>stanovenie VŠH nehnuteľností</t>
  </si>
  <si>
    <t>znalecký úkon č. 200/2015</t>
  </si>
  <si>
    <t>MO SR, Za kasárňou 3, 832 47 Bratislava</t>
  </si>
  <si>
    <t>znalecký úkon č. 202/2015; ČVS:ORP-260/NO-DK-2015</t>
  </si>
  <si>
    <t>OO PZ Námestovo, Mláka 7, 029 01 Námestovo</t>
  </si>
  <si>
    <t>prečin ublíženia na zdraví</t>
  </si>
  <si>
    <t>znalecký úkon č. 203/2015; 33T/147/2011</t>
  </si>
  <si>
    <t>Okresný súd Nitra, Štúrova č. 9, 949 68 Nitra</t>
  </si>
  <si>
    <t>statický posudok paravanu</t>
  </si>
  <si>
    <t>znalecký úkon č. 217/2015; objednávka číslo 5400031567</t>
  </si>
  <si>
    <t>VÚB, a.s., Mlynské nivy 1, 820 90 Bratislava</t>
  </si>
  <si>
    <t>funkčnosť kotla BENEKOV R50 Slovakia</t>
  </si>
  <si>
    <t>znalecký úkon č. 218/2015; 9Cb/30/2013</t>
  </si>
  <si>
    <t>Okresný súd Veľký Krtíš, SNP 2/714, 990 14 Veľký Krtíš</t>
  </si>
  <si>
    <t>zločin všeobec. ohrozenia - doplnenie ZP 305/2013</t>
  </si>
  <si>
    <t>znalecký úkon č. 223/2015; ČVS:KRP-53/OVK-KE-2012</t>
  </si>
  <si>
    <t>prečin usmrtenia</t>
  </si>
  <si>
    <t>znalecký úkon č. 226/2015; ČVS:ORP-354/OVK-VT-2013</t>
  </si>
  <si>
    <t>OR PZ Vranov nad Topľou, Námestie slobody 5,09321 Vranov n/T</t>
  </si>
  <si>
    <t>zločin daňového podvodu</t>
  </si>
  <si>
    <t>znalecký úkon č. 227/2015</t>
  </si>
  <si>
    <t>MV SR Prezídium PZ, Partizánska cesta 106, 974 64 BB</t>
  </si>
  <si>
    <t>stanovenie VŠH pozemkov</t>
  </si>
  <si>
    <t xml:space="preserve">Vyparina,Marián, Ing.  PhD. </t>
  </si>
  <si>
    <t>znalecký úkon č. 230/2015</t>
  </si>
  <si>
    <t>MH INVEST Bratislava, Trnavská cesta 100,821 01 Bratislava</t>
  </si>
  <si>
    <t>v trestnej veci prečinu usmrtenia - OD BAUMAX</t>
  </si>
  <si>
    <t>znalecký úkon č. 234/2015; ČVS:PPZ-128/NKA-FP-ST-2014</t>
  </si>
  <si>
    <t>OR PZ Žilina, Kuzmányho 26, 010 75 Žilina</t>
  </si>
  <si>
    <t>podvozky na odvoz dreva</t>
  </si>
  <si>
    <t>znalecký úkon č. 235/2015</t>
  </si>
  <si>
    <t>LESY SR š.p. GR, Námestie SNP č.8, 975 66 Banská Bystrica</t>
  </si>
  <si>
    <t>znalecký úkon č. 241/2015; ČVS:ORP-1707/1-VYS-B2-2008</t>
  </si>
  <si>
    <t>OR PZ v Bratislave II, Osvetová 4, 827 49 Bratislava II</t>
  </si>
  <si>
    <t>znalecký úkon č. 242/2015; ORP-P-663/ODI-2013 II</t>
  </si>
  <si>
    <t>o zaplatenie 3.575,23 eur s prísl.</t>
  </si>
  <si>
    <t>znalecký úkon č. 250/2015; 12C/58/2013</t>
  </si>
  <si>
    <t>Okresný súd Prievidza, Švéniho 5, 971 72 Prievidza</t>
  </si>
  <si>
    <t>v trestnej veci prečin krádeže</t>
  </si>
  <si>
    <t>znalecký úkon č. 251/2015; ČVS:ORP-610/SV-HE-2015</t>
  </si>
  <si>
    <t>OR PZ OO PZ Snina, Študentská 1450/13, 069 01 SNINA</t>
  </si>
  <si>
    <t xml:space="preserve">prečin podvodu </t>
  </si>
  <si>
    <t>znalecký úkon č. 264/2015; ČVS:ORP-483/OEK-LV-2013</t>
  </si>
  <si>
    <t>OR PZ Levice, Ľudovíta Štúra 51, 934 03 Levice</t>
  </si>
  <si>
    <t>určenie miery a posielu vplyvu škodovej udalosti</t>
  </si>
  <si>
    <t>znalecký úkon č. 268/2015</t>
  </si>
  <si>
    <t>Komunálna poisťovňa, a.s., Štefánikova 17, 811 05 Bratislava</t>
  </si>
  <si>
    <t>o určenie existencie a neexistencie práva</t>
  </si>
  <si>
    <t>znalecký úkon č. 269/2015; 32Cb/50/2012</t>
  </si>
  <si>
    <t>vyčíslenie nákladov na 3 vybrané elektronické služby ver.obst.</t>
  </si>
  <si>
    <t>znalecký úkon č. 270/2015; objednávka č. 00662/2015</t>
  </si>
  <si>
    <t>Žilinský samosprávny kraj, Komenského č. 48, 011 09 Žilina</t>
  </si>
  <si>
    <t>zodpovedanie odborných otázok pri dohľade</t>
  </si>
  <si>
    <t>znalecký úkon č. 271/2015; objednávka č. UVO/2015/0095</t>
  </si>
  <si>
    <t xml:space="preserve">Úrad pre verejné obstarávanie,Dunajská 68,P.O.BOX 58,820 04 Blava </t>
  </si>
  <si>
    <t>stanovenie hodnoty akcií-trestné stíhanie</t>
  </si>
  <si>
    <t>znalecký úkon č. 273/2015; ČVS:PPZ-251/NKA-FP-BA-2012</t>
  </si>
  <si>
    <t>MV SR, NKA Bratislava, Pribinova 2, 812 72 Bratislava</t>
  </si>
  <si>
    <t>znalecký úkon č. 274/2015; ČVS:PPZ-251/NKA-FP-BA-2012</t>
  </si>
  <si>
    <t>stanovenie obstarávacej ceny</t>
  </si>
  <si>
    <t>znalecký úkon č. 278/2015</t>
  </si>
  <si>
    <t>Obecný úrad, 991 07 Opatovská Nová Ves</t>
  </si>
  <si>
    <t>posúdenie škody</t>
  </si>
  <si>
    <t>znalecký úkon č. 286/2015; objednávka číslo: 1500009901</t>
  </si>
  <si>
    <t>Zvolenská teplárenská, a.s., Lučenecká cesta 25, 961 50 Zvolen</t>
  </si>
  <si>
    <t>doplnenie ZP č. 125/2010</t>
  </si>
  <si>
    <t>znalecký úkon č. 287/2015; 8Cb/68/2008</t>
  </si>
  <si>
    <t>Okresný súd Nové Mesto nad Váhom, Hviezdoslavova 37, 915 19 NMn/V</t>
  </si>
  <si>
    <t>o zaplatenie 1,274.039,71 eur s príslušenstvom</t>
  </si>
  <si>
    <t>znalecký úkon č. 291/2015; 26Cb/162/2007</t>
  </si>
  <si>
    <t>Okresný súd Bratislava III, Nám. Biely Kríž 7,836 07 Bratislava</t>
  </si>
  <si>
    <t>znalecký úkon č. 294/2015; 3T/10/2014</t>
  </si>
  <si>
    <t>prečin skrátenia dane a poistného</t>
  </si>
  <si>
    <t>znalecký úkon č. 295/2015; ČVS:PPZ-921/NKA-PK-ZA-2014</t>
  </si>
  <si>
    <t>Prezídium PZ Nitra, Osvaldova č. 1, 949 01 Nitra</t>
  </si>
  <si>
    <t>DN - OMV a motocykel</t>
  </si>
  <si>
    <t>Dirnbach, Igor., Ing.</t>
  </si>
  <si>
    <t>znalecký úkon č. 300/2015; 3T/15/2012</t>
  </si>
  <si>
    <t xml:space="preserve">stanovenie VŠH nehnuteľnosti </t>
  </si>
  <si>
    <t>znalecký úkon č. 302/2015</t>
  </si>
  <si>
    <t>stanovenie VŠH hnut. a nehnut.majetku</t>
  </si>
  <si>
    <t>znalecký úkon č. 305/2015</t>
  </si>
  <si>
    <t>o zapl.25.437,86 eur s prísl.dopl.č.1 ZP286/13</t>
  </si>
  <si>
    <t>znalecký úkon č. 317/2015; 9C/178/2008</t>
  </si>
  <si>
    <t>Okresný súd Poprad, Štefánikova 100, 058 52 Poprad</t>
  </si>
  <si>
    <t>stanovenie VŠH súboru dráhových vozidiel</t>
  </si>
  <si>
    <t>znalecký úkon č. 323/2015</t>
  </si>
  <si>
    <t>AK Pacalaj,Palla a partneri, s.r.o., Námestie SNP, 917 01 Trnava</t>
  </si>
  <si>
    <t>porušovanie povinnosti pri správe cudzieho majetku</t>
  </si>
  <si>
    <t>znalecký úkon č. 330/2015; ČVS:PPZ-32/NKA-PK-ZA-2015</t>
  </si>
  <si>
    <t>Ministerstvo vnútra SR, Osvaldova č. 1, 949 01 Nitra</t>
  </si>
  <si>
    <t>stanovenia VŠH zložky majetku</t>
  </si>
  <si>
    <t>znalecký úkon č. 332/2015</t>
  </si>
  <si>
    <t>SlovZink, a.s., Továrenská 545, 018 64 Košice</t>
  </si>
  <si>
    <t>znalecký úkon č. 339/2015; ORP-520/1-VYS-CA-2014</t>
  </si>
  <si>
    <t>MV SR Bratislava, Pribinova 2, 812 72 Bratislava</t>
  </si>
  <si>
    <t>Priezvisko, meno a tituly zodpovedného riešiteľa projektu</t>
  </si>
  <si>
    <t>Názov pracoviska, na ktorom sa projekt riešil - riešitelia</t>
  </si>
  <si>
    <t xml:space="preserve"> Výška finančných prostriedkov v kategórii BV v období od 1.1. do 31.12.2015 </t>
  </si>
  <si>
    <t xml:space="preserve"> Výška finančných prostriedkov v kategórii KV v období od 1.1. do 31.12.2015 </t>
  </si>
  <si>
    <t>A/N</t>
  </si>
  <si>
    <t>Komentár MŠVVaŠ SR</t>
  </si>
  <si>
    <t>Metastatic tumors facilitated by hypoxic tumor micro environments</t>
  </si>
  <si>
    <t>DO7RP-0017-09</t>
  </si>
  <si>
    <t>DO7RP-2008</t>
  </si>
  <si>
    <t>prof. RNDr. Silvia Pastoreková, DrSc.</t>
  </si>
  <si>
    <t>Biomedicínske centrum SAV</t>
  </si>
  <si>
    <t>Innovative and practical management approaches to reduce nitrogen excretion by ruminants</t>
  </si>
  <si>
    <t>DO7RP-0020-08</t>
  </si>
  <si>
    <t>Ing. Mária Chrenková, CSc.</t>
  </si>
  <si>
    <t>Národné poľnohospodárske a potravinárske centrum</t>
  </si>
  <si>
    <t>Development and field test of an efficient YBCO coated conductor based fault current limiter for operation in electricity networks</t>
  </si>
  <si>
    <t>DO7RP-0005-10</t>
  </si>
  <si>
    <t>doc. Ing. Fedor Gömöry, DrSc.</t>
  </si>
  <si>
    <t>Micro and Nanocrystalline Silicide - Refractory Metals FGM for Materials Innovation in Transport Applications</t>
  </si>
  <si>
    <t>DO7RP-0023-09</t>
  </si>
  <si>
    <t>Ing. František Simančík, PhD.</t>
  </si>
  <si>
    <t>Ústav materiálov a mechaniky strojov SAV</t>
  </si>
  <si>
    <t>New drugs targeting influenza virus polymerase</t>
  </si>
  <si>
    <t>DO7RP-0025-10</t>
  </si>
  <si>
    <t>RNDr. Eva Varečková, DrSc.</t>
  </si>
  <si>
    <t>Ecological Function and Biodiverzity Indicators in European Soils</t>
  </si>
  <si>
    <t>DO7RP-0006-11</t>
  </si>
  <si>
    <t>DO7RP-2011</t>
  </si>
  <si>
    <t>Mgr. Tatiana Kluvánková-Oravská, PhD.</t>
  </si>
  <si>
    <t>Ústav ekológie lesa SAV</t>
  </si>
  <si>
    <t>Biology and control of vector-borne infections in Europe</t>
  </si>
  <si>
    <t>DO7RP-0014-11</t>
  </si>
  <si>
    <t>RNDr. Mária Kazimírová, CSc.</t>
  </si>
  <si>
    <t>Ústav zoológie SAV</t>
  </si>
  <si>
    <t>Univerzita Komenského v Bratislave</t>
  </si>
  <si>
    <t>More Medicines for Tuberculosis</t>
  </si>
  <si>
    <t>DO7RP-0015-11</t>
  </si>
  <si>
    <t>doc. RNDr. Katarína Mikušová, PhD.</t>
  </si>
  <si>
    <t>Univerzita Komenského v Bratislave - Prírodovedecká fakulta</t>
  </si>
  <si>
    <t>Univerzita Mateja Bela v Banskej Bystrici</t>
  </si>
  <si>
    <t>Implementing Public Participation Approaches in Radioactive Waste Disposal</t>
  </si>
  <si>
    <t>DO7RP-0017-11</t>
  </si>
  <si>
    <t>Ing. Peter Mihók, PhD.</t>
  </si>
  <si>
    <t>Slovenská poľnohospodárska univerzita v Nitre</t>
  </si>
  <si>
    <t>Transparency of Food Pricing</t>
  </si>
  <si>
    <t>DO7RP-0018-11</t>
  </si>
  <si>
    <t>Virtual Enterprises by Networked Interoperability Services</t>
  </si>
  <si>
    <t>DO7RP-0020-11</t>
  </si>
  <si>
    <t>doc. Ing. Ladislav Hluchý, CSc.</t>
  </si>
  <si>
    <t>Ústav informatiky SAV</t>
  </si>
  <si>
    <t>Technická univerzita vo Zvolene</t>
  </si>
  <si>
    <t>Future-oriented integrated management of European forest landscapes</t>
  </si>
  <si>
    <t>DO7RP-0022-11</t>
  </si>
  <si>
    <t>prof. Ing. Ján  Tuček, CSc.</t>
  </si>
  <si>
    <t>Technická univerzita v Košiciach</t>
  </si>
  <si>
    <t>Efficient Systems and Propulsion for Small Aircraft</t>
  </si>
  <si>
    <t>DO7RP-0023-11</t>
  </si>
  <si>
    <t>Technická univerzita v Košiciach - Letecká fakulta TUKE</t>
  </si>
  <si>
    <t>Univerzita Pavla Jozefa Šafárika v Košiciach</t>
  </si>
  <si>
    <t>EVALUATING THE IMPACT OF STRUCTURAL POLICIES ON HEALTH INEQUALITIES AND THEIR SOCIAL DETERMINANTS AND FOSTERING CHANGE</t>
  </si>
  <si>
    <t>DO7RP-0024-11</t>
  </si>
  <si>
    <t>doc. Mgr. Andrea  Madarasová Gecková, PhD.</t>
  </si>
  <si>
    <t>Cross sections and reaction rates for inelastic electron interactions for improved plasma diagnostics</t>
  </si>
  <si>
    <t>DO7RP-0025-11</t>
  </si>
  <si>
    <t>prof. Dr. Štefan  Matejčík, DrSc.</t>
  </si>
  <si>
    <t>Establishing the basic science and technology for Iron-based Superconducting Electronics Applications</t>
  </si>
  <si>
    <t>DO7RP-0026-11</t>
  </si>
  <si>
    <t>prof. RNDr. Andrej Plecenik, DrSc.</t>
  </si>
  <si>
    <t xml:space="preserve">Increasing Resilience in Surveillance Societies </t>
  </si>
  <si>
    <t>DO7RP-0027-11</t>
  </si>
  <si>
    <t>Univerzita Komenského v Bratislave - Filozofická fakulta UK</t>
  </si>
  <si>
    <t>Next-Generation Hybrid Broadcast Broadband</t>
  </si>
  <si>
    <t>DO7RP-0029-11</t>
  </si>
  <si>
    <t>prof. Ing. Pavol Podhradský, PhD.</t>
  </si>
  <si>
    <t>Advanced multifunctional forest management in European mountain ranges</t>
  </si>
  <si>
    <t>DO7RP-0030-11</t>
  </si>
  <si>
    <t>Ing. Zuzana Sarvašová, PhD.</t>
  </si>
  <si>
    <t>Národné lesnícke centrum</t>
  </si>
  <si>
    <t>Exploring the Future of Global Food and Nutrition Security</t>
  </si>
  <si>
    <t>DO7RP-0034-11</t>
  </si>
  <si>
    <t>European Urban Health Indicators Part Two: Using indicators to inform policy</t>
  </si>
  <si>
    <t>DO7RP-0035-11</t>
  </si>
  <si>
    <t>Mgr. Iveta  Rajničová, PhD.</t>
  </si>
  <si>
    <t>Občianske združenie Slovenská asociácia verejného zdravia</t>
  </si>
  <si>
    <t>Anticorruption Policies Revisited. Global Trends and European Responses to the Challenge of Corruption</t>
  </si>
  <si>
    <t>DO7RP-0039-11</t>
  </si>
  <si>
    <t>Andrej Školkay, PhD.</t>
  </si>
  <si>
    <t>Škola komunikácie a médií, n.o.</t>
  </si>
  <si>
    <t>Computational studies of wall interactions with plasma components: Molecular modelling</t>
  </si>
  <si>
    <t>DO7RP-0041-11</t>
  </si>
  <si>
    <t>prof. RNDr. Ivan Černušák, DrSc.</t>
  </si>
  <si>
    <t>Univerzita Komenského v Bratislave - Prírodovedecká fakulta UK</t>
  </si>
  <si>
    <t>Developing the Next Generation of Biocatalysts for Industrial Chemical Synthesis</t>
  </si>
  <si>
    <t>Ing. Martin Rebroš, PhD.</t>
  </si>
  <si>
    <t>European development of Superconducting Tapes: integrating novel</t>
  </si>
  <si>
    <t>DO7RP-0003-12</t>
  </si>
  <si>
    <t>DO7RP-2012</t>
  </si>
  <si>
    <t>EU BON: Building the European Biodiversity Conservation Network</t>
  </si>
  <si>
    <t>DO7RP-0007-12</t>
  </si>
  <si>
    <t>prof. RNDr. Karol Marhold, CSc.</t>
  </si>
  <si>
    <t>Botanický ústav SAV</t>
  </si>
  <si>
    <t>Learning from innovation in public sector environments.</t>
  </si>
  <si>
    <t>prof. Ing. Juraj Nemec, CSc.</t>
  </si>
  <si>
    <t>Operationalisation of natural capital and ecosystem services: from concepts to real-world applications</t>
  </si>
  <si>
    <t>DO7RP-0011-12</t>
  </si>
  <si>
    <t>RNDr. Zita Izakovičová, PhD.</t>
  </si>
  <si>
    <t>Ústav krajinnej ekológie SAV</t>
  </si>
  <si>
    <t>Protection of consumers by microbial risk mitigation through combating segregation of expertise</t>
  </si>
  <si>
    <t>DO7RP-0014-12</t>
  </si>
  <si>
    <t>RNDr. Tomáš Kuchta, DrSc.</t>
  </si>
  <si>
    <t>Clinical Development of Nitisinone for Alkaptonuria</t>
  </si>
  <si>
    <t>DO7RP-0016-12</t>
  </si>
  <si>
    <t>prof. MUDr. Jozef Rovenský, DrSc.</t>
  </si>
  <si>
    <t>Národný ústav reumatických chorôb</t>
  </si>
  <si>
    <t>Superconducting, reliable, lightweight, and more powerful offshore wind turbine</t>
  </si>
  <si>
    <t>DO7RP-0020-12</t>
  </si>
  <si>
    <t>Ing. Pavol Kováč, DrSc.</t>
  </si>
  <si>
    <t>Experimental studies of plasma wall interactions by Laser Induced Plasma Technique</t>
  </si>
  <si>
    <t>DO7RP-0021-12</t>
  </si>
  <si>
    <t>prof. Dr. Pavel Veis, CSc.</t>
  </si>
  <si>
    <t>Securing the spices and herbs commodity chains against deliberate, accidental or natural biological and chemical contamination</t>
  </si>
  <si>
    <t>DO7RP-0022-12</t>
  </si>
  <si>
    <t>Employment 2025: How will multiple transitions affect the European labour market</t>
  </si>
  <si>
    <t>DO7RP-0023-12</t>
  </si>
  <si>
    <t>Mgr. Lucia Mýtna Kureková, PhD.</t>
  </si>
  <si>
    <t>Inštitút pre dobre spravovanú spoločnosť</t>
  </si>
  <si>
    <t>Simulators and Interfaces with Quantum Systems</t>
  </si>
  <si>
    <t>DO7RP-0024-12</t>
  </si>
  <si>
    <t>prof. RNDr. Vladimír Bužek, DrSc.</t>
  </si>
  <si>
    <t>Žilinská univerzita v Žiline</t>
  </si>
  <si>
    <t>The Community Based Comprehensive Recovery</t>
  </si>
  <si>
    <t>DO7RP-0025-12</t>
  </si>
  <si>
    <t>doc. Ing. Jozef Ristvej, PhD.</t>
  </si>
  <si>
    <t>Welfare, Wealth and Work for Europe</t>
  </si>
  <si>
    <t>DO7RP-0027-12</t>
  </si>
  <si>
    <t>prof. Ing. Mikuláš Luptáčik, PhD.</t>
  </si>
  <si>
    <t>Slovenská zdravotnícka univerzita v Bratislave</t>
  </si>
  <si>
    <t>Developmental neurotoxicity assessment of mixtures in children</t>
  </si>
  <si>
    <t>DO7RP-0030-12</t>
  </si>
  <si>
    <t>MUDr. Ľubica Murínová, PhD.</t>
  </si>
  <si>
    <t>Trnavská univerzita v Trnave</t>
  </si>
  <si>
    <t>Collaborative European Neuro Trauma Effectiveness Research inTBI</t>
  </si>
  <si>
    <t>DO7RP-0034-12</t>
  </si>
  <si>
    <t>MUDr. Alexandra Bražinová, PhD.</t>
  </si>
  <si>
    <t>Global ATM security management</t>
  </si>
  <si>
    <t>DO7RP-0036-12</t>
  </si>
  <si>
    <t>Ing. Milan Rusko, PhD.</t>
  </si>
  <si>
    <t>Rewiring the Streptomyces cell factory for cost-effective production of biomolecules</t>
  </si>
  <si>
    <t>DO7RP-0037-12</t>
  </si>
  <si>
    <t>RNDr. Ján Kormanec, DrSc.</t>
  </si>
  <si>
    <t>Ústav molekulárnej biológie SAV</t>
  </si>
  <si>
    <t>Emergency Responder Data Interoperability Network</t>
  </si>
  <si>
    <t>DO7RP-0041-12</t>
  </si>
  <si>
    <t>Linked Open Data for environment protection in Smart Regions</t>
  </si>
  <si>
    <t>DO7RP-0042-12</t>
  </si>
  <si>
    <t>Ing. Martin Tuchyňa, PhD.</t>
  </si>
  <si>
    <t>Slovenská agentúra životného prostredia, Banská Bystrica</t>
  </si>
  <si>
    <t>Regional Anaesthesia Simulator and Assistant</t>
  </si>
  <si>
    <t>DO7RP-0043-12</t>
  </si>
  <si>
    <t>doc. Ing. Elena Zaitseva, PhD.</t>
  </si>
  <si>
    <t>Strategic Transitions for Youth Labour in Europe</t>
  </si>
  <si>
    <t>DO7RP-0044-12</t>
  </si>
  <si>
    <t>Glycerol Biorefinery Approach for the Production of High Quality Products of Industrial Value</t>
  </si>
  <si>
    <t>doc. Ing. Martin Rebroš, PhD.</t>
  </si>
  <si>
    <t>Risk Analysis of Infrastructure Networks in response to extreme weather</t>
  </si>
  <si>
    <t>DO7RP-0047-12</t>
  </si>
  <si>
    <t>Ing. Mária Lusková, PhD.</t>
  </si>
  <si>
    <t>Preventing and Remediating degradation of soils in Europe through Land Care</t>
  </si>
  <si>
    <t>DO7RP-0049-12</t>
  </si>
  <si>
    <t>prof. Ing. Ján Szolgay, PhD.</t>
  </si>
  <si>
    <t>Detection of Watercourse Contamination in Developing Countries using Sensor Networks - Enlarged</t>
  </si>
  <si>
    <t>DO7RP-0050-12</t>
  </si>
  <si>
    <t>Ing. Yvetta Velísková, PhD.</t>
  </si>
  <si>
    <t>Ústav hydrológie SAV</t>
  </si>
  <si>
    <t>Od magnetoaktívnych koordinačných zlúčenín k funkčným materiálom</t>
  </si>
  <si>
    <t>APVV-0014-11</t>
  </si>
  <si>
    <t>VV-2011</t>
  </si>
  <si>
    <t>prof. Ing. Roman Boča, DrSc.</t>
  </si>
  <si>
    <t>Identifikácia biomarkerov asociovaných s rezistenciou na chemoterapiu u testikulárnych nádorov z germinatívnych buniek.</t>
  </si>
  <si>
    <t>APVV-0016-11</t>
  </si>
  <si>
    <t>doc. MUDr. Michal Mego, PhD.</t>
  </si>
  <si>
    <t>Onkologický ústav sv. Alžbety, s.r.o.</t>
  </si>
  <si>
    <t>Ústav experimenálnej onkológie SAV</t>
  </si>
  <si>
    <t>Univerzita Komenského v Bratislave - Lekárska fakulta UK</t>
  </si>
  <si>
    <t>Univerzita veterinárskeho lekárstva a farmácie v Košiciach</t>
  </si>
  <si>
    <t>NULL</t>
  </si>
  <si>
    <t>Dynamika doménovej steny v tenkých magnetických  drôtoch.</t>
  </si>
  <si>
    <t>APVV-0027-11</t>
  </si>
  <si>
    <t>doc. RNDr. Rastislav Varga, PhD.</t>
  </si>
  <si>
    <t>Sociálne determinanty zdravia školákov</t>
  </si>
  <si>
    <t>APVV-0032-11</t>
  </si>
  <si>
    <t>doc. Mgr. Andrea Madarasová Gecková, PhD.</t>
  </si>
  <si>
    <t>Komparatívna a funkčná analýza jadrových telomér</t>
  </si>
  <si>
    <t>APVV-0035-11</t>
  </si>
  <si>
    <t>prof. RNDr. Ľubomír Tomáška, DrSc.</t>
  </si>
  <si>
    <t>Progresívne materiály s konkurenčnými parametrami usporiadania</t>
  </si>
  <si>
    <t>APVV-0036-11</t>
  </si>
  <si>
    <t>prof. RNDr. Peter Samuely, DrSc.</t>
  </si>
  <si>
    <t>Ústav experimentálnej fyziky SAV</t>
  </si>
  <si>
    <t>Polyaplikovateľné heterocykly - návrh štruktúry, syntéza a vlastnosti</t>
  </si>
  <si>
    <t>APVV-0038-11</t>
  </si>
  <si>
    <t>prof. Ing. Viktor Milata, DrSc.</t>
  </si>
  <si>
    <t>Ústav anorganickej chémie SAV</t>
  </si>
  <si>
    <t>IP3 receptory, ich modulácia a funkcia v nádorových bunkách</t>
  </si>
  <si>
    <t>APVV-0045-11</t>
  </si>
  <si>
    <t>doc. Ing. Oľga Križanová, DrSc.</t>
  </si>
  <si>
    <t>Ústav molekulárnej fyziológie a genetiky SAV</t>
  </si>
  <si>
    <t>Kognitívno-komunikačné poruchy u pacientov s miernou kognitívnou poruchou a demenciou</t>
  </si>
  <si>
    <t>APVV-0048-11</t>
  </si>
  <si>
    <t>doc. PaedDr. Zsolt Cséfalvay, PhD.</t>
  </si>
  <si>
    <t>Silno interagujúca hmota v extrémnych podmienkach</t>
  </si>
  <si>
    <t>APVV-0050-11</t>
  </si>
  <si>
    <t>RNDr. Štefan Olejník, DrSc.</t>
  </si>
  <si>
    <t>VÝskum vplyvu neštátneho vlastníctva lesov NA politiky súvisiace s LESníctvom</t>
  </si>
  <si>
    <t>APVV-0057-11</t>
  </si>
  <si>
    <t>Biodiverzita malých vodných biotopov: rovnobežky, rôznobežky alebo mimobežky?</t>
  </si>
  <si>
    <t>APVV-0059-11</t>
  </si>
  <si>
    <t>Ing. Richard Hrivnák, PhD.</t>
  </si>
  <si>
    <t>Enzýmová biotransformácia prírodných aromatických aditív</t>
  </si>
  <si>
    <t>APVV-0061-11</t>
  </si>
  <si>
    <t>doc. RNDr. Stanislav Stuchlík, CSc.</t>
  </si>
  <si>
    <t>Pokročilé materiály a štruktúry pre elektrotechniku, elektroniku a biomedicínske aplikácie na báze feritov s rozmermi častíc v oblasti mikrometrov a nanometrov</t>
  </si>
  <si>
    <t>APVV-0062-11</t>
  </si>
  <si>
    <t>doc. Ing. Elemír Ušák, PhD.</t>
  </si>
  <si>
    <t>Chirálne medziprodukty pre liečivá</t>
  </si>
  <si>
    <t>APVV-0067-11</t>
  </si>
  <si>
    <t>Ing. Július DURMIS, PhD.</t>
  </si>
  <si>
    <t>ICARST, n.o.</t>
  </si>
  <si>
    <t>SYNKOLA, s.r.o.</t>
  </si>
  <si>
    <t>Dôstojnosť človeka a záklané ľudské práva a slobody v pracovnom práve</t>
  </si>
  <si>
    <t>APVV-0068-11</t>
  </si>
  <si>
    <t>prof. JUDr. Helena Barancová, DrSc.</t>
  </si>
  <si>
    <t>Trnavská univerzita v Trnave - Právnická fakulta TVU</t>
  </si>
  <si>
    <t>Numerické modelovanie v geodézii</t>
  </si>
  <si>
    <t>APVV-0072-11</t>
  </si>
  <si>
    <t>prof. RNDr. Karol Mikula, DrSc.</t>
  </si>
  <si>
    <t>Štúdium molekulárnych mechanizmov biologických účinkov H2S</t>
  </si>
  <si>
    <t>APVV-0074-11</t>
  </si>
  <si>
    <t>RNDr. Karol Ondriaš, DrSc.</t>
  </si>
  <si>
    <t>Ústav normálnej a patologickej fyziológie SAV</t>
  </si>
  <si>
    <t>Štúdium kryštálovej štruktúry a termodynamických vlastností komplexných kovových zliatin na báze hliníka respektíve zinku</t>
  </si>
  <si>
    <t>APVV-0076-11</t>
  </si>
  <si>
    <t>prof. Ing. Jozef Janovec, DrSc.</t>
  </si>
  <si>
    <t>Slovenská technická univerzita v Bratislave - Materiálovotechnologická fakulta STU v Trnave</t>
  </si>
  <si>
    <t>Audiometrické lingválne testy</t>
  </si>
  <si>
    <t>APVV-0077-11</t>
  </si>
  <si>
    <t>prof. Ing. Július Zimmermann, CSc.</t>
  </si>
  <si>
    <t>(Ultra)vysokotlaková metamorfóza a fázové transformácie počas subdukcie a exhumácie kontinentálnej litosféry v kolíznych orogénnych zónach</t>
  </si>
  <si>
    <t>APVV-0080-11</t>
  </si>
  <si>
    <t>RNDr. Marian Janák, DrSc.</t>
  </si>
  <si>
    <t>Ústav vied o Zemi SAV</t>
  </si>
  <si>
    <t>Využitie metód experimentálneho a numerického modelovania pre zvyšovanie konkurencieschopnosti a inovácie mechanických a mechatronických sústav</t>
  </si>
  <si>
    <t>APVV-0091-11</t>
  </si>
  <si>
    <t>prof. Ing. František Trebuňa, CSc.</t>
  </si>
  <si>
    <t>Technická univerzita v Košiciach - Strojnícka fakulta TUKE</t>
  </si>
  <si>
    <t>Úloha defektov v organických polovodičoch pre slnečné články</t>
  </si>
  <si>
    <t>APVV-0096-11</t>
  </si>
  <si>
    <t>Ing. Vojtech Nádaždy, CSc.</t>
  </si>
  <si>
    <t>Trnavská univerzita v Trnave - Pedagogická fakulta TVU</t>
  </si>
  <si>
    <t>Žilinská univerzita v Žiline - Elektrotechnická fakulta ŽU</t>
  </si>
  <si>
    <t>Optimalizácia procesu silánového sieťovania žíl káblov</t>
  </si>
  <si>
    <t>APVV-0097-11</t>
  </si>
  <si>
    <t>Ing. Janka Sulová,</t>
  </si>
  <si>
    <t>VUKI a.s.</t>
  </si>
  <si>
    <t>Vývoj depozičných systémov Dunajskej panvy</t>
  </si>
  <si>
    <t>APVV-0099-11</t>
  </si>
  <si>
    <t>prof. RNDr. Michal Kováč, DrSc.</t>
  </si>
  <si>
    <t>Vplyv rizikových faktorov súvisiacich so životným štýlom na adaptačné procesy v ischemickom myokarde</t>
  </si>
  <si>
    <t>APVV-0102-11</t>
  </si>
  <si>
    <t>MUDr. Táňa Ravingerová, DrSc.</t>
  </si>
  <si>
    <t>Ústav pre výskum srdca SAV</t>
  </si>
  <si>
    <t>Univerzita Komenského v Bratislave - Farmaceutická fakulta UK</t>
  </si>
  <si>
    <t>Metodika komplexného hodnotenia existujúcich mostov</t>
  </si>
  <si>
    <t>APVV-0106-11</t>
  </si>
  <si>
    <t>prof. Ing. Josef Vičan, CSc.</t>
  </si>
  <si>
    <t>Žilinská univerzita v Žiline - Stavebná fakulta, Žilinská univerzita v Žiline</t>
  </si>
  <si>
    <t>Elektromagnetické a elektrónové vlastnosti malých systémov a metamateriálov</t>
  </si>
  <si>
    <t>APVV-0108-11</t>
  </si>
  <si>
    <t>prof. RNDr. Peter Markoš, DrSc.</t>
  </si>
  <si>
    <t>Klinické skúšanie slovenského medovicového medu</t>
  </si>
  <si>
    <t>APVV-0115-11</t>
  </si>
  <si>
    <t>Ing. Juraj Majtán, PhD.</t>
  </si>
  <si>
    <t>Slovensko v 19. storočí</t>
  </si>
  <si>
    <t>APVV-0119-11</t>
  </si>
  <si>
    <t>PhDr. Dušan Kováč, DrSc.</t>
  </si>
  <si>
    <t>Historický ústav SAV</t>
  </si>
  <si>
    <t>Biodekorované kompozitné magnetické nanočastice: Príprava, kolektívne vlastnosti a ich aplikácie</t>
  </si>
  <si>
    <t>APVV-0125-11</t>
  </si>
  <si>
    <t>prof. RNDr. Ignác Capek, DrSc.</t>
  </si>
  <si>
    <t>Chemický ústav SAV</t>
  </si>
  <si>
    <t>Ústav merania SAV</t>
  </si>
  <si>
    <t>Ústav polymérov SAV</t>
  </si>
  <si>
    <t>Integrovaný systém hodnotenia kvality poľnohospodárskych pôd a potenciálu zjednodušených spôsobov ich obrábania</t>
  </si>
  <si>
    <t>APVV-0131-11</t>
  </si>
  <si>
    <t>prof. Ing. Jozef Vilček, PhD.</t>
  </si>
  <si>
    <t>Prešovská univerzita v Prešove</t>
  </si>
  <si>
    <t>Nekonvenčné kvantové stavy v nanoskopických magnetických systémoch</t>
  </si>
  <si>
    <t>APVV-0132-11</t>
  </si>
  <si>
    <t>prof. RNDr. Alexander Feher, DrSc.</t>
  </si>
  <si>
    <t>Ekologické technológie a produkty na báze bioglycerolu</t>
  </si>
  <si>
    <t>APVV-0133-11</t>
  </si>
  <si>
    <t>doc. Ing. Alexander Kaszonyi, PhD.</t>
  </si>
  <si>
    <t>VUP, a.s.</t>
  </si>
  <si>
    <t xml:space="preserve">Úloha hypoxie v aktivácii molekulárnych dráh asociovaných so zvýšeným kardiovaskulárnym rizikom u pacientov so spánkovým apnoe a ich ovplyvnenie liečbou </t>
  </si>
  <si>
    <t>APVV-0134-11</t>
  </si>
  <si>
    <t>prof. MUDr. Ružena Tkáčová, DrSc.</t>
  </si>
  <si>
    <t>Medzinárodné laserové centrum</t>
  </si>
  <si>
    <t>Vysokopevné elektrotechnické kompozitné ocele</t>
  </si>
  <si>
    <t>APVV-0147-11</t>
  </si>
  <si>
    <t>RNDr. František Kováč, CSc.</t>
  </si>
  <si>
    <t>Ústav materiálového výskumu SAV</t>
  </si>
  <si>
    <t xml:space="preserve">Od interagujúcich dvojhviezd k exoplanétam </t>
  </si>
  <si>
    <t>APVV-0158-11</t>
  </si>
  <si>
    <t>RNDr. Luboš Neslušan, CSc.</t>
  </si>
  <si>
    <t>Astronomický ústav SAV</t>
  </si>
  <si>
    <t>Univerzita Pavla Jozefa Šafárika v Košiciach - Univerzita Pavla Jozefa Šafárika, Prírodovedecká fakulta</t>
  </si>
  <si>
    <t>Protinádorový účinok biologicky aktívnych ligandov heterodimérov nukleárnych retinoidných X receptorov v tkanivových kultúrach nádorových buniek</t>
  </si>
  <si>
    <t>APVV-0160-11</t>
  </si>
  <si>
    <t>Ing. Július Brtko, DrSc.</t>
  </si>
  <si>
    <t>Ústav experimentálnej onkológie, Slovenská akadémia vied</t>
  </si>
  <si>
    <t>Vývoj nitridu kremičitého s prídavkom multivrstiev grafénu</t>
  </si>
  <si>
    <t>APVV-0161-11</t>
  </si>
  <si>
    <t>Mgr. Monika Kašiarová, PhD.</t>
  </si>
  <si>
    <t>Analýza vlastností pôdy a vývoja krajiny v nepravidelne zaplavovaných územiach</t>
  </si>
  <si>
    <t>APVV-0163-11</t>
  </si>
  <si>
    <t>RNDr. Danka Kotorová, PhD.</t>
  </si>
  <si>
    <t>Energia symetrie v štruktúre jadrovej hmoty</t>
  </si>
  <si>
    <t>APVV-0177-11</t>
  </si>
  <si>
    <t>Mgr. Martin Venhart, PhD.</t>
  </si>
  <si>
    <t>Neurčitosť z pohľadu pravdepodobnosti, algebry, samoadjungovaných operátorov a kvantových štruktúr</t>
  </si>
  <si>
    <t>APVV-0178-11</t>
  </si>
  <si>
    <t>prof. RNDr. Anatolij Dvurečenskij, DrSc.</t>
  </si>
  <si>
    <t>Matematický ústav SAV</t>
  </si>
  <si>
    <t>Slovenská technická univerzita v Bratislave - STU, Stavebná fakulta STU</t>
  </si>
  <si>
    <t>Výskum impregnantov bez reaktívneho monoméru (monomer free)</t>
  </si>
  <si>
    <t>APVV-0181-11</t>
  </si>
  <si>
    <t>Mgr. Bohumil Kotlárik, CSc.</t>
  </si>
  <si>
    <t>Štúdium centrálnych mechanizmov vitálnych funkcií po léziách mozgového kmeňa, lokálnom podaní antitusík a expozícií VF elektromagnetickým poliam</t>
  </si>
  <si>
    <t>APVV-0189-11</t>
  </si>
  <si>
    <t>prof. MUDr. Ján Jakuš, DrSc.</t>
  </si>
  <si>
    <t>Univerzita Komenského v Bratislave - Jesseniova lekárska fakulta v Martine, Ústav lekárskej biofyziky</t>
  </si>
  <si>
    <t>Výskum expertného systému virtuálneho skúšobníctva veľkorozmerových valivých ložísk</t>
  </si>
  <si>
    <t>APVV-0197-11</t>
  </si>
  <si>
    <t>Ing. Peter Mačuš, PhD.</t>
  </si>
  <si>
    <t>CEIT SK, s.r.o. (Stredoeurópsky technologický inštitút)</t>
  </si>
  <si>
    <t>Využitie alginitu na stabilizáciu a stimuláciu účinku probiotických bioprípravkov v medicíne a zdravej výžive.</t>
  </si>
  <si>
    <t>APVV-0199-11</t>
  </si>
  <si>
    <t>MVDr. Radomíra Nemcová, PhD.</t>
  </si>
  <si>
    <t>Mechanizmus interakcie imunitného a nervového systému v procese neurodegenerácie mozgu</t>
  </si>
  <si>
    <t>APVV-0200-11</t>
  </si>
  <si>
    <t>RNDr. Monika Žilková, PhD.</t>
  </si>
  <si>
    <t>Neuroimunologický ústav SAV</t>
  </si>
  <si>
    <t>Prechod do antiadiabatického stavu – kľúčový fyzikálny efekt pre predikciu nových supravodičov</t>
  </si>
  <si>
    <t>APVV-0201-11</t>
  </si>
  <si>
    <t>doc. Ing. Pavol Baňacký, DrSc.</t>
  </si>
  <si>
    <t>Molekulárne mechanizmy biosyntézy, regulácie a horizontálneho prenosu génov zodpovedných za produkciu biologicky aktívnych látok u streptomycét</t>
  </si>
  <si>
    <t>APVV-0203-11</t>
  </si>
  <si>
    <t>Vplyv dlhodobej stimulácie AT2 receptorov na karidiovaskulárny systém: Vplyv na remodeláciu a jej mechanizmy</t>
  </si>
  <si>
    <t>APVV-0205-11</t>
  </si>
  <si>
    <t>MUDr. Ludovit Paulis, PhD.</t>
  </si>
  <si>
    <t>Rizikové faktory a proteomický rukopis kognitívnych dysfunkcií animálnych modelov pre ľudské demencie</t>
  </si>
  <si>
    <t>APVV-0206-11</t>
  </si>
  <si>
    <t>MVDr. Norbert Žilka, PhD.</t>
  </si>
  <si>
    <t>NANOTIP- Hrotom indukované SPM procesy: zobrazovanie a nanomanipulácia</t>
  </si>
  <si>
    <t>APVV-0207-11</t>
  </si>
  <si>
    <t>prof. Ing. Ivan Štich, DrSc.</t>
  </si>
  <si>
    <t>Mechanizmy korózie a mikromechanické vlastnosti dentálnych materiálov</t>
  </si>
  <si>
    <t>APVV-0218-11</t>
  </si>
  <si>
    <t>doc. Ing. Dušan Galusek, PhD.</t>
  </si>
  <si>
    <t>Trenčianska univerzita Alexandra Dubčeka v Trenčíne</t>
  </si>
  <si>
    <t xml:space="preserve">Možnosti predikcie restenózy a trombózy stentu u pacientov s akútnym koronárnym syndrómom po perkutánnej koronárnej intervencii </t>
  </si>
  <si>
    <t>APVV-0222-11</t>
  </si>
  <si>
    <t>prof. MUDr. Peter Kubisz, DrSc.</t>
  </si>
  <si>
    <t>Univerzita Komenského v Bratislave - Jesseniova lekárska fakulta UK v Martine</t>
  </si>
  <si>
    <t>Nasmerovaná bunková terapia so zvýšenou účinnosťou voči chemorezistentným bunkám a bunkám iniciujúcim nádory</t>
  </si>
  <si>
    <t>APVV-0230-11</t>
  </si>
  <si>
    <t>Mgr. Lucia Kučerová, PhD.</t>
  </si>
  <si>
    <t>Stredoveké nápisy z územia Slovenska</t>
  </si>
  <si>
    <t>APVV-0237-11</t>
  </si>
  <si>
    <t>doc. PhDr. Juraj Šedivý, PhD.</t>
  </si>
  <si>
    <t>Ústav dejín umenia SAV</t>
  </si>
  <si>
    <t>Univerzita Komenského v Bratislave - Filozofická fakulta</t>
  </si>
  <si>
    <t>Poškodenie zdravého tkaniva srdca a ciev pri ožiarení protonmi - patofyziológia a prevencia.</t>
  </si>
  <si>
    <t>APVV-0241-11</t>
  </si>
  <si>
    <t>prof. MUDr. Ján Slezák, DrSc.</t>
  </si>
  <si>
    <t>Využitie biofotonických nanotechnológií k štúdiu mechanizmov bunkovej smrti s cieľom zvýšenia citlivosti detekcie a selektivity liečby nádorov</t>
  </si>
  <si>
    <t>APVV-0242-11</t>
  </si>
  <si>
    <t>prof. RNDr. Pavol Miškovský, DrSc.</t>
  </si>
  <si>
    <t>Ústav biochémie a genetiky živočíchov SAV</t>
  </si>
  <si>
    <t>Univerzita Pavla Jozefa Šafárika v Košiciach - Univerzita Pavla Jozefa Šafárika v Košiciach, Prírodovedecká fakulta</t>
  </si>
  <si>
    <t xml:space="preserve">Hodnotenie a modelovanie zásob uhlíka v lesných ekosystémoch pre inventarizácie skleníkových plynov v krajine </t>
  </si>
  <si>
    <t>APVV-0243-11</t>
  </si>
  <si>
    <t>Ing. Pavel  Pavlenda, PhD.</t>
  </si>
  <si>
    <t>Syntéza a spracovanie bielkovín vo vzťahu k ischémiou indukovanej oneskorenej smrti neurónov</t>
  </si>
  <si>
    <t>APVV-0245-11</t>
  </si>
  <si>
    <t>doc. RNDr. Peter Račay, PhD.</t>
  </si>
  <si>
    <t>Užívanie drog medzi dospievajúcimi a vysokoškolákmi. Na výskumných dátach založená prevencia užívania drog.</t>
  </si>
  <si>
    <t>APVV-0253-11</t>
  </si>
  <si>
    <t>doc. PhDr. Oľga Orosová, CSc.</t>
  </si>
  <si>
    <t>Sociálny, emočný a kognitívny obraz autizmu v interdisciplinárnych zrkadlách</t>
  </si>
  <si>
    <t>APVV-0254-11</t>
  </si>
  <si>
    <t>MUDr. Katarína  Babinská, PhD.</t>
  </si>
  <si>
    <t>Trnavská univerzita v Trnave - Filozofická fakulta TVU</t>
  </si>
  <si>
    <t>Možnosti racionalizácie výchovy bukových porastov na základe zhodnotenia výsledkov dlhodobého výskumu prebierok</t>
  </si>
  <si>
    <t>APVV-0262-11</t>
  </si>
  <si>
    <t>doc. Ing. Igor Štefančík, CSc.</t>
  </si>
  <si>
    <t>Optimalizácia tvorby a evalvácie edukačných programov a elektronických učebných materiálov.</t>
  </si>
  <si>
    <t>APVV-0266-11</t>
  </si>
  <si>
    <t>RNDr. Štefan Karolčík, PhD.</t>
  </si>
  <si>
    <t>MULTIfunkčné PRiadze pre Odevné a TECHnické aplikácie</t>
  </si>
  <si>
    <t>APVV-0267-11</t>
  </si>
  <si>
    <t>Ing. Kamila Huljaková,</t>
  </si>
  <si>
    <t>VÚTCH - CHEMITEX,spol. s r.o.</t>
  </si>
  <si>
    <t>Funkcionálne priestory, bornológie, hyperpriestory a topologické štruktúry</t>
  </si>
  <si>
    <t>APVV-0269-11</t>
  </si>
  <si>
    <t>doc. RNDr. Ľubica Holá, DrSc.</t>
  </si>
  <si>
    <t>Technická univerzita vo Zvolene - Drevárska fakulta TUZVO</t>
  </si>
  <si>
    <t>Priame modelovanie a inverzia vlnových obrazov aplikovaná na seizmický pohyb v Mygdónskom bazéne v Grécku</t>
  </si>
  <si>
    <t>APVV-0271-11</t>
  </si>
  <si>
    <t>prof. RNDr. Peter Moczo, DrSc.</t>
  </si>
  <si>
    <t xml:space="preserve"> Vplyv vnútrodruhových a medzidruhových kompetičných vzťahov na produkčno-ekologické vlastnosti porastov buka a smreka </t>
  </si>
  <si>
    <t>APVV-0273-11</t>
  </si>
  <si>
    <t>Ing. Vladimír Šebeň, PhD.</t>
  </si>
  <si>
    <t>Samozbaľujúce sa G-DNA štruktúry ako východiskové materiály pre molekulárne nanozariadenia</t>
  </si>
  <si>
    <t>APVV-0280-11</t>
  </si>
  <si>
    <t>doc. RNDr. Viktor Víglaský, PhD.</t>
  </si>
  <si>
    <t>Exekutívne funkcie ako štrukturálny komponent schopnosti učiť sa - diagnostika a stimulácia</t>
  </si>
  <si>
    <t>APVV-0281-11</t>
  </si>
  <si>
    <t>doc. PhDr. Iveta Kovalčíková, PhD.</t>
  </si>
  <si>
    <t>Univerzita Pavla Jozefa Šafárika v Košiciach - Filozofická fakulta UPJŠ v Košiciach</t>
  </si>
  <si>
    <t>Príprava nanoštruktúrovaných filmov, ich integrácia s bioelementmi a následné využitie</t>
  </si>
  <si>
    <t>APVV-0282-11</t>
  </si>
  <si>
    <t>Ing. Ján Tkáč, DrSc.</t>
  </si>
  <si>
    <t>Univerzita Pavla Jozefa Šafárika v Košiciach - Prírodovedecká fakulta UPJŠ</t>
  </si>
  <si>
    <t>Fotoaktívne hybridné nanomateriály s luminiscenčnými a antimikrobiálnymi vlastnosťami.</t>
  </si>
  <si>
    <t>APVV-0291-11</t>
  </si>
  <si>
    <t>RNDr. Juraj Bujdák, DrSc.</t>
  </si>
  <si>
    <t>Nekonvenčný prístup prípravy obilnín so zvýšeným hospodárskym potenciálom</t>
  </si>
  <si>
    <t>APVV-0294-11</t>
  </si>
  <si>
    <t>Mgr. Daniel Mihálik, PhD.</t>
  </si>
  <si>
    <t>Probiotické mikroorganizmy a regulácia cytokínovej odpovede v prevencii imunopatologických zmien počas črevných bakteriálnych infekcií u hydiny</t>
  </si>
  <si>
    <t>APVV-0302-11</t>
  </si>
  <si>
    <t>prof. MVDr. Mikuláš Levkut, DrSc.</t>
  </si>
  <si>
    <t>Ústav fyziológie hospodárskych zvierat SAV</t>
  </si>
  <si>
    <t>APVV-0303-11</t>
  </si>
  <si>
    <t>doc. Ing. Kamila Hlavčová, PhD.</t>
  </si>
  <si>
    <t>Technická univerzita vo Zvolene - Lesnícka fakulta TUZVO</t>
  </si>
  <si>
    <t>Kryštálové  prvky rtg optiky pre  kompresiu a  expanziu zväzku</t>
  </si>
  <si>
    <t>APVV-0308-11</t>
  </si>
  <si>
    <t>Ing. Matej Jergel, DrSc.</t>
  </si>
  <si>
    <t>Slovenská spoločnosť v medzinárodných komparatívnych výskumoch: pred krízou a počas krízy</t>
  </si>
  <si>
    <t>APVV-0309-11</t>
  </si>
  <si>
    <t>PhDr. Vladimír Krivý, CSc.</t>
  </si>
  <si>
    <t>Sociologický ústav SAV</t>
  </si>
  <si>
    <t>Nové metódy analýzy variability srdcovej frekvencie plodu</t>
  </si>
  <si>
    <t>APVV-0315-11</t>
  </si>
  <si>
    <t>doc. MUDr. Kamil Biringer, PhD.</t>
  </si>
  <si>
    <t>Nové polovodičové detektory neutrónov</t>
  </si>
  <si>
    <t>APVV-0321-11</t>
  </si>
  <si>
    <t>doc. Ing. Andrea Šagátová, PhD.</t>
  </si>
  <si>
    <t>Hodnotenie kvality geografických informácií pre tvorbu environmentálnych rozhodnutí</t>
  </si>
  <si>
    <t>APVV-0326-11</t>
  </si>
  <si>
    <t>doc. RNDr. Eva Mičietová, PhD.</t>
  </si>
  <si>
    <t>Nové produkty na báze acetylénu</t>
  </si>
  <si>
    <t>APVV-0327-11</t>
  </si>
  <si>
    <t>Ing. Peter Grolmus,</t>
  </si>
  <si>
    <t>Elektromagnetická kompatibilita technologických zariadení v gumárenskom priemysle</t>
  </si>
  <si>
    <t>APVV-0333-11</t>
  </si>
  <si>
    <t>Ing. Mikuláš Bittera, PhD.</t>
  </si>
  <si>
    <t>KONŠTRUKTA - Industry, akciová spoločnosť</t>
  </si>
  <si>
    <t xml:space="preserve">Výskum nových a novo vznikajúcich rizík priemyselných technológii v rámci integrovanej bezpečnosti ako predpoklad pre riadenie trvalého rozvoja. </t>
  </si>
  <si>
    <t>APVV-0337-11</t>
  </si>
  <si>
    <t>prof. Ing. Juraj Sinay, DrSc.</t>
  </si>
  <si>
    <t>Slovník viacslovných pomenovaní (lexikografický, lexikologický a komparatívny výskum)</t>
  </si>
  <si>
    <t>APVV-0342-11</t>
  </si>
  <si>
    <t>doc. Mgr. Martin Ološtiak, PhD.</t>
  </si>
  <si>
    <t>Pilotná realizácia sanácie banských vôd na vybranom opustenom Sb ložisku</t>
  </si>
  <si>
    <t>APVV-0344-11</t>
  </si>
  <si>
    <t>Mgr. Peter Šottník, PhD.</t>
  </si>
  <si>
    <t>EL spol. s r.o.</t>
  </si>
  <si>
    <t>Návrh a realizácia pilotnej retorty so zníženými emisiami na výrobu biouhlia pre marginálne zóny a overovacie aplikácie</t>
  </si>
  <si>
    <t>APVV-0353-11</t>
  </si>
  <si>
    <t>Ing. Emília  Hroncová, PhD.</t>
  </si>
  <si>
    <t>Monolitická integrácia ochudobňovacích a obohacovacích InAlN/GaN HFET tranzistorov</t>
  </si>
  <si>
    <t>APVV-0367-11</t>
  </si>
  <si>
    <t>prof. Ing. Alexander Šatka, CSc.</t>
  </si>
  <si>
    <t>Inkluzívny rast v stratégii Európa 2020 - naivita alebo genialita?</t>
  </si>
  <si>
    <t>APVV-0371-11</t>
  </si>
  <si>
    <t>RNDr. Viliam Páleník, PhD.</t>
  </si>
  <si>
    <t>Ekonomický ústav SAV</t>
  </si>
  <si>
    <t>Bezpečnosť terapeuticky a komerčne používaných nanočastíc: vplyv na reprodukčný a imunitný systém, oxidačný status a prevencia možného rizika</t>
  </si>
  <si>
    <t>APVV-0404-11</t>
  </si>
  <si>
    <t>Mgr. Soňa Scsuková, CSc.</t>
  </si>
  <si>
    <t xml:space="preserve">Vplyv biomasy na aglomeračný proces a kvalitu životného prostredia </t>
  </si>
  <si>
    <t>APVV-0405-11</t>
  </si>
  <si>
    <t>prof. Ing. Mária Frőhlichová, CSc.</t>
  </si>
  <si>
    <t>Technická univerzita v Košiciach - Hutnícka fakulta TUKE</t>
  </si>
  <si>
    <t>Porozumenie čítaného textu - rozvíjanie pomocou inovatívnej metodiky - jej tvorba a overovanie randomizovanou kontrolovanou štúdiou</t>
  </si>
  <si>
    <t>APVV-0410-11</t>
  </si>
  <si>
    <t>Mgr. Svetlana Kapalková, PhD.</t>
  </si>
  <si>
    <t>BAKOMI</t>
  </si>
  <si>
    <t>Univerzita Komenského v Bratislave - Pedagogická fakulta UK</t>
  </si>
  <si>
    <t xml:space="preserve">Možnosti včasnej diagnostiky a predikcie rozvoja ochorenia u karcinómov pľúc </t>
  </si>
  <si>
    <t>APVV-0412-11</t>
  </si>
  <si>
    <t>Inštitucionálna výkonnosť v novej Európe</t>
  </si>
  <si>
    <t>APVV-0413-11</t>
  </si>
  <si>
    <t>prof. PhDr. Darina Malová, CSc.</t>
  </si>
  <si>
    <t>Výskum integrovaných technológií výroby motorových palív druhej generácie z biokvapalín</t>
  </si>
  <si>
    <t>APVV-0415-11</t>
  </si>
  <si>
    <t>Ing. Karol  Lušpai, PhD.</t>
  </si>
  <si>
    <t>VÚRUP, a.s.</t>
  </si>
  <si>
    <t>Univerzita Komenského v Bratislave - Prírodovedecká fakulta UK v Bratislave</t>
  </si>
  <si>
    <t>Adaptácia moderných výpočtovo-simulačných metód do oblasti vývoja valivých ložísk a ich verifikácia v reálnych podmienkach</t>
  </si>
  <si>
    <t>APVV-0419-11</t>
  </si>
  <si>
    <t>prof. Ing. Štefan Medvecký, PhD.</t>
  </si>
  <si>
    <t>Povrchovo-chemické vlastnosti popolčekov a ich vplyv na technické parametre geopolymérov</t>
  </si>
  <si>
    <t>APVV-0423-11</t>
  </si>
  <si>
    <t>prof. Ing. Jiří Škvarla, CSc.</t>
  </si>
  <si>
    <t>Zvyšovanie bezpečnosti a životnosti oceľových konštrukcií riadeným starnutím</t>
  </si>
  <si>
    <t>APVV-0434-11</t>
  </si>
  <si>
    <t>doc. Ing. Peter Polák, PhD.</t>
  </si>
  <si>
    <t>Inaktivácia endogénneho surfaktantu: molekulové, tkanivové a funkčné aspekty poškodenia respiračného systému</t>
  </si>
  <si>
    <t>APVV-0435-11</t>
  </si>
  <si>
    <t>prof. MUDr. Andrea Čalkovská, PhD.</t>
  </si>
  <si>
    <t>Optimalizácia mikrofluidických zariadení pre biomedicínske aplikácie</t>
  </si>
  <si>
    <t>APVV-0441-11</t>
  </si>
  <si>
    <t>Mgr. Ivan Cimrák, PhD.</t>
  </si>
  <si>
    <t>Expozícia rizikovým faktorom obezity v raných štádiách vývoja organizmu a telesný vývin u 3-ročných detí</t>
  </si>
  <si>
    <t>APVV-0444-11</t>
  </si>
  <si>
    <t>MUDr. Ľubica Palkovičová-Murínová, PhD.</t>
  </si>
  <si>
    <t>Nanoštruktúra v makromolekulových systémoch indukovaná stesnaním</t>
  </si>
  <si>
    <t>APVV-0451-11</t>
  </si>
  <si>
    <t>RNDr. Peter Cifra, DrSc.</t>
  </si>
  <si>
    <t>Progresívne katalytické transformácie na báze Cu a Fe</t>
  </si>
  <si>
    <t>APVV-0457-11</t>
  </si>
  <si>
    <t>Ing. Andrej Kolarovič, PhD.</t>
  </si>
  <si>
    <t>Riešenie problematiky nízkotaviteľných popolovín pri spaľovaní biomasy</t>
  </si>
  <si>
    <t>APVV-0458-11</t>
  </si>
  <si>
    <t>prof. Ing. Jozef Jandačka, PhD.</t>
  </si>
  <si>
    <t>Žilinská univerzita v Žiline - Strojnícka fakulta ŽU</t>
  </si>
  <si>
    <t>Výskum a vývoj nových technológii etalonáže a kalibrácie meracích prístrojov a zariadení prietoku a objemu kvapalných uhľovodíkov</t>
  </si>
  <si>
    <t>APVV-0461-11</t>
  </si>
  <si>
    <t>doc. Ing. Ľuboš  Kučera, PhD.</t>
  </si>
  <si>
    <t>Slovenská legálna metrológia, n.o.</t>
  </si>
  <si>
    <t>Interiérový dizajn ako prostriedok prevencie a liečenia civilizačných chorôb</t>
  </si>
  <si>
    <t>APVV-0469-11</t>
  </si>
  <si>
    <t>prof. Ing. Ivan Petelen, PhD.</t>
  </si>
  <si>
    <t>Modifikované biomateriály a bunková terapia pre podporu regenerácie poranenej miechy.</t>
  </si>
  <si>
    <t>APVV-0472-11</t>
  </si>
  <si>
    <t>MVDr. Daša Čížková, DrSc.</t>
  </si>
  <si>
    <t>Neurobiologický ústav SAV</t>
  </si>
  <si>
    <t>Patočkova asubjektívna fenomenológia a dejiny filozofie</t>
  </si>
  <si>
    <t>APVV-0480-11</t>
  </si>
  <si>
    <t>Mgr. Róbert Stojka, PhD.</t>
  </si>
  <si>
    <t>Výskum sústav a regulátorov neceločíselného, premenlivého a rozloženého rádu: metódy, algoritmy a prostriedky pre modelovanie, simuláciu, analýzu a syntézu</t>
  </si>
  <si>
    <t>APVV-0482-11</t>
  </si>
  <si>
    <t>prof. RNDr. Igor Podlubný, DrSc.</t>
  </si>
  <si>
    <t>Prešovská univerzita v Prešove - Filozofická fakulta PU</t>
  </si>
  <si>
    <t>Štruktúra a vlastnosti oxidových skiel určených na aplikácie v jadrovej energetike</t>
  </si>
  <si>
    <t>APVV-0487-11</t>
  </si>
  <si>
    <t>prof. Ing. Marek Liška, DrSc.</t>
  </si>
  <si>
    <t>Nanokryštalické a kvázikryštalické kovové systémy s cielene modifikovanou štruktúrou a morfológiou</t>
  </si>
  <si>
    <t>APVV-0492-11</t>
  </si>
  <si>
    <t>Ing. Peter Švec, DrSc.</t>
  </si>
  <si>
    <t>Proximitný efekt a transportné vlastnosti  nanoštruktúr feromagnet/supravodič</t>
  </si>
  <si>
    <t>APVV-0494-11</t>
  </si>
  <si>
    <t>Ing. Štefan Chromik, DrSc.</t>
  </si>
  <si>
    <t>Ingerencia súdov do súkromnoprávnych zmlúv</t>
  </si>
  <si>
    <t>APVV-0518-11</t>
  </si>
  <si>
    <t>doc. JUDr. Kristián Csach, PhD.</t>
  </si>
  <si>
    <t>Justičná akadémia Slovenskej republiky</t>
  </si>
  <si>
    <t>Interaktívne metódy zberu a spracovania obrazov v mikroskopii použitím prirodzeného užívateľského rozhrania</t>
  </si>
  <si>
    <t>APVV-0526-11</t>
  </si>
  <si>
    <t>doc. Ing. Zoltán Tomori, CSc.</t>
  </si>
  <si>
    <t>Fyzikálne a elektrochemické správanie mechanochemicky pripravených nanooxidov</t>
  </si>
  <si>
    <t>APVV-0528-11</t>
  </si>
  <si>
    <t>prof. RNDr. Vladimír Šepelák, DrSc.</t>
  </si>
  <si>
    <t>Ústav geotechniky SAV</t>
  </si>
  <si>
    <t>Výskum riadenia servisného robota s duálnou vizuálnou percepciou</t>
  </si>
  <si>
    <t>APVV-0539-11</t>
  </si>
  <si>
    <t>Ing. Ján Paulík,</t>
  </si>
  <si>
    <t xml:space="preserve">Proveniencia a geodynamický vývoj paleozoických sekvencií vnútorných Západných Karpát na základe U-Pb (SHRIMP) vekov zirkónu </t>
  </si>
  <si>
    <t>APVV-0546-11</t>
  </si>
  <si>
    <t>prof. RNDr. Anna Vozárová, DrSc.</t>
  </si>
  <si>
    <t>Genotypizácia s využitím SSR markerov  a príprava farmaceuticky aktívnych profilov viničových odrôd</t>
  </si>
  <si>
    <t>APVV-0550-11</t>
  </si>
  <si>
    <t>Mgr. Martina Hudcovicová, PhD.</t>
  </si>
  <si>
    <t>Pokročilé a efektívne metódy optimálneho procesného riadenia</t>
  </si>
  <si>
    <t>APVV-0551-11</t>
  </si>
  <si>
    <t>prof. Ing. Miroslav Fikar, DrSc.</t>
  </si>
  <si>
    <t>Aplikácia biotechnologických metód za účelom zachovania živočíšnych genetických zdrojov</t>
  </si>
  <si>
    <t>prof. Ing. Peter Chrenek, DrSc.</t>
  </si>
  <si>
    <t>Právne argumenty a právne princípy ako pramene práva</t>
  </si>
  <si>
    <t>APVV-0562-11</t>
  </si>
  <si>
    <t>doc. JUDr. Radoslav Procházka, PhD.</t>
  </si>
  <si>
    <t>Vývoj nových kombinovaných metód chemickej analýzy stopových koncentrácií iónových a iónogénnych látok v komplexných environmentálnych a biologických vzorkách</t>
  </si>
  <si>
    <t>APVV-0583-11</t>
  </si>
  <si>
    <t>doc. RNDr. Milan Hutta, CSc.</t>
  </si>
  <si>
    <t>Útok na elektronický podpis prostredníctvom analýzy spotreby energie a realizácia protiopatrení</t>
  </si>
  <si>
    <t>APVV-0586-11</t>
  </si>
  <si>
    <t>Ing. Michal Varchola, PhD.</t>
  </si>
  <si>
    <t>Nanoštruktúrne materiály pre senzoriku</t>
  </si>
  <si>
    <t>APVV-0593-11</t>
  </si>
  <si>
    <t>Ing. Peter Lobotka, CSc.</t>
  </si>
  <si>
    <t>Výskum zváracích procesov a automatizácie zvárania nových typov koroziivzdorných ocelí</t>
  </si>
  <si>
    <t>APVV-0613-11</t>
  </si>
  <si>
    <t>Ing. Jozef Guspan,</t>
  </si>
  <si>
    <t>Trestná zodpovednosť právnických osôb</t>
  </si>
  <si>
    <t>APVV-0620-11</t>
  </si>
  <si>
    <t>doc. JUDr. Yvetta Turayová, CSc.</t>
  </si>
  <si>
    <t>Katolícka univerzita v Ružomberku</t>
  </si>
  <si>
    <t>Nová syntéza vývoja reliéfu Západných Karpát – príprava databázy pre testovanie kľúčových hypotéz</t>
  </si>
  <si>
    <t>APVV-0625-11</t>
  </si>
  <si>
    <t>prof. RNDr. Jozef Minár, CSc.</t>
  </si>
  <si>
    <t>Katolícka univerzita v Ružomberku - Pedagogická fakulta</t>
  </si>
  <si>
    <t>Štátne hranice a identity v moderných slovenských dejinách v stredoeurópskom kontexte</t>
  </si>
  <si>
    <t>APVV-0628-11</t>
  </si>
  <si>
    <t>PhDr. Slavomír Michálek, DrSc.</t>
  </si>
  <si>
    <t>Návrh panelov SNPs markerov fyziologických vlastností hospodárskych zvierat pre využitie v genomickom hodnotení.</t>
  </si>
  <si>
    <t>APVV-0636-11</t>
  </si>
  <si>
    <t>doc. Ing. Anna Trakovická, CSc.</t>
  </si>
  <si>
    <t>Charakterizácia a predikcia vlastností povrchovo glejeného a natieraného papiera</t>
  </si>
  <si>
    <t>APVV-0639-11</t>
  </si>
  <si>
    <t>Ing. Monika Stankovská, PhD.</t>
  </si>
  <si>
    <t>Výskumný ústav papiera a celulózy a.s.</t>
  </si>
  <si>
    <t>Úloha baktérií v procese karcinogenézy a syndrómu získanej imunodeficiencie</t>
  </si>
  <si>
    <t>APVV-0646-11</t>
  </si>
  <si>
    <t>doc. RNDr. Vladimír Zajac, CSc.</t>
  </si>
  <si>
    <t>Vymedzenie hraníc druhu u parazitov rýb: morfológia verzus gény a chromozómy</t>
  </si>
  <si>
    <t>APVV-0653-11</t>
  </si>
  <si>
    <t>RNDr. Vladimíra Hanzelová, DrSc.</t>
  </si>
  <si>
    <t>Parazitologický ústav SAV</t>
  </si>
  <si>
    <t>Biokatalytická produkcia prírodných aróm v hybridných systémoch</t>
  </si>
  <si>
    <t>APVV-0656-11</t>
  </si>
  <si>
    <t>prof. Ing. Jozef Markoš, DrSc.</t>
  </si>
  <si>
    <t>Axxence Slovakia s.r.o.</t>
  </si>
  <si>
    <t>Karbonická anhydráza IX ako funkčný komponent nádorovej progresie: úloha  v epitelovo-mezenchýmovej tranzícii a v prenose medzibunkových signálov</t>
  </si>
  <si>
    <t>APVV-0658-11</t>
  </si>
  <si>
    <t>Biotechnologická príprava nových typov funkčných obilnín a cereálnych produktov obohatených o polynenasýtené mastné kyseliny a pigmenty.</t>
  </si>
  <si>
    <t>APVV-0662-11</t>
  </si>
  <si>
    <t>doc. Ing. Milan Čertík, PhD.</t>
  </si>
  <si>
    <t>Integrácia akciových trhov: poznatky z empirického výskumu</t>
  </si>
  <si>
    <t>APVV-0666-11</t>
  </si>
  <si>
    <t>Ing. Tomáš Výrost, PhD.</t>
  </si>
  <si>
    <t>Ekonomická univerzita v Bratislave - Podnikovohospodárska fakulta EU v Košiciach</t>
  </si>
  <si>
    <t>Atlas archetypov krajiny Slovenska</t>
  </si>
  <si>
    <t>APVV-0669-11</t>
  </si>
  <si>
    <t>prof. RNDr. Juraj Hreško, PhD.</t>
  </si>
  <si>
    <t>Univerzita Konštantína Filozofa v Nitre</t>
  </si>
  <si>
    <t>Vplyv vitamínu D na vznik a aktivitu nešpecifických črevných zápalových ochorení</t>
  </si>
  <si>
    <t>APVV-0672-11</t>
  </si>
  <si>
    <t>doc. MUDr. Tibor Hlavatý, PhD.</t>
  </si>
  <si>
    <t>Biologicky odbúrateľné kovové materiály pripravené práškovými technológiami</t>
  </si>
  <si>
    <t>APVV-0677-11</t>
  </si>
  <si>
    <t>RNDr. Miriam Kupková, CSc.</t>
  </si>
  <si>
    <t>Aplikácia progresívnych povlakov nástrojov pre zvýšenie efektívnosti a produktivity lisovania plechov z moderne koncipovaných materiálov.</t>
  </si>
  <si>
    <t>APVV-0682-11</t>
  </si>
  <si>
    <t>prof. Ing. Emil Spišák, CSc.</t>
  </si>
  <si>
    <t>Riešenie porúch pohybového aparátu hovädzieho dobytka s dôrazom na zdravotne závažné anaeróbne infekcie baktériami Fusobacterium a Dichelobacter</t>
  </si>
  <si>
    <t>APVV-0701-11</t>
  </si>
  <si>
    <t>prof. MVDr. Pavol Mudroň, PhD.</t>
  </si>
  <si>
    <t>Štruktúra a tepelný stav litosféry Západných Karpát: potenciál energetických zdrojov tepla suchých  hornín Slovenska</t>
  </si>
  <si>
    <t>APVV-0724-11</t>
  </si>
  <si>
    <t>RNDr. Peter Vajda, PhD.</t>
  </si>
  <si>
    <t>Kinetika elektrónových a iónových procesov pre fúznu plazmu a elektrické výboje</t>
  </si>
  <si>
    <t>APVV-0733-11</t>
  </si>
  <si>
    <t>prof. Dr. Štefan Matejčík, DrSc.</t>
  </si>
  <si>
    <t>Prínos Slovenska pre hospodársky a spoločenský rozvoj európskeho metalika</t>
  </si>
  <si>
    <t>APVV-0736-11</t>
  </si>
  <si>
    <t>prof. PhDr. Václav Furmánek, DrSc.</t>
  </si>
  <si>
    <t>Archeologický ústav SAV</t>
  </si>
  <si>
    <t>Výskum adaptácie rastlín v rádioaktívnej Černobyľskej oblasti a ich možné využitie</t>
  </si>
  <si>
    <t>Mgr. Martin Hajduch, PhD.</t>
  </si>
  <si>
    <t>Ústav genetiky a biotechnológií rastlín SAV</t>
  </si>
  <si>
    <t>Virologický ústav SAV</t>
  </si>
  <si>
    <t>Štruktúrne zmeny v slovenskej ekonomike – predpoklad prechodu do vyššieho štádia rozvoja</t>
  </si>
  <si>
    <t>APVV-0750-11</t>
  </si>
  <si>
    <t>Ing. Karol Morvay, PhD.</t>
  </si>
  <si>
    <t>Ekonomická univerzita v Bratislave - Národohospodárska fakulta EU</t>
  </si>
  <si>
    <t>Biologicky aktívne a hodnotné zložky obilnín, pseudoobilnín a krmovín pre produkciu funkčných potravín.</t>
  </si>
  <si>
    <t>APVV-0758-11</t>
  </si>
  <si>
    <t>Ing. Tibor Maliar, PhD.</t>
  </si>
  <si>
    <t>Navrhovanie férových obslužných systémov na dopravných sieťach</t>
  </si>
  <si>
    <t>APVV-0760-11</t>
  </si>
  <si>
    <t>prof. RNDr. Jaroslav Janáček, CSc.</t>
  </si>
  <si>
    <t>Telesný, funkčný a motorický rozvoj stredoškolskej mládeže v reflexii jej pohybovej aktivity</t>
  </si>
  <si>
    <t>APVV-0768-11</t>
  </si>
  <si>
    <t>prof. PaedDr. Ján Junger, PhD.</t>
  </si>
  <si>
    <t>Prešovský samosprávny kraj</t>
  </si>
  <si>
    <t>Lipotoxicita u kvasiniek: mechanizmy ochrany pri akumulácii mastných kyselín a skvalénu</t>
  </si>
  <si>
    <t>APVV-0785-11</t>
  </si>
  <si>
    <t>Mgr. Roman Holič, PhD.</t>
  </si>
  <si>
    <t>Zvýšenie účinnosti rekuperácie tepla v papierenskom priemysle</t>
  </si>
  <si>
    <t>APVV-0788-11</t>
  </si>
  <si>
    <t>Ing.  Jozef  Balberčák,</t>
  </si>
  <si>
    <t>Vývoj nových analytických metód na stanovenie a charakterizáciu biologicky aktívnych látok</t>
  </si>
  <si>
    <t>APVV-0797-11</t>
  </si>
  <si>
    <t>prof. Ing. Ján Labuda, DrSc.</t>
  </si>
  <si>
    <t>Cloudové Počítanie Pre Analýzu Veľkých Dát</t>
  </si>
  <si>
    <t>APVV-0809-11</t>
  </si>
  <si>
    <t>Ing. Dinh Viet Tran, PhD.</t>
  </si>
  <si>
    <t>Matka a embryo: vplyv materskej obezity a stresu na vývin preimplantačného embrya</t>
  </si>
  <si>
    <t>APVV-0815-11</t>
  </si>
  <si>
    <t>RNDr. Štefan Čikoš, CSc.</t>
  </si>
  <si>
    <t>Slnečná koróna: výskum fyzikálnych procesov</t>
  </si>
  <si>
    <t>APVV-0816-11</t>
  </si>
  <si>
    <t>RNDr. Ján Rybák, CSc.</t>
  </si>
  <si>
    <t>Regionalizmus a jeho prínos pre všeobecné medzinárodné právo</t>
  </si>
  <si>
    <t>APVV-0823-11</t>
  </si>
  <si>
    <t>prof. JUDr. Ján Klučka, CSc.</t>
  </si>
  <si>
    <t>Využitie transgénnych postupov pri funkčnej analýze neuropeptidov a ich receptorov regulujúcich správanie a vývin hmyzu</t>
  </si>
  <si>
    <t>APVV-0827-11</t>
  </si>
  <si>
    <t>Ing. Ladislav  Roller, PhD.</t>
  </si>
  <si>
    <t>Výskum, vývoj a aplikácia metódy tandemovej hmotnostnej spektrometrie a ďalších kombinovaných analytických metód na diagnostiku vybraných ochorení</t>
  </si>
  <si>
    <t>APVV-0840-11</t>
  </si>
  <si>
    <t>doc. RNDr. Ivan Ostrovský, CSc.</t>
  </si>
  <si>
    <t>Simulátor ekvivalentného železničného prevádzkového zaťaženia na skúšobnom stave.</t>
  </si>
  <si>
    <t>APVV-0842-11</t>
  </si>
  <si>
    <t>prof. Ing. Juraj Gerlici, PhD.</t>
  </si>
  <si>
    <t>Biomasa - Zdroj chemikálií a biopalív</t>
  </si>
  <si>
    <t>APVV-0850-11</t>
  </si>
  <si>
    <t>Ing. Igor Šurina, PhD.</t>
  </si>
  <si>
    <t>Rastlinné látky ako prírodné regulátory ovariálnych funkcií hospodárskych zvierat</t>
  </si>
  <si>
    <t>APVV-0854-11</t>
  </si>
  <si>
    <t>doc. RNDr. Alexander Sirotkin, DrSc.</t>
  </si>
  <si>
    <t>Inovatívne, energeticky efektívne organické LED štruktúry integrovateľné v osvetľovacích a zobrazovacích aplikáciách</t>
  </si>
  <si>
    <t>APVV-0865-11</t>
  </si>
  <si>
    <t>Molekulárne aspekty liekmi indukovaného zlyhania srdca a ventrikulárnych arytmií</t>
  </si>
  <si>
    <t>APVV-0887-11</t>
  </si>
  <si>
    <t>doc. PharmDr. Ján Klimas, PhD.</t>
  </si>
  <si>
    <t>Výskum nových pasivačných procesov štruktúr na báze kremíka</t>
  </si>
  <si>
    <t>APVV-0888-11</t>
  </si>
  <si>
    <t>RNDr. Emil Pinčík, CSc.</t>
  </si>
  <si>
    <t>Optimalizácia postupov rekonštrukcií odumierajúcich smrečín na zmiešaný cieľový les</t>
  </si>
  <si>
    <t>APVV-0889-11</t>
  </si>
  <si>
    <t>Ing. Anna Túčeková, PhD.</t>
  </si>
  <si>
    <t>Molekulárne mechanizmy spolupôsobenia stresových hormónov a hypoxie v nádorových bunkách: vplyv na expresiu a funkciu nádorového proteínu CA IX</t>
  </si>
  <si>
    <t>APVV-0893-11</t>
  </si>
  <si>
    <t>RNDr. Lucia Csáderová, PhD.</t>
  </si>
  <si>
    <t>Svetové ceny komodít, cenová transmisia a potravinová bezpečnosť</t>
  </si>
  <si>
    <t>APVV-0894-11</t>
  </si>
  <si>
    <t>Ján Pokrivčák,</t>
  </si>
  <si>
    <t>Energetické zhodnotenie alternatívnych palív vyrobených z obnoviteľných zdrojov energie v piestových spaľovacích motoroch</t>
  </si>
  <si>
    <t>APVV-0015-12</t>
  </si>
  <si>
    <t>VV-2012</t>
  </si>
  <si>
    <t>doc. Ing. Marián Polóni, PhD.</t>
  </si>
  <si>
    <t>Slovenská technická univerzita v Bratislave - Strojnícka fakulta STU</t>
  </si>
  <si>
    <t xml:space="preserve">Humánnogeografické a demografické interakcie, uzly a kontradikcie v časopriestorovej sieti </t>
  </si>
  <si>
    <t>APVV-0018-12</t>
  </si>
  <si>
    <t>doc. RNDr. Branislav Bleha, PhD.</t>
  </si>
  <si>
    <t>Výskum nových spájkovacích zliatin pre beztavivové spájkovanie s využitím lúčových technológií a ultrazvuku</t>
  </si>
  <si>
    <t>APVV-0023-12</t>
  </si>
  <si>
    <t>doc. Ing. Roman Koleňák, PhD.</t>
  </si>
  <si>
    <t>Verejná správa a ochrana základných práv a slobôd v právnej teórii a praxi</t>
  </si>
  <si>
    <t>APVV-0024-12</t>
  </si>
  <si>
    <t>doc. JUDr. Soňa Košičiarová, PhD.</t>
  </si>
  <si>
    <t>Predchádzanie vplyvu stochastických mechanizmov vo vysokorýchlostných plne optických sieťach</t>
  </si>
  <si>
    <t>APVV-0025-12</t>
  </si>
  <si>
    <t>doc. RNDr. Jarmila Müllerová, PhD.</t>
  </si>
  <si>
    <t>Nukleárne (nDNA),  mitochondriálne (mtDNA) a fyziologické biomarkery ako selekčné kritériá pre experimentálnu a produkčnú aplikáciu   modelových zvierat</t>
  </si>
  <si>
    <t>APVV-0044-12</t>
  </si>
  <si>
    <t>RNDr. Vladimír Parkányi, CSc.</t>
  </si>
  <si>
    <t>Stredoveké hrady na Slovensku. Život, kultúra, spoločnosť</t>
  </si>
  <si>
    <t>APVV-0051-12</t>
  </si>
  <si>
    <t>PhDr. Daniela Dvořáková, CSc.</t>
  </si>
  <si>
    <t>Mechanizmy interakcií a účinku terapie pomocou mezenchýmových stromálnych buniek exprimujúcich gény konvertujúce predliečivo na nádorové kmeňové bunky</t>
  </si>
  <si>
    <t>APVV-0052-12</t>
  </si>
  <si>
    <t>RNDr. Miroslava Matúšková, PhD.</t>
  </si>
  <si>
    <t xml:space="preserve">NOvé viacfunkčné PP disperzie, VLÁkna a TEXtílie. </t>
  </si>
  <si>
    <t>APVV-0056-12</t>
  </si>
  <si>
    <t>Ing. Jozef Šesták, CSc.</t>
  </si>
  <si>
    <t>CHEMOSVIT FIBROCHEM, a.s.</t>
  </si>
  <si>
    <t>Výskumný ústav chemických vlákien, a.s.</t>
  </si>
  <si>
    <t>Progresívne metódy zisťovania požiarno-technických charakteristík materiálov v požiarnom inžinierstve</t>
  </si>
  <si>
    <t>APVV-0057-12</t>
  </si>
  <si>
    <t>doc. RNDr. Danica Kačíková, PhD.</t>
  </si>
  <si>
    <t>Nová technológia manažmentu prírody</t>
  </si>
  <si>
    <t>APVV-0069-12</t>
  </si>
  <si>
    <t>doc. Ing. Marek Fabrika, PhD.</t>
  </si>
  <si>
    <t>Magnetické nanoelementy pre energeticky nezávislé pamäte a mikrovlnné aplikácie</t>
  </si>
  <si>
    <t>APVV-0088-12</t>
  </si>
  <si>
    <t>RNDr. Vladimír Cambel, CSc.</t>
  </si>
  <si>
    <t>Prognóza výskytu hydrologického sucha na Slovensku</t>
  </si>
  <si>
    <t>APVV-0089-12</t>
  </si>
  <si>
    <t>prof. RNDr. Miriam Fendeková, CSc.</t>
  </si>
  <si>
    <t>Biomatematické modelovanie a vyhodnocovanie indikátorov očkovania a ich vplyvu na epidemiologickú situáciu vybraných ochorení preventabilných očkovaním</t>
  </si>
  <si>
    <t>APVV-0096-12</t>
  </si>
  <si>
    <t>prof. MUDr. Henrieta Hudečková, PhD.</t>
  </si>
  <si>
    <t>Kolektívne javy vo viazaných elektrónových a spinových systémoch</t>
  </si>
  <si>
    <t>APVV-0097-12</t>
  </si>
  <si>
    <t>RNDr. Pavol Farkašovský, CSc.</t>
  </si>
  <si>
    <t xml:space="preserve">Analýza, modelovanie a hodnotenie agroekosystémových služieb </t>
  </si>
  <si>
    <t>APVV-0098-12</t>
  </si>
  <si>
    <t>RNDr. Jarmila Makovníková, CSc.</t>
  </si>
  <si>
    <t xml:space="preserve">Molekulárno-genetický výskum s farmakogenetickými konsekvenciami u detí s hyperinzulinemickými hypoglykémiami </t>
  </si>
  <si>
    <t>APVV-0107-12</t>
  </si>
  <si>
    <t>MUDr. Juraj Staník, PhD.</t>
  </si>
  <si>
    <t>Vývoj vodivej keramiky na báze SiC</t>
  </si>
  <si>
    <t>APVV-0108-12</t>
  </si>
  <si>
    <t>RNDr. Pavol Hvizdoš, CSc.</t>
  </si>
  <si>
    <t>Úloha esenciálnych proteínkináz v regulácii segregácie chromozómov počas meiózy</t>
  </si>
  <si>
    <t>APVV-0111-12</t>
  </si>
  <si>
    <t>Ing. Ľuboš Čipák, PhD.</t>
  </si>
  <si>
    <t xml:space="preserve"> Aplikácia moderných retenčných systémov pri výrobe hygienických papierov</t>
  </si>
  <si>
    <t>APVV-0115-12</t>
  </si>
  <si>
    <t>Ing. Vladimír  Kuňa,</t>
  </si>
  <si>
    <t>Simulovanie denného svetla v umelej oblohe</t>
  </si>
  <si>
    <t>APVV-0118-12</t>
  </si>
  <si>
    <t>Ing. Stanislav Darula, CSc.</t>
  </si>
  <si>
    <t>Ústav stavebníctva a architektúry SAV</t>
  </si>
  <si>
    <t>Štúdium in vitro proteázového procesingu vybraných proteáz</t>
  </si>
  <si>
    <t>APVV-0119-12</t>
  </si>
  <si>
    <t>RNDr. Ján Krahulec, PhD.</t>
  </si>
  <si>
    <t>Identifikácia drog a liečiv v odpadových vodách a možností ich odstraňovania v ČOV</t>
  </si>
  <si>
    <t>APVV-0122-12</t>
  </si>
  <si>
    <t>doc. Ing. Igor Bodík, PhD.</t>
  </si>
  <si>
    <t>Neutronické analýzy rýchleho plynom chladeného reaktora</t>
  </si>
  <si>
    <t>APVV-0123-12</t>
  </si>
  <si>
    <t>Ekonomické správanie detí z marginalizovaných rómskych komunít</t>
  </si>
  <si>
    <t>APVV-0125-12</t>
  </si>
  <si>
    <t>Ing. Tomáš Želinský, PhD.</t>
  </si>
  <si>
    <t>Technická univerzita v Košiciach - Ekonomická fakulta</t>
  </si>
  <si>
    <t>Diagnostika zosuvov pomocou moderných geofyzikálnych a inžinierskogeologických metód</t>
  </si>
  <si>
    <t>APVV-0129-12</t>
  </si>
  <si>
    <t>doc. RNDr. Martin  Bednarik, PhD.</t>
  </si>
  <si>
    <t xml:space="preserve">Štúdium interakcie plazmy s bunkou pre bio-dekontamináciu a medicínske aplikácie     </t>
  </si>
  <si>
    <t>APVV-0134-12</t>
  </si>
  <si>
    <t>doc. RNDr. Zdenko Machala, PhD.</t>
  </si>
  <si>
    <t>Adaptívny genetický potenciál populácií lesných drevín v kontexte klimatických zmien</t>
  </si>
  <si>
    <t>APVV-0135-12</t>
  </si>
  <si>
    <t>prof. Ing. Dušan Gömöry, DrSc.</t>
  </si>
  <si>
    <t>Grafy ako modely sietí s danými metrickými vlastnosťami a danou mierou symetrie</t>
  </si>
  <si>
    <t>APVV-0136-12</t>
  </si>
  <si>
    <t>prof. RNDr. Jozef Širáň, DrSc.</t>
  </si>
  <si>
    <t>Slovenská technická univerzita v Bratislave - Stavebná fakulta STU</t>
  </si>
  <si>
    <t xml:space="preserve">Druhová a genetická diverzita v čeľadi Brassicaceae - k lepšiemu pochopeniu evolúcie polyploidných komplexov  </t>
  </si>
  <si>
    <t>APVV-0139-12</t>
  </si>
  <si>
    <t>Analytické metódy v spoločensko-humanitných disciplínach</t>
  </si>
  <si>
    <t>APVV-0149-12</t>
  </si>
  <si>
    <t>prof. Mgr. Marián Zouhar, PhD.</t>
  </si>
  <si>
    <t xml:space="preserve">Efektívnosť právnej úpravy ochrany hospodárskej súťaže v kontexte jej aplikácie v praxi </t>
  </si>
  <si>
    <t>APVV-0158-12</t>
  </si>
  <si>
    <t>doc. JUDr. Katarína Kalesná, CSc.</t>
  </si>
  <si>
    <t>Univerzita Komenského v Bratislave - Právnická fakulta UK</t>
  </si>
  <si>
    <t>Určenie geometrických charakteristík objektov zo zobrazení získaných z kriminalisticky relevantných obrazových záznamov</t>
  </si>
  <si>
    <t>APVV-0161-12</t>
  </si>
  <si>
    <t>doc. RNDr. Daniela Velichová, PhD.</t>
  </si>
  <si>
    <t>Ministerstvo vnútra SR, Kriminalistický a expertízny ústav Policajného zboru</t>
  </si>
  <si>
    <t>Starosť o seba: Antické problematizácie života a súčasné myslenie</t>
  </si>
  <si>
    <t>APVV-0164-12</t>
  </si>
  <si>
    <t>doc. Mgr. Vladislav Suvák, PhD.</t>
  </si>
  <si>
    <t>Vývoj inovatívnych postupov na charakterizáciu a kontrolu hospodársky dôležitých a novo sa objavujúcich  vírusových patogénov červených kôstkovín na Slovensku.</t>
  </si>
  <si>
    <t>APVV-0174-12</t>
  </si>
  <si>
    <t>Ing. Miroslav Glasa, PhD.</t>
  </si>
  <si>
    <t>Nové metódy priestorového modelovania pomocou laserového skenovania a 3D GIS-u</t>
  </si>
  <si>
    <t>APVV-0176-12</t>
  </si>
  <si>
    <t>doc. Mgr. Jaroslav Hofierka, PhD.</t>
  </si>
  <si>
    <t>Restoratívna justícia a systém alternatívnych trestov  v podmienkach Slovenskej republiky</t>
  </si>
  <si>
    <t>APVV-0179-12</t>
  </si>
  <si>
    <t>doc. JUDr. Tomáš Strémy, PhD.</t>
  </si>
  <si>
    <t>Identifikácia nových aspektov monogénových endokrinopatií metódou sekvenovania novej generácie</t>
  </si>
  <si>
    <t>APVV-0187-12</t>
  </si>
  <si>
    <t>Mgr. Daniela Gašperíková, CSc.</t>
  </si>
  <si>
    <t>Historický atlas obyvateľstva Slovenska (18. - 1. pol. 20. storočia)</t>
  </si>
  <si>
    <t>APVV-0199-12</t>
  </si>
  <si>
    <t>doc. PhDr. Pavol Tišliar, PhD.</t>
  </si>
  <si>
    <t>Drevné kompozity s antimikrobiálnymi vlastnosťami</t>
  </si>
  <si>
    <t>APVV-0200-12</t>
  </si>
  <si>
    <t>prof. Ing. Ladislav Reinprecht, CSc.</t>
  </si>
  <si>
    <t>Monitorovanie interakcie hydroabrazívneho prúdu pomocou vibrácií a akustickej emisie</t>
  </si>
  <si>
    <t>APVV-0207-12</t>
  </si>
  <si>
    <t>doc. Ing. Sergej  Hloch, PhD.</t>
  </si>
  <si>
    <t xml:space="preserve">Tektonický a sedimentárny transfer horninových komplexov v rastúcom západokarpatskom orogénnom kline </t>
  </si>
  <si>
    <t>APVV-0212-12</t>
  </si>
  <si>
    <t>prof. RNDr. Dušan Plašienka, DrSc.</t>
  </si>
  <si>
    <t>Automatizované spracovávanie trasologických objektov</t>
  </si>
  <si>
    <t>APVV-0219-12</t>
  </si>
  <si>
    <t>Mgr. Michal Vagač, PhD.</t>
  </si>
  <si>
    <t>Stav vedomia a jeho zmeny počas anestézie v hrudníkovej chirurgii.</t>
  </si>
  <si>
    <t>APVV-0223-12</t>
  </si>
  <si>
    <t>prof. MUDr. Beata Sániová, PhD.</t>
  </si>
  <si>
    <t>Modulácia a detekcia vnútornej apoptotickej dráhy nádorových buniek za účelom zvrátenia chemorezistencie</t>
  </si>
  <si>
    <t>APVV-0224-12</t>
  </si>
  <si>
    <t>RNDr. Jozef Hatok, PhD.</t>
  </si>
  <si>
    <t>Od konvencií k normám prekladu v právnom diskurze</t>
  </si>
  <si>
    <t>APVV-0226-12</t>
  </si>
  <si>
    <t>prof. PhDr. Jana Rakšányiová, CSc.</t>
  </si>
  <si>
    <t>Autonómny nervový systém ako kľúčový prvok v patogenéze obezity a jej kardiovaskulárnych komplikácií</t>
  </si>
  <si>
    <t>APVV-0235-12</t>
  </si>
  <si>
    <t>doc. MUDr. Michal Javorka, PhD.</t>
  </si>
  <si>
    <t>Monitorovanie nosných konštrukcií mostov opakovanými dynamickými experimentami</t>
  </si>
  <si>
    <t>APVV-0236-12</t>
  </si>
  <si>
    <t>prof. Ing. Milan Sokol, PhD.</t>
  </si>
  <si>
    <t>Funkčná ananlýza novoidentifikovaných DNA variantov v génoch zodpovedných za cystickú fibrózu a fenylketonúriu</t>
  </si>
  <si>
    <t>APVV-0240-12</t>
  </si>
  <si>
    <t>prof. RNDr. Ľudevít Kádaši, DrSc.</t>
  </si>
  <si>
    <t>Pokročilé metódy modelovania a simulácie SMART mechatronických systémov</t>
  </si>
  <si>
    <t>APVV-0246-12</t>
  </si>
  <si>
    <t>prof. Ing. Justín Murín, DrSc.</t>
  </si>
  <si>
    <t>Výskum vlastností zvarových spojov duplexných a superduplexných ocelí</t>
  </si>
  <si>
    <t>APVV-0248-12</t>
  </si>
  <si>
    <t>prof. Ing. Koloman Ulrich, PhD.</t>
  </si>
  <si>
    <t>Progresívne multimediálne služby v prostredí IKT sietí budúcnosti (future networks)</t>
  </si>
  <si>
    <t>APVV-0258-12</t>
  </si>
  <si>
    <t>doc. Ing. Gregor Rozinaj, PhD.</t>
  </si>
  <si>
    <t>Viacrozmerové miniaturizované separačné metódy kombinované s iónovo pohyblivostnou spektrometriou pre environmentálnu a biomedicínsku analýzu</t>
  </si>
  <si>
    <t>APVV-0259-12</t>
  </si>
  <si>
    <t>doc. RNDr. Marián Masár, PhD.</t>
  </si>
  <si>
    <t xml:space="preserve">Podpora inovácií komponentov karosérie z prístrihov oceľových plechov zameraných na bezpečnosť, ekológiu a znižovanie hmotnosti automobilov </t>
  </si>
  <si>
    <t>APVV-0273-12</t>
  </si>
  <si>
    <t>prof. Ing. Emil Evin, CSc.</t>
  </si>
  <si>
    <t>Identifikácia biomarkerov na diagnostiku rickettsií, Coxiella burnetii a im príbuzných organizmov imunoproteomickými a molekulárne biologickými metódami.</t>
  </si>
  <si>
    <t>APVV-0280-12</t>
  </si>
  <si>
    <t>RNDr. Zuzana Sekeyová, PhD.</t>
  </si>
  <si>
    <t>Výskum vlastností zvarových spojov vybraných kovových sústav zhotovených pevnolátkovým laserom</t>
  </si>
  <si>
    <t>APVV-0281-12</t>
  </si>
  <si>
    <t>doc. Ing. Pavol Švec, PhD.</t>
  </si>
  <si>
    <t>Proteosyntéza a bioenergetika v mitochondriách trypanozomatíd a euglén</t>
  </si>
  <si>
    <t>APVV-0286-12</t>
  </si>
  <si>
    <t>doc. RNDr. Anton Horváth, CSc.</t>
  </si>
  <si>
    <t>Identifikácia mechanizmov mediujúcich negatívne dôsledky chronodisrupcie na kardiovaskulárny systém – modelové štúdie u potkanov.</t>
  </si>
  <si>
    <t>APVV-0291-12</t>
  </si>
  <si>
    <t>Výskum mechanizmov šírenia sa podkôrneho hmyzu v smrečinách</t>
  </si>
  <si>
    <t>APVV-0297-12</t>
  </si>
  <si>
    <t>Ing. Miroslav Blaženec, PhD.</t>
  </si>
  <si>
    <t>Determinácia účinkov a celulárnych mechanizmov biologicky aktívnych látok</t>
  </si>
  <si>
    <t>APVV-0304-12</t>
  </si>
  <si>
    <t>doc. Ing. Adriana Kolesárová, PhD.</t>
  </si>
  <si>
    <t xml:space="preserve">Nové názory na farmakologické ovplyvnenie alergickej astmy  </t>
  </si>
  <si>
    <t>APVV-0305-12</t>
  </si>
  <si>
    <t>Výskum a vývoj novej generácie napájacích zdrojov na báze meničov s vysokou výkonovou hustotou, vysokou účinnosťou, nízkym EMI  a  cirkulačnou energiou</t>
  </si>
  <si>
    <t>APVV-0314-12</t>
  </si>
  <si>
    <t>prof. Ing. Branislav Dobrucký, PhD.</t>
  </si>
  <si>
    <t>ELTECO, a.s.</t>
  </si>
  <si>
    <t>Alpínsky tektonotermálny vývoj a exhumačná história vnútorných zón Západných Karpát</t>
  </si>
  <si>
    <t>APVV-0315-12</t>
  </si>
  <si>
    <t>doc. Mgr. Rastislav Vojtko, PhD.</t>
  </si>
  <si>
    <t>Hydrometalácia ako zdroj nukleofilných činidiel pre stereoselektívne domino reakcie</t>
  </si>
  <si>
    <t>APVV-0321-12</t>
  </si>
  <si>
    <t>doc. Mgr. Radovan Šebesta, PhD.</t>
  </si>
  <si>
    <t>Masívne supravodiče</t>
  </si>
  <si>
    <t>APVV-0330-12</t>
  </si>
  <si>
    <t>Ing. Pavel Diko, DrSc.</t>
  </si>
  <si>
    <t>Charakterizácia funkcií kohezínu v meióze</t>
  </si>
  <si>
    <t>APVV-0334-12</t>
  </si>
  <si>
    <t>Genéza perlitu a inovatívne prístupy pri jeho ťažbe a spracovaní</t>
  </si>
  <si>
    <t>APVV-0339-12</t>
  </si>
  <si>
    <t>doc. Mgr. Peter Uhlík, PhD.</t>
  </si>
  <si>
    <t>Počítačová podpora návrhu robustných nelineárnych regulátorov</t>
  </si>
  <si>
    <t>APVV-0343-12</t>
  </si>
  <si>
    <t>prof. Ing. Mikuláš Huba, PhD.</t>
  </si>
  <si>
    <t xml:space="preserve">Charakterizácia bakteriálnych spoločenstiev slovenských vín pomocou molekulárno-biologických metód </t>
  </si>
  <si>
    <t>APVV-0344-12</t>
  </si>
  <si>
    <t>RNDr. Ľubica Piknová, PhD.</t>
  </si>
  <si>
    <t xml:space="preserve">Štúdium regulácie radikálovej a bunkovej signalizácie v hypertenzii a vplyv nových terapií na túto signalizáciu. </t>
  </si>
  <si>
    <t>APVV-0348-12</t>
  </si>
  <si>
    <t>RNDr. Miroslav  Barančík, DrSc.</t>
  </si>
  <si>
    <t>Overenie využitia technológie priepustných reaktívnych bariér pre remediáciu kyslých podzemných vôd kontaminovaných ťažkými kovmi.</t>
  </si>
  <si>
    <t>APVV-0351-12</t>
  </si>
  <si>
    <t>prof. Ing. Pavel Raschman, CSc.</t>
  </si>
  <si>
    <t>DEKONTA Slovensko</t>
  </si>
  <si>
    <t>Paneurópska vysoká škola</t>
  </si>
  <si>
    <t>Optimalizácia prípravného konania trestného v podmienkach Slovenskej republiky</t>
  </si>
  <si>
    <t>APVV-0356-12</t>
  </si>
  <si>
    <t>prof. JUDr. Jaroslav Ivor, DrSc.</t>
  </si>
  <si>
    <t>Metódy na kontrolu bezpečnosti a kvality surového mlieka</t>
  </si>
  <si>
    <t>APVV-0357-12</t>
  </si>
  <si>
    <t>Ing. Martin Tomáška, PhD.</t>
  </si>
  <si>
    <t>Výskumný ústav mliekárenský, a.s.</t>
  </si>
  <si>
    <t>Rozhodovanie profesionálov: Procesuálne, osobnostné a sociálne aspekty</t>
  </si>
  <si>
    <t>APVV-0361-12</t>
  </si>
  <si>
    <t>doc. Mgr. Peter Halama, PhD.</t>
  </si>
  <si>
    <t>Centrum spoločenských a psychologických vied SAV</t>
  </si>
  <si>
    <t>Uhlíkové nanomateriály pre senzorické aplikácie</t>
  </si>
  <si>
    <t>APVV-0365-12</t>
  </si>
  <si>
    <t>prof. Ing. Robert Redhammer, PhD.</t>
  </si>
  <si>
    <t>Danubia NanoTech, s.r.o.</t>
  </si>
  <si>
    <t>Príprava mladých ľudí v detských domovoch a reedukačných centrách - analýza a inovácia</t>
  </si>
  <si>
    <t>APVV-0368-12</t>
  </si>
  <si>
    <t>doc. PhDr. Ivan Lukšík, CSc.</t>
  </si>
  <si>
    <t>Prevencia AD</t>
  </si>
  <si>
    <t>Experimentálny výskum redukcie povodňových vplyvov stokovej siete na urbanizované územie</t>
  </si>
  <si>
    <t>APVV-0372-12</t>
  </si>
  <si>
    <t>doc. Ing. Štefan Stanko, PhD.</t>
  </si>
  <si>
    <t>Výskumný ústav vodného hospodárstva</t>
  </si>
  <si>
    <t>Supergénne minerály ako indikátory zmien životného prostredia na haldách: komplexné zhodnotenie a možnosti aplikácie v rámci trvalo udržateľného rozvoja</t>
  </si>
  <si>
    <t>APVV-0375-12</t>
  </si>
  <si>
    <t>Mgr. Daniel Ozdín, PhD.</t>
  </si>
  <si>
    <t>Analýza filozoficko-etických dimenzií NBIC-technológií vo vzťahu k vylepšovaniu človeka</t>
  </si>
  <si>
    <t>APVV-0379-12</t>
  </si>
  <si>
    <t>prof. RNDr. Peter Sýkora, PhD.</t>
  </si>
  <si>
    <t>Ústav výskumu sociálnej komunikácie SAV</t>
  </si>
  <si>
    <t>Univerzita sv. Cyrila a Metoda v Trnave - Filozofická fakulta UCM</t>
  </si>
  <si>
    <t xml:space="preserve">Vegetácia alpínskeho pásma ako indikátor kontaminácie životného prostredia </t>
  </si>
  <si>
    <t>APVV-0380-12</t>
  </si>
  <si>
    <t>doc. RNDr. Marián Janiga, CSc.</t>
  </si>
  <si>
    <t>Fotonické štruktúry pre integrovanú optoelektroniku</t>
  </si>
  <si>
    <t>APVV-0395-12</t>
  </si>
  <si>
    <t>doc. Ing. Dušan Pudiš, PhD.</t>
  </si>
  <si>
    <t>Tvorba ovsa so znakmi pozitívne ovplyvňujúcimi humánnu výživu</t>
  </si>
  <si>
    <t>APVV-0398-12</t>
  </si>
  <si>
    <t>Ing. Svetlana Šliková, PhD.</t>
  </si>
  <si>
    <t>Lokalizácia osôb v 3D priestore v prípade mimoriadnych situácií pomocou UWB radarového systému</t>
  </si>
  <si>
    <t>APVV-0404-12</t>
  </si>
  <si>
    <t>prof. Ing. Dušan Kocur, CSc.</t>
  </si>
  <si>
    <t>Galektíny a angiogenéza</t>
  </si>
  <si>
    <t>APVV-0408-12</t>
  </si>
  <si>
    <t>prof. MVDr. Ján Mojžiš, DrSc.</t>
  </si>
  <si>
    <t>Univerzita Pavla Jozefa Šafárika v Košiciach - Lekárska fakulta UPJŠ</t>
  </si>
  <si>
    <t>Katalytické heterocyklizácie v syntéze bioaktívnych prírodných látok a ich funkčných analógov</t>
  </si>
  <si>
    <t>APVV-0428-12</t>
  </si>
  <si>
    <t>doc. Ing. Peter Szolcsányi, PhD.</t>
  </si>
  <si>
    <t>Mapovanie fytotoxických ozónových dávok v lesnom prostredí Vysokých Tatier</t>
  </si>
  <si>
    <t>APVV-0429-12</t>
  </si>
  <si>
    <t>Ing. Hana Pavlendová, PhD.</t>
  </si>
  <si>
    <t>Vývoj diagnostického nástroja pre kvantitatívne MRI zobrazovanie biogénneho železa v klinickej praxi</t>
  </si>
  <si>
    <t>APVV-0431-12</t>
  </si>
  <si>
    <t>RNDr. Oliver Štrbák, PhD.</t>
  </si>
  <si>
    <t>Identifikácia potenciálov znižovania hluku strojov a zariadení aplikáciou metód vizualizácie</t>
  </si>
  <si>
    <t>APVV-0432-12</t>
  </si>
  <si>
    <t>prof. Ing. Ervin Lumnitzer, PhD.</t>
  </si>
  <si>
    <t>Výskum a Vývoj Inteligentného Systému pre Bezdrôtový Prenos Elektrickej Energie v Elektromobilitných Aplikáciách</t>
  </si>
  <si>
    <t>APVV-0433-12</t>
  </si>
  <si>
    <t>prof. Ing. Pavol Špánik, PhD.</t>
  </si>
  <si>
    <t>Morfologická charakteristika zmien pri reparačných a regeneračných mechanizmoch v myokarde pri chronických chorobách</t>
  </si>
  <si>
    <t>APVV-0434-12</t>
  </si>
  <si>
    <t>doc. RNDr. Ivan Varga, PhD.</t>
  </si>
  <si>
    <t>Evolučné zákonitosti indikované článkonožcami a ich príbuznými</t>
  </si>
  <si>
    <t>APVV-0436-12</t>
  </si>
  <si>
    <t>Mgr. Peter Vršanský, PhD.</t>
  </si>
  <si>
    <t>Inovatívne metódy hospodárskej úpravy prírode blízkych lesov</t>
  </si>
  <si>
    <t>APVV-0439-12</t>
  </si>
  <si>
    <t>Ing. Ladislav Kulla, PhD.</t>
  </si>
  <si>
    <t>Historické skúsenosti a súčasné požiadavky na navrhovanie betónových mostov s vedomostným transferom získaných poznatkov do odbornej praxe</t>
  </si>
  <si>
    <t>APVV-0442-12</t>
  </si>
  <si>
    <t>prof. Ing. Jaroslav Halvoník, PhD.</t>
  </si>
  <si>
    <t>Technický a skúšobný ústav stavebný, n.o.</t>
  </si>
  <si>
    <t>Výskum a vývoj technológií prípravy tenkých vrstiev karbidu kremíka pre aplikácie v solárnych článkoch a v tenkovrstvových súčiastkach</t>
  </si>
  <si>
    <t>APVV-0443-12</t>
  </si>
  <si>
    <t>Ing. Jozef Huran, CSc.</t>
  </si>
  <si>
    <t xml:space="preserve">Metabolický syndróm u adolescentov  </t>
  </si>
  <si>
    <t>APVV-0447-12</t>
  </si>
  <si>
    <t>doc. MUDr. Katarína Šebeková, DrSc.</t>
  </si>
  <si>
    <t>Priestorová pozornosť a počúvanie v zložitých prostrediach</t>
  </si>
  <si>
    <t>APVV-0452-12</t>
  </si>
  <si>
    <t>doc. Ing. Norbert Kopčo, PhD.</t>
  </si>
  <si>
    <t>Tranzistory na báze progresívnych materiálov pre vysoké teploty</t>
  </si>
  <si>
    <t>APVV-0455-12</t>
  </si>
  <si>
    <t>Ing. Gabriel Vanko, PhD.</t>
  </si>
  <si>
    <t>Progresívne nanokryštalické a amorfné materiály pre aplikáciu vo vybraných špičkových zariadeniach výkonovej elektroniky</t>
  </si>
  <si>
    <t>APVV-0460-12</t>
  </si>
  <si>
    <t>Ing. Marek Franko, PhD.</t>
  </si>
  <si>
    <t>EVPÚ a.s.</t>
  </si>
  <si>
    <t>Výskum štruktúry hadrónov a previerka Štandardného modelu presnejším vyhodnotením bežiaciej väzbovej konštanty QED v M_Z a miónovej g-2 anomálie</t>
  </si>
  <si>
    <t>APVV-0463-12</t>
  </si>
  <si>
    <t>RNDr. Stanislav Dubnička, DrSc.</t>
  </si>
  <si>
    <t>Dynamická regulácia systému starobného dôchodkového sporenia</t>
  </si>
  <si>
    <t>APVV-0465-12</t>
  </si>
  <si>
    <t>doc. Ing. Ján Šebo, PhD.</t>
  </si>
  <si>
    <t>Univerzita Mateja Bela v Banskej Bystrici - Ekonomická fakulta UMB</t>
  </si>
  <si>
    <t>Antiplagiatorská analýza netextových dát</t>
  </si>
  <si>
    <t>APVV-0469-12</t>
  </si>
  <si>
    <t>Mgr. Ján Grman, PhD.</t>
  </si>
  <si>
    <t>Látkovo-energetické cykly ako indikátory disturbancií  terrestrickcých ekosytémov</t>
  </si>
  <si>
    <t>APVV-0480-12</t>
  </si>
  <si>
    <t>doc. Ing. Katarína  Střelcová, PhD.</t>
  </si>
  <si>
    <t>ŠTÁTNE LESY TATRANSKÉHO NÁRODNÉHO PARKU TATRANSKÁ LOMNICA</t>
  </si>
  <si>
    <t>Štrukturálny dizajn, syntéza a evaluácia selektívnych inhibítorov glykozidhydroláz z rodiny 38</t>
  </si>
  <si>
    <t>APVV-0484-12</t>
  </si>
  <si>
    <t>Ing. Monika Poláková, PhD.</t>
  </si>
  <si>
    <t>Kognitívne, osobnostné a psychofyziologické faktory zvládania stresu v kontexte vzťahu anxiety a alergie a možnosti ich optimalizácie</t>
  </si>
  <si>
    <t>APVV-0496-12</t>
  </si>
  <si>
    <t>doc. PhDr. Igor Brezina, CSc.</t>
  </si>
  <si>
    <t>Štúdium genómovej variability Listeria monocytogenes so zameraním na kmene schopné prežívať v potravinárskych prevádzkach</t>
  </si>
  <si>
    <t>APVV-0498-12</t>
  </si>
  <si>
    <t>Ing. Eva Kaclíková, CSc.</t>
  </si>
  <si>
    <t>Riadiace systémy pre  energolúčové rezacie centrá</t>
  </si>
  <si>
    <t>APVV-0504-12</t>
  </si>
  <si>
    <t>Ing. Alexander Varga, PhD.</t>
  </si>
  <si>
    <t>Nové prístupy pre riešenie systémov s vysokým stupňom nedynamickej elektrónovej korelácie v rámci teórie spriahnutých klastrov.</t>
  </si>
  <si>
    <t>APVV-0510-12</t>
  </si>
  <si>
    <t>prof. RNDr. Jozef Noga, DrSc.</t>
  </si>
  <si>
    <t xml:space="preserve">Analýza emisií oxidu dusného z poľnohospodársky využívaných pôd a návrh opatrení na ich redukciu </t>
  </si>
  <si>
    <t>APVV-0512-12</t>
  </si>
  <si>
    <t>doc. Ing. Dušan Igaz, PhD.</t>
  </si>
  <si>
    <t>MALÉ MOLEKULY V BIOMEDICÍNSKOM VÝSKUME</t>
  </si>
  <si>
    <t>APVV-0516-12</t>
  </si>
  <si>
    <t>Model populácie meteoroidov v blízkom okolí Zeme</t>
  </si>
  <si>
    <t>APVV-0517-12</t>
  </si>
  <si>
    <t>RNDr. Leonard Kornoš, PhD.</t>
  </si>
  <si>
    <t>Účinnosť pohybového programu na bunkovú reguláciu a stavbu svalového a kostného tkaniva a funkčnú zdatnosť onkologických pacientov</t>
  </si>
  <si>
    <t>APVV-0518-12</t>
  </si>
  <si>
    <t>prof. MUDr. Dušan Hamar, PhD.</t>
  </si>
  <si>
    <t>Identita sociálnej práce v kontexte Slovenska</t>
  </si>
  <si>
    <t>APVV-0524-12</t>
  </si>
  <si>
    <t>prof. PhDr. Jana Levická, PhD.</t>
  </si>
  <si>
    <t>Salivárne steroidy a ich účinok na priestorové schopnosti v závislosti od prenatálneho testosterónu</t>
  </si>
  <si>
    <t>APVV-0539-12</t>
  </si>
  <si>
    <t>MUDr. Július  Hodosy, PhD.</t>
  </si>
  <si>
    <t>Psychometrická kvalita psychodiagnostických nástrojov v kariérovom poradenstve</t>
  </si>
  <si>
    <t>APVV-0540-12</t>
  </si>
  <si>
    <t>PhDr. Tomáš Sollár, PhD.</t>
  </si>
  <si>
    <t>Asfaltové zmesi s nižšou energetickou náročnosťou a s menšou záťažou pre životné prostredie</t>
  </si>
  <si>
    <t>APVV-0554-12</t>
  </si>
  <si>
    <t>Ing. Ľubomír Polakovič, CSc.</t>
  </si>
  <si>
    <t>VUIS - CESTY spol. s r.o.</t>
  </si>
  <si>
    <t>Kompozity na báze hliníka pripravené in situ reakčnou syntézou</t>
  </si>
  <si>
    <t>APVV-0556-12</t>
  </si>
  <si>
    <t>Ing. Martin Balog, PhD.</t>
  </si>
  <si>
    <t>Pôsobenie chemických polutantov ako  endokrinných rozrušovačov   u detí.</t>
  </si>
  <si>
    <t>APVV-0571-12</t>
  </si>
  <si>
    <t>doc. PhDr. Eva Šovčíková, CSc.</t>
  </si>
  <si>
    <t>Slovenský výskum civilizácie starovekého Egypta</t>
  </si>
  <si>
    <t>APVV-0579-12</t>
  </si>
  <si>
    <t>Mgr. Dušan Magdolen, PhD.</t>
  </si>
  <si>
    <t>Ústav orientalistiky SAV</t>
  </si>
  <si>
    <t>Matematické modely alokácie biomasy v mladých porastoch vybraných druhov listnatých drevín</t>
  </si>
  <si>
    <t>APVV-0584-12</t>
  </si>
  <si>
    <t>Ing. Jozef Pajtík,</t>
  </si>
  <si>
    <t>Vplyv zimnej údržby ciest na lesy v chránených územiach</t>
  </si>
  <si>
    <t>APVV-0593-12</t>
  </si>
  <si>
    <t>RNDr. Slávka Tóthová, PhD.</t>
  </si>
  <si>
    <t>Interakcia človeka a dreva - humanizačný potenciál dreva v interiéri</t>
  </si>
  <si>
    <t>APVV-0594-12</t>
  </si>
  <si>
    <t>doc. Ing. Veronika Kotradyová, PhD.</t>
  </si>
  <si>
    <t>Štruktúra, vlastnosti a biotechnologický potenciál nových mikrobiálnych enzýmov degradujúcich rastlinnú hmotu</t>
  </si>
  <si>
    <t>APVV-0602-12</t>
  </si>
  <si>
    <t>Mgr. Vladimír Puchart, PhD.</t>
  </si>
  <si>
    <t xml:space="preserve">Potencovanie účinnosti vakcín proti besnote a ďalším lyssavírusovým infekciám novým typom adjuvansu, štúdium vybraných patogénov v populáciách netopierov </t>
  </si>
  <si>
    <t>APVV-0605-12</t>
  </si>
  <si>
    <t>doc. MVDr. Anna Ondrejková, PhD.</t>
  </si>
  <si>
    <t>Myší herpetický vírus, producent látok s imunomodulačnými a antiproliferatívnymi vlastnosťami</t>
  </si>
  <si>
    <t>APVV-0621-12</t>
  </si>
  <si>
    <t>RNDr. Marcela Kúdelová, DrSc.</t>
  </si>
  <si>
    <t>Nové konjugované aromatické zlúčeniny s polovodičovými vlastnosťami</t>
  </si>
  <si>
    <t>APVV-0622-12</t>
  </si>
  <si>
    <t>doc. RNDr. Martin Putala, PhD.</t>
  </si>
  <si>
    <t>Tvarovanie magnetického poľa pomocou kombinácie supravodivých a feromagnetických materiálov</t>
  </si>
  <si>
    <t>APVV-0623-12</t>
  </si>
  <si>
    <t>Demokratickosť a občania na Slovensku: polstoročie zmien</t>
  </si>
  <si>
    <t>APVV-0627-12</t>
  </si>
  <si>
    <t>Mgr. Miroslav Tížik, PhD.</t>
  </si>
  <si>
    <t>Ústav politických vied SAV</t>
  </si>
  <si>
    <t>Percepčná genetika a jej aplikácia v personalizovanej bezpečnosti potravín</t>
  </si>
  <si>
    <t>APVV-0629-12</t>
  </si>
  <si>
    <t>Ing. Radoslav Židek, PhD.</t>
  </si>
  <si>
    <t>Aplikácie "Next generation sequencing" technológie na molekulárno-genetické analýzy kardiomyopatií v slovenskej populácii so zameraním na rómske etnikum</t>
  </si>
  <si>
    <t>APVV-0644-12</t>
  </si>
  <si>
    <t>doc. RNDr. Iveta Boroňová, PhD.</t>
  </si>
  <si>
    <t>Odstraňovanie vybraných špecifických syntetických  látok z vôd procesmi s využitím ozónu</t>
  </si>
  <si>
    <t>APVV-0656-12</t>
  </si>
  <si>
    <t>doc. Ing. Ján Derco, PhD.</t>
  </si>
  <si>
    <t>Prejavy slnečnej aktivity v časovo-priestorových zmenách geomagnetického poľa</t>
  </si>
  <si>
    <t>APVV-0662-12</t>
  </si>
  <si>
    <t>doc. RNDr. Sebastián Ševčík, CSc.</t>
  </si>
  <si>
    <t xml:space="preserve">Zinok vo výžive hospodárskych zvierat a bezpečnosť konzumentov </t>
  </si>
  <si>
    <t>APVV-0667-12</t>
  </si>
  <si>
    <t>RNDr. Klaudia Čobanová, PhD.</t>
  </si>
  <si>
    <t>Rozhranie mozog-počítač s adaptívnym robotickým ramenom na rehabilitáciu</t>
  </si>
  <si>
    <t>APVV-0668-12</t>
  </si>
  <si>
    <t>Ing. Roman Rosipal, PhD.</t>
  </si>
  <si>
    <t>Charakterizácia nového motívu v M1 proteíne chrípkového vírusu a využitie NS1 delečných mutantov v nádorovej terapii.</t>
  </si>
  <si>
    <t>APVV-0676-12</t>
  </si>
  <si>
    <t>RNDr. Tatiana Betáková, DrSc.</t>
  </si>
  <si>
    <t>Etiopatogenéza neurodegeneratívnych ochorení: význam posttranskripčnej úpravy RNA pre vznik a progresiu sporadických tauopátií a Alzheimerovej choroby</t>
  </si>
  <si>
    <t>APVV-0677-12</t>
  </si>
  <si>
    <t>doc. RNDr. Peter Filipčík, CSc.</t>
  </si>
  <si>
    <t>Štúdium imunomodulačných a regeneračných vlastností mezenchýmových stromálnych buniek na in vitro modeli osteoartritídy.</t>
  </si>
  <si>
    <t>APVV-0684-12</t>
  </si>
  <si>
    <t>MVDr. Ján Rosocha, CSc.</t>
  </si>
  <si>
    <t>Slovenčina v kontexte viacjazyčných spoločenstiev na Slovensku</t>
  </si>
  <si>
    <t>APVV-0689-12</t>
  </si>
  <si>
    <t>doc. Mgr. Jozef Tancer, PhD.</t>
  </si>
  <si>
    <t>Vykurovací/chladiaci panel na báze hliníkovej peny vyplnenej PCM</t>
  </si>
  <si>
    <t>APVV-0692-12</t>
  </si>
  <si>
    <t>Dr. Jaroslav  Kováčik,</t>
  </si>
  <si>
    <t xml:space="preserve">Gumárske zmesi s novými netradičnými plnivami pre špeciálne aplikácie </t>
  </si>
  <si>
    <t>APVV-0694-12</t>
  </si>
  <si>
    <t>prof. Ing. Ivan Hudec, PhD.</t>
  </si>
  <si>
    <t>VIPO a.s.</t>
  </si>
  <si>
    <t>Výskum koexistencie širokopásmových sietí LTE a pozemského digitálneho TV vysielania DVB-T/DVB-T2</t>
  </si>
  <si>
    <t>APVV-0696-12</t>
  </si>
  <si>
    <t>Ing. Marián Felix,</t>
  </si>
  <si>
    <t>Výskumný ústav spojov, n.o.</t>
  </si>
  <si>
    <t>Výskum vplyvu disturbančných faktorov na dlhodobý vývoj zdravotného stavu lesov Slovenska</t>
  </si>
  <si>
    <t>APVV-0707-12</t>
  </si>
  <si>
    <t>Ing. Andrej Kunca, PhD.</t>
  </si>
  <si>
    <t>Implementácia kurikulárnej reformy v základných školách v Slovenskej republike</t>
  </si>
  <si>
    <t>APVV-0713-12</t>
  </si>
  <si>
    <t>doc. PaedDr. Štefan Porubský, PhD.</t>
  </si>
  <si>
    <t>Výskum efektívnosti metód inovácie výučby matematiky, fyziky a informatiky</t>
  </si>
  <si>
    <t>APVV-0715-12</t>
  </si>
  <si>
    <t>doc. RNDr. Stanislav Lukáč, PhD.</t>
  </si>
  <si>
    <t xml:space="preserve">Ca2+ homeostáza a signalizácia  vo fyziológii a vývoji Trichoderma spp.  </t>
  </si>
  <si>
    <t>APVV-0719-12</t>
  </si>
  <si>
    <t>doc. Ing. Martin Šimkovič, PhD.</t>
  </si>
  <si>
    <t>Výskum potenciálu drevnej biomasy na energetické využitie</t>
  </si>
  <si>
    <t>APVV-0724-12</t>
  </si>
  <si>
    <t>Ing. Milan Oravec, CSc.</t>
  </si>
  <si>
    <t>Model hodnotenia ekonomickej efektívnosti protipožiarnych opatrení</t>
  </si>
  <si>
    <t>APVV-0727-12</t>
  </si>
  <si>
    <t>doc. Ing. Jozef Klučka, PhD.</t>
  </si>
  <si>
    <t>Degradácia kompozitných konštrukcií vystužených vláknami pri cyklickom zaťažení</t>
  </si>
  <si>
    <t>APVV-0736-12</t>
  </si>
  <si>
    <t>doc. Ing. Vladimír Dekýš, CSc.</t>
  </si>
  <si>
    <t>Biologický význam a farmakologické vlastnosti proteínov v slinách kliešťov</t>
  </si>
  <si>
    <t>APVV-0737-12</t>
  </si>
  <si>
    <t>Mgr. Iveta Štibrániová, PhD.</t>
  </si>
  <si>
    <t>Odolnostný potenciál lesných porastov ovplyvňovaných prírodnými a antropogénnymi stresovými faktormi v horských lesoch.</t>
  </si>
  <si>
    <t>APVV-0744-12</t>
  </si>
  <si>
    <t>doc. Ing. Jaroslav Kmeť, PhD.</t>
  </si>
  <si>
    <t>Monitoring latentnej kriminality a viktimologickej situácie na Slovensku</t>
  </si>
  <si>
    <t>APVV-0752-12</t>
  </si>
  <si>
    <t>prof. PhDr. Květoň Holcr, DrSc.</t>
  </si>
  <si>
    <t>Implementácia kvantitatívnych a kvalitatívnych výskumných stratégií monitorovania a evaluácie úrovne mediálnej gramotnosti v Slovenskej republike</t>
  </si>
  <si>
    <t>APVV-0754-12</t>
  </si>
  <si>
    <t>prof. Dr. Iwona Hofman, PhD.</t>
  </si>
  <si>
    <t>Návrh komplexného systému pre podporu projektovania výroby inovatívnych produktov na báze pokrokového priemyselného inžinierstva</t>
  </si>
  <si>
    <t>APVV-0755-12</t>
  </si>
  <si>
    <t>Ing. Radovan Furmann, PhD.</t>
  </si>
  <si>
    <t>Chirálne epoxidy, jednoduché enantiomerne syntony na prípravu enantiomerne čistých produktov</t>
  </si>
  <si>
    <t>APVV-0756-12</t>
  </si>
  <si>
    <t>Ing. Vladimír Žvak, CSc.</t>
  </si>
  <si>
    <t>TAU-CHEM, s.r.o.</t>
  </si>
  <si>
    <t>Otvorený a modifikovateľný tezaurus odborných technických termínov pre oblasť celulózo-papierenského priemyslu</t>
  </si>
  <si>
    <t>APVV-0757-12</t>
  </si>
  <si>
    <t>Ing. Alena Zuzánková,</t>
  </si>
  <si>
    <t>Moderné metódy riadenia s využitím FPGA štruktúr</t>
  </si>
  <si>
    <t>APVV-0772-12</t>
  </si>
  <si>
    <t>doc. Ing. Alena Kozáková, PhD.</t>
  </si>
  <si>
    <t>Kaschauer Zeitung (Košické noviny) ako odraz kultúry a jazyka nemeckej menšiny na území  východného Slovenska na prelome 19. a 20. stor.</t>
  </si>
  <si>
    <t>APVV-0786-12</t>
  </si>
  <si>
    <t>prof. Dr. Jorg Meier,</t>
  </si>
  <si>
    <t xml:space="preserve">Slovenská kinematografia po roku 1989 </t>
  </si>
  <si>
    <t>APVV-0797-12</t>
  </si>
  <si>
    <t>doc. Mgr. Jana Dudková, PhD.</t>
  </si>
  <si>
    <t>Ústav divadelnej a filmovej vedy SAV</t>
  </si>
  <si>
    <t>Vysoká škola múzických umení v Bratislave</t>
  </si>
  <si>
    <t>Vysoká škola múzických umení v Bratislave - Filmová a televízna fakulta VŠMU</t>
  </si>
  <si>
    <t>Kvantová informácia mnohočasticových systémov</t>
  </si>
  <si>
    <t>APVV-0808-12</t>
  </si>
  <si>
    <t>Modernizácia práva obchodných spoločností ako súčasť rekodifikácie súkromného práva</t>
  </si>
  <si>
    <t>APVV-0809-12</t>
  </si>
  <si>
    <t xml:space="preserve">Záväznosť a aplikovateľnosť Charty základných práv Európskej únie pre členský štát a v členskom štáte s osobitným zreteľom na súdnu moc v Slovenskej republike </t>
  </si>
  <si>
    <t>APVV-0814-12</t>
  </si>
  <si>
    <t>prof. JUDr. Ján Mazák, PhD.</t>
  </si>
  <si>
    <t>Univerzita Pavla Jozefa Šafárika v Košiciach - Právnická fakulta UPJŠ</t>
  </si>
  <si>
    <t xml:space="preserve">Inteligentné senzorové systémy na báze organickej elektroniky pre monitorovanie zdravia a zvyšovanie úrovne prevencie a kvality života </t>
  </si>
  <si>
    <t>APVV-0819-12</t>
  </si>
  <si>
    <t>Ing. Martin Daříček, PhD.</t>
  </si>
  <si>
    <t>NanoDesign, s.r.o.</t>
  </si>
  <si>
    <t>Manažment a ochrana dunajských jeseterov</t>
  </si>
  <si>
    <t>APVV-0820-12</t>
  </si>
  <si>
    <t>Mgr. Ladislav Pekárik, PhD.</t>
  </si>
  <si>
    <t>Nové interpretačné postupy v gravimetrii a magnetometrii v rámci rozsiahlejších území na reálnom teréne</t>
  </si>
  <si>
    <t>APVV-0827-12</t>
  </si>
  <si>
    <t>RNDr. Ján Mikuška, CSc.</t>
  </si>
  <si>
    <t>G-trend, s.r.o.</t>
  </si>
  <si>
    <t>Chemoenzymatická syntéza a hodnotenie biologických aktivít prírodných glykofenolík a ich analógov</t>
  </si>
  <si>
    <t>APVV-0846-12</t>
  </si>
  <si>
    <t>Ing. Mária Mastihubová, PhD.</t>
  </si>
  <si>
    <t>Osobnostné a sociálne faktory školskej úspešnosti žiakov so špeciálnymi výchovno-vzdelávacími potrebami v podmienkach inklúzie</t>
  </si>
  <si>
    <t>APVV-0851-12</t>
  </si>
  <si>
    <t>Mgr. Tatiana Dubayová, PhD.</t>
  </si>
  <si>
    <t>Úloha mikroprostredia a B-bunkovej imunity v spontánnej regresii u MM pacientov po vysokodávkovej terapii a autológnej transplantácii krvotvorných buniek</t>
  </si>
  <si>
    <t>APVV-0854-12</t>
  </si>
  <si>
    <t>MUDr. Ján Lakota, CSc.</t>
  </si>
  <si>
    <t>Výskum trvanlivosti nástrojov progresívnej konštrukcie zhutňovacieho stroja a vývoj adaptívneho riadenia procesu zhutňovania</t>
  </si>
  <si>
    <t>APVV-0857-12</t>
  </si>
  <si>
    <t>prof. Ing. Ľubomír Šooš, PhD.</t>
  </si>
  <si>
    <t>Modelovanie separácie azeotropických zmesi prostredníctvom extrakcie/extrakčnej destilácie a simulácia regenerácie rozpúšťadiel</t>
  </si>
  <si>
    <t>APVV-0858-12</t>
  </si>
  <si>
    <t>doc. Ing. Elena Graczová, PhD.</t>
  </si>
  <si>
    <t>Žalostné piesne slovenských Rómov v kontexte životných príbehov</t>
  </si>
  <si>
    <t>APVV-0859-12</t>
  </si>
  <si>
    <t>Mgr. Jana Belišová, PhD.</t>
  </si>
  <si>
    <t>Ústav hudobnej vedy SAV</t>
  </si>
  <si>
    <t xml:space="preserve">Mayský rituálny a astronomický komplex - výskum, konzervácia a prezentácia slovenského objavu svetového významu </t>
  </si>
  <si>
    <t>APVV-0864-12</t>
  </si>
  <si>
    <t>prof. Mgr. Milan Kováč, PhD.</t>
  </si>
  <si>
    <t xml:space="preserve">Hodnotenie funkcií a služieb ekosystémov kultúrnej krajiny </t>
  </si>
  <si>
    <t>APVV-0866-12</t>
  </si>
  <si>
    <t>RNDr. Róbert Kanka, PhD.</t>
  </si>
  <si>
    <t>Využitie poznania pri príprave dokumentov v tvorbe verejnej politiky</t>
  </si>
  <si>
    <t>APVV-0880-12</t>
  </si>
  <si>
    <t>doc. Mgr. Katarína Staroňová, PhD.</t>
  </si>
  <si>
    <t>Oocytárna fibrilárna sféra - guľa pre život: Zásadná genetická a epigenetická štúdia</t>
  </si>
  <si>
    <t>APVV-14-0001</t>
  </si>
  <si>
    <t>VV-2014</t>
  </si>
  <si>
    <t xml:space="preserve">Dr.h.c. prof. MVDr. Jozef Laurinčík, DrSc. </t>
  </si>
  <si>
    <t xml:space="preserve">Univerzita Konštantína Filozofa v Nitre -  Fakulta prírodných vied </t>
  </si>
  <si>
    <t>Pokročilé metódy modelovania neurčitosti pre rozhodovacie problémy a ich aplikácie</t>
  </si>
  <si>
    <t>APVV-14-0013</t>
  </si>
  <si>
    <t xml:space="preserve">prof. RNDr. Radko Mesiar, DrSc. </t>
  </si>
  <si>
    <t xml:space="preserve">Slovenská technická univerzita v Bratislave -  Stavebná fakulta </t>
  </si>
  <si>
    <t>Štrukturálna diverzita, disturbančný režim a sukcesný vývoj  vybraných bukových a zmiešaných pralesov a výskum zachovania tisu obyčajného (Taxus baccata L.)  v bukových ekosystémoch   Slovenska</t>
  </si>
  <si>
    <t>APVV-14-0014</t>
  </si>
  <si>
    <t xml:space="preserve">prof. Ing. Saniga Milan, DrSc. </t>
  </si>
  <si>
    <t xml:space="preserve">Technická univerzita vo Zvolene -  Lesnícka fakulta </t>
  </si>
  <si>
    <t>Zovšeobecnený model jasu/žiary nočnej oblohy a jeho aplikácia pri získavaní emisnej funkcie miest</t>
  </si>
  <si>
    <t>APVV-14-0017</t>
  </si>
  <si>
    <t xml:space="preserve">Mgr. Miroslav Kocifaj, PhD. </t>
  </si>
  <si>
    <t xml:space="preserve">Univerzita Komenského v Bratislave -  Fakulta matematiky, fyziky a informatiky </t>
  </si>
  <si>
    <t xml:space="preserve">Modelovanie Pareto optimálnych interakcií finančného a podnikového sektora v adaptačných procesoch. </t>
  </si>
  <si>
    <t>APVV-14-0020</t>
  </si>
  <si>
    <t xml:space="preserve">prof. Ing. Renáta Pitoňáková, PhD. </t>
  </si>
  <si>
    <t xml:space="preserve">Univerzita Komenského v Bratislave -  Fakulta sociálnych a ekonomických vied </t>
  </si>
  <si>
    <t>Metatranskriptóm ovčieho hrudkového syra: RNA-prístup na určenie príspevku mikroorganizmov k organoleptickej kvalite bryndze</t>
  </si>
  <si>
    <t>APVV-14-0025</t>
  </si>
  <si>
    <t xml:space="preserve">RNDr. Tomáš Kuchta, DrSc. </t>
  </si>
  <si>
    <t>Národné poľnohospodárske a potravinárske centrum -  Výskumný ústav potravinársky</t>
  </si>
  <si>
    <t xml:space="preserve">Univerzita Komenského v Bratislave -  Prírodovedecká fakulta </t>
  </si>
  <si>
    <t xml:space="preserve">Univerzita sv. Cyrila a Metoda v Trnave -  Fakulta prírodných vied </t>
  </si>
  <si>
    <t>Cyrilské písomníctvo na Slovensku do konca 18. storočia</t>
  </si>
  <si>
    <t>APVV-14-0029</t>
  </si>
  <si>
    <t xml:space="preserve">prof. PhDr. Peter Žeňuch, DrSc. </t>
  </si>
  <si>
    <t>Slavistický ústav Jána Stanislava SAV</t>
  </si>
  <si>
    <t xml:space="preserve">Trnavská univerzita v Trnave -  Teologická fakulta, Bratislava </t>
  </si>
  <si>
    <t>Štúdium biologických vlastností ľudských indukovaných pluripotentných kmeňových buniek v kontexte ich využitia pri terapii vybraných degeneratívnych chorôb pohybového aparátu</t>
  </si>
  <si>
    <t>APVV-14-0032</t>
  </si>
  <si>
    <t xml:space="preserve">RNDr. Ľuboš Danišovič, PhD. </t>
  </si>
  <si>
    <t xml:space="preserve">Univerzita Komenského v Bratislave -  Lekárska fakulta , Farmaceutická fakulta </t>
  </si>
  <si>
    <t>Kryouchovávanie živočíšnych genetických zdrojov na Slovensku</t>
  </si>
  <si>
    <t>APVV-14-0043</t>
  </si>
  <si>
    <t>prof. Ing. Peter Chrenek, PhD. DrSc.</t>
  </si>
  <si>
    <t>Národné poľnohospodárske a potravinárske centrum -  Výskumný ústav živočíšnej výroby Nitra</t>
  </si>
  <si>
    <t xml:space="preserve">Slovenská poľnohospodárska univerzita v Nitre -  Fakulta biotechnológie a potravinárstva </t>
  </si>
  <si>
    <t>Molekulárno genetická diverzita a produkčný potenciál živočíšnych potravinových zdrojov na Slovensku</t>
  </si>
  <si>
    <t>APVV-14-0054</t>
  </si>
  <si>
    <t xml:space="preserve">doc. Ing. Radovan  Kasarda, PhD. </t>
  </si>
  <si>
    <t xml:space="preserve">Slovenská poľnohospodárska univerzita v Nitre -  Fakulta agrobiológie a potravinových zdrojov </t>
  </si>
  <si>
    <t>Efektívna diagnostika vírusov ohrozujúcich produkciu rajčiaka jedlého na Slovensku</t>
  </si>
  <si>
    <t>APVV-14-0055</t>
  </si>
  <si>
    <t xml:space="preserve">Ing. Jozef Gubiš, PhD. </t>
  </si>
  <si>
    <t>Biomedicínske centrum SAV - Virologický ústav</t>
  </si>
  <si>
    <t>Národné poľnohospodárske a potravinárske centrum -  Výskumný ústav rastlinnej výroby</t>
  </si>
  <si>
    <t>Žilinská univerzita v Žiline -  Výskumný ústav vysokohorskej biológie v Tatranskej Javorine</t>
  </si>
  <si>
    <t xml:space="preserve">Rozširovanie sociálnej funkcie slovenského súkromného práva pri uplatňovaní zásad európskeho práva </t>
  </si>
  <si>
    <t>APVV-14-0061</t>
  </si>
  <si>
    <t xml:space="preserve">doc. JUDr. Monika Jurčová, PhD. </t>
  </si>
  <si>
    <t xml:space="preserve">Trnavská univerzita v Trnave -  Právnická fakulta </t>
  </si>
  <si>
    <t>Prírodovedné kurikulum pre základnú školu 2020</t>
  </si>
  <si>
    <t>APVV-14-0070</t>
  </si>
  <si>
    <t xml:space="preserve">prof. PhDr. Ľubomír Held, CSc. </t>
  </si>
  <si>
    <t xml:space="preserve">Trnavská univerzita v Trnave -  Pedagogická fakulta </t>
  </si>
  <si>
    <t>Magnetokalorický jav v kvantových a nanoskopických systémoch</t>
  </si>
  <si>
    <t>APVV-14-0073</t>
  </si>
  <si>
    <t xml:space="preserve">prof. Ing. Martin Orendáč, CSc. </t>
  </si>
  <si>
    <t xml:space="preserve">Slovenská technická univerzita v Bratislave -  Fakulta chemickej a potravinárskej technológie </t>
  </si>
  <si>
    <t xml:space="preserve">Univerzita Pavla Jozefa Šafárika v Košiciach -  Prírodovedecká fakulta </t>
  </si>
  <si>
    <t>MEMS štruktúry na báze poddajných mechanizmov</t>
  </si>
  <si>
    <t>APVV-14-0076</t>
  </si>
  <si>
    <t xml:space="preserve">doc. Ing. René Harťanský, PhD. </t>
  </si>
  <si>
    <t>RMC s.r.o.</t>
  </si>
  <si>
    <t xml:space="preserve">Slovenská technická univerzita v Bratislave -  Fakulta elektrotechniky a informatiky </t>
  </si>
  <si>
    <t>Nové materiály na báze koordinačných zlúčenín</t>
  </si>
  <si>
    <t>APVV-14-0078</t>
  </si>
  <si>
    <t xml:space="preserve">prof. Ing. Marian Koman, DrSc. </t>
  </si>
  <si>
    <t>Vývoj novej generácie spojov výkonovej elektroniky s použitím neštandardných zliatin na báze cínu</t>
  </si>
  <si>
    <t>APVV-14-0085</t>
  </si>
  <si>
    <t xml:space="preserve">prof. Ing. Alena Pietriková, CSc. </t>
  </si>
  <si>
    <t xml:space="preserve">Technická univerzita v Košiciach -  Fakulta elektrotechniky a informatiky </t>
  </si>
  <si>
    <t>Produkčno-ekologické štúdie stromovej a prízemnej vegetácie po veľkoplošných disturbanciách</t>
  </si>
  <si>
    <t>APVV-14-0086</t>
  </si>
  <si>
    <t xml:space="preserve">doc. Ing. Bohdan Konôpka, PhD. </t>
  </si>
  <si>
    <t>Environmentálne hodnotenie regulácie pôdneho organického uhlíka v rôznych ekosystémoch</t>
  </si>
  <si>
    <t xml:space="preserve">RNDr. Gabriela Barančíková, CSc. </t>
  </si>
  <si>
    <t>Národné poľnohospodárske a potravinárske centrum -  Výskumný ústav pôdoznalectva a ochrany pôdy</t>
  </si>
  <si>
    <t>Multiparametrické mapovanie mozgu pomocou magnetickej rezonancie pri vybraných neurologických ochoreniach</t>
  </si>
  <si>
    <t>APVV-14-0088</t>
  </si>
  <si>
    <t xml:space="preserve">prof. MUDr. Dušan Dobrota, CSc. </t>
  </si>
  <si>
    <t xml:space="preserve">Univerzita Komenského v Bratislave -  Jesseniova lekárska fakulta, Martin </t>
  </si>
  <si>
    <t>Univerzitná nemocnica Martin</t>
  </si>
  <si>
    <t xml:space="preserve">Aplikácia experimentálneho a numerického prístupu pri výskume vlastností zváraných spojov vysokopevných ocelí </t>
  </si>
  <si>
    <t>APVV-14-0096</t>
  </si>
  <si>
    <t>prof. Dr. Ing. Milan Sága</t>
  </si>
  <si>
    <t xml:space="preserve">Žilinská univerzita v Žiline -  Strojnícka fakulta </t>
  </si>
  <si>
    <t>Mechanochémia polovodičových nanokryštálov: od minerálov k materiálom a liekom</t>
  </si>
  <si>
    <t>APVV-14-0103</t>
  </si>
  <si>
    <t xml:space="preserve">prof. RNDr. Peter Baláž, DrSc. </t>
  </si>
  <si>
    <t xml:space="preserve">Oblastné stratotypy pre genetické, vekové a paleoenvironmentálne  charakteristiky sedimentárnych paniev Západných Karpát </t>
  </si>
  <si>
    <t>APVV-14-0118</t>
  </si>
  <si>
    <t xml:space="preserve">doc. RNDr. Ján Soták, DrSc. </t>
  </si>
  <si>
    <t>Grafénová nanoplatforma na detekciu rakoviny</t>
  </si>
  <si>
    <t>APVV-14-0120</t>
  </si>
  <si>
    <t xml:space="preserve">Ing. Mária Omastová, DrSc. </t>
  </si>
  <si>
    <t>Nové typy kompozitných a viaczložkových impregnantov pre elektrotechniku na báze polyesterových a polyesterimidových živíc"</t>
  </si>
  <si>
    <t>APVV-14-0125</t>
  </si>
  <si>
    <t xml:space="preserve">prom. chem. Bohumil Kotlárik, CSc. </t>
  </si>
  <si>
    <t>Nové syntetické metódy a syntézy biologicky aktívnych molekúl pre trvalo udržateľný rozvoj zelenej chémie</t>
  </si>
  <si>
    <t>APVV-14-0147</t>
  </si>
  <si>
    <t xml:space="preserve">prof. Ing. Tibor Gracza, DrSc. </t>
  </si>
  <si>
    <t>Adipocytokínová regulácia u mladých pacientov s akútnym koronárny syndrómom</t>
  </si>
  <si>
    <t>APVV-14-0153</t>
  </si>
  <si>
    <t xml:space="preserve">prof. MUDr. Marián Mokáň, DrSc. </t>
  </si>
  <si>
    <t xml:space="preserve">Transkriptóm, metabolóm a signalóm bioaktívnych látok s protinádorovým účinkom v rode Hypericum </t>
  </si>
  <si>
    <t>APVV-14-0154</t>
  </si>
  <si>
    <t xml:space="preserve">prof. RNDr. Eva Čellárová, DrSc. </t>
  </si>
  <si>
    <t>Rezistencia parazitov na antihelmintiká - výzvy, perspektívy a riešenia</t>
  </si>
  <si>
    <t>APVV-14-0169</t>
  </si>
  <si>
    <t xml:space="preserve">doc. MVDr. Marián Várady, DrSc. </t>
  </si>
  <si>
    <t xml:space="preserve">Multikomponentné nanokompozitné povlaky pripravené vysokoionizovanými depozičnými technológiami </t>
  </si>
  <si>
    <t>APVV-14-0173</t>
  </si>
  <si>
    <t xml:space="preserve">doc. RNDr. František Lofaj, DrSc. </t>
  </si>
  <si>
    <t>Nové metódy prieskumu pre tepelné čerpadlá typu voda - voda.</t>
  </si>
  <si>
    <t>APVV-14-0174</t>
  </si>
  <si>
    <t xml:space="preserve">doc. RNDr. David Krčmář, PhD. </t>
  </si>
  <si>
    <t>Špeciálne aditivované vlákna a textílie</t>
  </si>
  <si>
    <t>APVV-14-0175</t>
  </si>
  <si>
    <t xml:space="preserve">doc. Ing. Anna Ujhelyiová, PhD. </t>
  </si>
  <si>
    <t>Didaktické prostriedky uľahčujúce  implementáciu vybraných prierezových tém do vyučovania etickej výchovy na druhom stupni ZŠ</t>
  </si>
  <si>
    <t>APVV-14-0176</t>
  </si>
  <si>
    <t xml:space="preserve">prof. PaedDr. Eva Poláková, PhD. </t>
  </si>
  <si>
    <t xml:space="preserve">Univerzita Mateja Bela v Banskej Bystrici -  Pedagogická fakulta </t>
  </si>
  <si>
    <t>Vytváranie proteínových komplexov počas asymetrického bunkového delenia v sporulujúcich bunkách Bacillus subtilis</t>
  </si>
  <si>
    <t>APVV-14-0181</t>
  </si>
  <si>
    <t xml:space="preserve">RNDr. Imrich Barák, DrSc. </t>
  </si>
  <si>
    <t>Multiškálové modelovanie viazaných polí v kompozitných materiáloch</t>
  </si>
  <si>
    <t>APVV-14-0216</t>
  </si>
  <si>
    <t xml:space="preserve">prof. Ing. Ján Sládek, DrSc. </t>
  </si>
  <si>
    <t>Využitie sadry na hodnotné chemické produkty a medziprodukty</t>
  </si>
  <si>
    <t>APVV-14-0217</t>
  </si>
  <si>
    <t xml:space="preserve">doc. Ing. Milan Králik, PhD. </t>
  </si>
  <si>
    <t>VUCHT a.s.</t>
  </si>
  <si>
    <t xml:space="preserve">Odhalenie ligand-receptor interakcií zúčastňujúcich sa invázie patogénov do centrálneho nervového systému a vývoj cielenej terapeutickej stratégie voči neuroinfekciám </t>
  </si>
  <si>
    <t>APVV-14-0218</t>
  </si>
  <si>
    <t xml:space="preserve">doc. MVDr. Mangesh Bhide, PhD. </t>
  </si>
  <si>
    <t>Mutačná analýza génov ovplyvňujúcich štruktúru a funkciu primárneho cília a ich význam pri autozómovo dominantnej polycystickej chorobe obličiek (ADPKD).</t>
  </si>
  <si>
    <t>APVV-14-0234</t>
  </si>
  <si>
    <t>prof. MUDr. László Kovács, DrSc. MPH</t>
  </si>
  <si>
    <t xml:space="preserve">Univerzita Komenského v Bratislave -  Lekárska fakulta </t>
  </si>
  <si>
    <t xml:space="preserve">Využitie vlákna z odpadových aglomerovaných materiálov na báze dreva </t>
  </si>
  <si>
    <t>APVV-14-0243</t>
  </si>
  <si>
    <t>Ing. Henrich Lübke</t>
  </si>
  <si>
    <t>Vývoj softvérovej podpory s využitím fyzikálnej simulácie pre optimalizáciu procesov plynulého odlievania ocele ako systémov s rozloženými parametrami pre Železiarne Podbrezová, a. s.</t>
  </si>
  <si>
    <t>APVV-14-0244</t>
  </si>
  <si>
    <t xml:space="preserve">prof. Ing. Gabriel Hulkó, DrSc. </t>
  </si>
  <si>
    <t xml:space="preserve">Slovenská technická univerzita v Bratislave -  Strojnícka fakulta </t>
  </si>
  <si>
    <t>ŽP Výskumno-vývojové centrum s.r.o.</t>
  </si>
  <si>
    <t>Komparatívna a funkčná analýza genómov nekonvenčných druhov kvasiniek</t>
  </si>
  <si>
    <t>APVV-14-0253</t>
  </si>
  <si>
    <t xml:space="preserve">prof. RNDr. Jozef  Nosek, DrSc. </t>
  </si>
  <si>
    <t xml:space="preserve">Vývoj progresívnej diagnostickej metódy pre klinickú onkológiu založenej na interakcii DNA aptamérov s proteínmi </t>
  </si>
  <si>
    <t>APVV-14-0267</t>
  </si>
  <si>
    <t xml:space="preserve">prof. RNDr. Tibor Hianik, DrSc. </t>
  </si>
  <si>
    <t>Biomedicínske centrum SAV - Ústav experimentálnej onkológie</t>
  </si>
  <si>
    <t xml:space="preserve">Pilotná štúdia využiteľnosti mutačnej analýzy DNA tkanivových a tzv. tekutých biopsií v diagnostike a predikcii terapeutickej odpovede dvoch zhubných nádorových ochorení </t>
  </si>
  <si>
    <t>APVV-14-0273</t>
  </si>
  <si>
    <t xml:space="preserve">prof. MUDr. Lukáš Plank, CSc. </t>
  </si>
  <si>
    <t xml:space="preserve">Drobné cicavce ako potenciálny zdroj zoonotických bakterií a rezistencie na antibiotiká </t>
  </si>
  <si>
    <t>APVV-14-0274</t>
  </si>
  <si>
    <t xml:space="preserve">doc. RNDr. Michal Stanko, DrSc. </t>
  </si>
  <si>
    <t>Pieskovcové jaskyne - kľúč ku vzniku juhoamerických stolových hôr - tepuis.</t>
  </si>
  <si>
    <t>APVV-14-0276</t>
  </si>
  <si>
    <t xml:space="preserve">doc. RNDr. Roman Aubrecht, PhD. </t>
  </si>
  <si>
    <t xml:space="preserve">Stabilita akcesorických minerálov a mobilita vzácnych litofilných prvkov a C v horninách kolíznych orogénnych zón: prográdne a retrográdne premeny  </t>
  </si>
  <si>
    <t>APVV-14-0278</t>
  </si>
  <si>
    <t xml:space="preserve">RNDr. Igor Petrík, DrSc. </t>
  </si>
  <si>
    <t>Štúdium úžitkových vlastností tvárnených molybdénových plechov aplikovateľných pre horizontálnu kryštalizáciu monokryštálov zafíru</t>
  </si>
  <si>
    <t>APVV-14-0284</t>
  </si>
  <si>
    <t xml:space="preserve">doc. Ing. Branislav Hadzima, PhD. </t>
  </si>
  <si>
    <t>Výroba a testovanie náhrad tvrdých tkanív na mieru z hydroxyapatitu (HA) technológiou 3D tlače</t>
  </si>
  <si>
    <t>APVV-14-0294</t>
  </si>
  <si>
    <t xml:space="preserve">doc. Ing. Radovan Hudák, PhD. </t>
  </si>
  <si>
    <t xml:space="preserve">Technická univerzita v Košiciach -  Strojnícka fakulta </t>
  </si>
  <si>
    <t>Univerzálna nanoštrukturovaná platforma pre interdisciplinárne použitie</t>
  </si>
  <si>
    <t>APVV-14-0297</t>
  </si>
  <si>
    <t xml:space="preserve">doc. Ing. Jozef Novák, DrSc. </t>
  </si>
  <si>
    <t>Nové environmentálne prijateľné polymérne materiály z obnoviteľných zdrojov</t>
  </si>
  <si>
    <t>APVV-14-0301</t>
  </si>
  <si>
    <t xml:space="preserve">doc. Ing. Pavol Alexy, PhD. </t>
  </si>
  <si>
    <t>ENVIROCARE, s.r.o.</t>
  </si>
  <si>
    <t>Inteligentný systém na identifikáciu nebezpečenstva v komplexných výrobných procesoch</t>
  </si>
  <si>
    <t>APVV-14-0317</t>
  </si>
  <si>
    <t xml:space="preserve">prof. Ing. Ľudovít Jelemenský, DrSc. </t>
  </si>
  <si>
    <t>Analýza mikroRNA a charakterizácia expresie vybraných proteínov v cirkadiánnom kontexte ako prognostický biomarker pre kolorektálny karcinóm</t>
  </si>
  <si>
    <t>APVV-14-0318</t>
  </si>
  <si>
    <t xml:space="preserve">RNDr. Ján Sedlák, DrSc. </t>
  </si>
  <si>
    <t xml:space="preserve">Riešenie spoločenských výziev v oblasti tvorby politiky trhu práce založenej na vedeckých informáciách </t>
  </si>
  <si>
    <t>APVV-14-0324</t>
  </si>
  <si>
    <t xml:space="preserve">JUDr. Mgr. Martina Lubyová, PhD. </t>
  </si>
  <si>
    <t xml:space="preserve">Univerzita Komenského v Bratislave -  Filozofická fakulta </t>
  </si>
  <si>
    <t>Identifikácia nových biomarkerov a alternatívnych prístupov k analýze nádorovej DNA využiteľných v diagnostike a prognostike rakoviny prsníka</t>
  </si>
  <si>
    <t>APVV-14-0327</t>
  </si>
  <si>
    <t xml:space="preserve">RNDr. Gabriel Minárik, PhD. </t>
  </si>
  <si>
    <t xml:space="preserve">Možná duálna funkcia P-glykoproteínu pri viacliekovej rezistencii leukemických buniek: efluxná pumpa a regulačný proteín. </t>
  </si>
  <si>
    <t>APVV-14-0334</t>
  </si>
  <si>
    <t xml:space="preserve">Ing. Zdena Sulová, DrSc. </t>
  </si>
  <si>
    <t>Biomedicínske centrum SAV - Ústav experimentálnej endokrinológie</t>
  </si>
  <si>
    <t>Typológia chýb strojového prekladu do slovenčiny ako flektívneho typu jazyka</t>
  </si>
  <si>
    <t>APVV-14-0336</t>
  </si>
  <si>
    <t xml:space="preserve">doc. RNDr. Daša Munková, PhD. </t>
  </si>
  <si>
    <t>Príprava špecifických protilátok pre izoláciu hematopoietických kmeňových buniek králika pre vytvorenie banky kmeňových buniek</t>
  </si>
  <si>
    <t>APVV-14-0348</t>
  </si>
  <si>
    <t xml:space="preserve">Ing. Jaromír Vašíček, PhD. </t>
  </si>
  <si>
    <t xml:space="preserve">Sulfidová signalizácia ako potenciálny mechanizmus pri liečbe nádorov </t>
  </si>
  <si>
    <t>APVV-14-0351</t>
  </si>
  <si>
    <t xml:space="preserve">RNDr. Soňa Hudecová, CSc. </t>
  </si>
  <si>
    <t>Biomedicínske centrum SAV - Ústav klinického a translačného výskumu</t>
  </si>
  <si>
    <t>Nákaza na medzinárodných trhoch: revidovanie modelov a analýza sietí</t>
  </si>
  <si>
    <t>APVV-14-0357</t>
  </si>
  <si>
    <t xml:space="preserve">doc. Ing. Eduard Baumöhl, PhD. </t>
  </si>
  <si>
    <t xml:space="preserve">Ekonomická univerzita v Bratislave -  Podnikovohospodárska fakulta, Košice </t>
  </si>
  <si>
    <t>Syntetická biológia a produkcia peroxidáz de novo</t>
  </si>
  <si>
    <t>APVV-14-0375</t>
  </si>
  <si>
    <t xml:space="preserve">prof. RNDr. Ján Turňa, CSc. </t>
  </si>
  <si>
    <t>Nelineárne javy v evolučných rovniciach z prírodných a technických vied</t>
  </si>
  <si>
    <t>APVV-14-0378</t>
  </si>
  <si>
    <t xml:space="preserve">prof. RNDr. Marek Fila, DrSc. </t>
  </si>
  <si>
    <t>Fotoluminescenčné keramické materiály na báze oxynitridov kremíka</t>
  </si>
  <si>
    <t>APVV-14-0385</t>
  </si>
  <si>
    <t xml:space="preserve">doc. Ing. Zoltán Lenčéš, PhD. </t>
  </si>
  <si>
    <t>Komplexné využitie extraktívnych zlúčenín kôry</t>
  </si>
  <si>
    <t>APVV-14-0393</t>
  </si>
  <si>
    <t xml:space="preserve">prof. Ing. Dušan Bakoš, DrSc. </t>
  </si>
  <si>
    <t>Aplikácia biokrmív vo výžive hydiny na produkciu funkčných potravín obohatených o významné polynenasýtené mastné kyseliny</t>
  </si>
  <si>
    <t>APVV-14-0397</t>
  </si>
  <si>
    <t xml:space="preserve">doc. MVDr. Slavomír Marcinčák, PhD. </t>
  </si>
  <si>
    <t>Nelineárne riadenie s obmedzeniami a odhad stavu mechatronických systémov pre vnorené platformy riadenia</t>
  </si>
  <si>
    <t>APVV-14-0399</t>
  </si>
  <si>
    <t xml:space="preserve">prof. Ing. Boris Rohaľ - Ilkiv, CSc. </t>
  </si>
  <si>
    <t>Nové biomarkery premotorického štádia Parkinsonovej choroby</t>
  </si>
  <si>
    <t>APVV-14-0415</t>
  </si>
  <si>
    <t xml:space="preserve">prof. MUDr. Zuzana Gdovinová, CSc. </t>
  </si>
  <si>
    <t xml:space="preserve">Univerzita Pavla Jozefa Šafárika v Košiciach -  Lekárska fakulta </t>
  </si>
  <si>
    <t>Univerzitná nemocnica L. Pasteura Košice</t>
  </si>
  <si>
    <t>Synergický regeneračný potenciál farmakologickej intervencie GATA4, HAND2, MEF2C a TBX5 signálnych dráh v bunkovej terapii a reprogramovanie fibroblastov pri ischemickom myokarde</t>
  </si>
  <si>
    <t>APVV-14-0416</t>
  </si>
  <si>
    <t xml:space="preserve">prof. PharmDr. Ján Kyselovič, CSc. </t>
  </si>
  <si>
    <t xml:space="preserve">Univerzita Komenského v Bratislave -  Farmaceutická fakulta </t>
  </si>
  <si>
    <t>Antropológia vylúčenia a integrácie: Slovensko v kontexte európskych transformácií</t>
  </si>
  <si>
    <t>APVV-14-0431</t>
  </si>
  <si>
    <t xml:space="preserve">doc. Mgr. Juraj Buzalka, PhD. </t>
  </si>
  <si>
    <t xml:space="preserve">Štúdium metód návrhu a zhotovenia cievok z vodiča s kruhovým prierezom na báze vysokoteplotného supravodiča </t>
  </si>
  <si>
    <t>APVV-14-0438</t>
  </si>
  <si>
    <t xml:space="preserve">Ing. Ján Šouc, CSc. </t>
  </si>
  <si>
    <t>Multifyzikálne problémy v doskách z funkcionálne gradientných materiálov</t>
  </si>
  <si>
    <t>APVV-14-0440</t>
  </si>
  <si>
    <t xml:space="preserve">prof. RNDr. Vladimír Sládek, DrSc. </t>
  </si>
  <si>
    <t>Hodnotenie kompetencií učiteľa</t>
  </si>
  <si>
    <t>APVV-14-0446</t>
  </si>
  <si>
    <t xml:space="preserve">prof. PaedDr. Zdenka Gadušová, CSc. </t>
  </si>
  <si>
    <t xml:space="preserve">Univerzita Konštantína Filozofa v Nitre -  Filozofická fakulta , Fakulta prírodných vied , Pedagogická fakulta </t>
  </si>
  <si>
    <t>Vývoj adaptéra a jeho technologické nasadenie pre zvýšenie efektivity hasenia lesných požiarov</t>
  </si>
  <si>
    <t>APVV-14-0468</t>
  </si>
  <si>
    <t xml:space="preserve">prof. Ing. Valéria Messingerová, CSc. </t>
  </si>
  <si>
    <t xml:space="preserve">Príprava erytropoetínu, terapeutického hormónu ovplyvňujúceho tvorbu červených krviniek, expresiou v eukaryotickom bunkovom systéme a jeho ďalšia purifikácia </t>
  </si>
  <si>
    <t>APVV-14-0474</t>
  </si>
  <si>
    <t xml:space="preserve">Ing. Ľudovít Škultéty, PhD. </t>
  </si>
  <si>
    <t xml:space="preserve">Zníženie emisie formaldehydu z dosiek na báze dreva environmentálnou progresívnou modifikáciou polykondenzačných lepidiel biopolymérmi z kožiarskych odpadov, prírodnými nanoplnivami, aditívami a aktivátormi </t>
  </si>
  <si>
    <t>APVV-14-0506</t>
  </si>
  <si>
    <t xml:space="preserve">prof. Ing. Ján Sedliačik, PhD. </t>
  </si>
  <si>
    <t xml:space="preserve">Technická univerzita vo Zvolene -  Drevárska fakulta </t>
  </si>
  <si>
    <t>Vývoj nových metód pre navrhovanie špeciálnych veľkorozmerných otočných ložísk</t>
  </si>
  <si>
    <t>APVV-14-0508</t>
  </si>
  <si>
    <t xml:space="preserve">prof. Ing. Štefan Medvecký, PhD. </t>
  </si>
  <si>
    <t>Veda, spoločnosť, hodnoty: filozofická analýza ich vzájomných väzieb a interakcií</t>
  </si>
  <si>
    <t>APVV-14-0510</t>
  </si>
  <si>
    <t xml:space="preserve">doc. PhDr. Mariana Szapuová, PhD. </t>
  </si>
  <si>
    <t>Univerzity a ekonomický rozvoj regiónov</t>
  </si>
  <si>
    <t>APVV-14-0512</t>
  </si>
  <si>
    <t xml:space="preserve">prof. Ing. Milan Buček, DrSc. </t>
  </si>
  <si>
    <t xml:space="preserve">Ekonomická univerzita v Bratislave -  Národohospodárska fakulta </t>
  </si>
  <si>
    <t xml:space="preserve">Slovenská poľnohospodárska univerzita v Nitre -  Fakulta európskych štúdií a regionálneho rozvoja </t>
  </si>
  <si>
    <t xml:space="preserve">Technická univerzita v Košiciach -  Ekonomická fakulta </t>
  </si>
  <si>
    <t xml:space="preserve">Univerzita Mateja Bela v Banskej Bystrici -  Ekonomická fakulta </t>
  </si>
  <si>
    <t xml:space="preserve">Žilinská univerzita v Žiline -  Fakulta prevádzky a ekonomiky dopravy a spojov </t>
  </si>
  <si>
    <t>Aplikácia rastlinných proteínov pri výrobe potravinových produktov</t>
  </si>
  <si>
    <t>APVV-14-0515</t>
  </si>
  <si>
    <t xml:space="preserve">Ing. Matej Brestenský, PhD. </t>
  </si>
  <si>
    <t>TEKMAR SLOVENSKO s.r.o.</t>
  </si>
  <si>
    <t>Výskum vplyvu nízkoteplotnej PLAZmy na zvýšenie povrchovej permanentnosti úpravy TEXtilných materiálov s použitím NANOsólov</t>
  </si>
  <si>
    <t>APVV-14-0518</t>
  </si>
  <si>
    <t xml:space="preserve">Mgr. Zdenko Špitalský, PhD. </t>
  </si>
  <si>
    <t>INTELIGENTné TEXtílie a odevy pre mobilné monitorovanie vitálnych funkcií človeka</t>
  </si>
  <si>
    <t>APVV-14-0519</t>
  </si>
  <si>
    <t xml:space="preserve">doc. Ing. Ladislav Janoušek, PhD. </t>
  </si>
  <si>
    <t>Ultraľahký kompozitný supravodič na báze Mg, B, Ti  a Al</t>
  </si>
  <si>
    <t>APVV-14-0522</t>
  </si>
  <si>
    <t xml:space="preserve">Ing. Pavol Kováč, DrSc. </t>
  </si>
  <si>
    <t>Štruktúra, reakcie a vzácne procesy atómových jadier</t>
  </si>
  <si>
    <t>APVV-14-0524</t>
  </si>
  <si>
    <t xml:space="preserve">doc. Mgr. Stanislav Antalic, PhD. </t>
  </si>
  <si>
    <t>Medzi východom a západom, hodnotová integrácia alebo divergencia? Slovensko v medzinárodných komparatívnych výskumoch</t>
  </si>
  <si>
    <t>APVV-14-0527</t>
  </si>
  <si>
    <t xml:space="preserve">Ing. Mgr. Miloslav Bahna, PhD. </t>
  </si>
  <si>
    <t xml:space="preserve">Univerzita Komenského v Bratislave -  Filozofická fakulta , Fakulta sociálnych a ekonomických vied </t>
  </si>
  <si>
    <t>Intervencie na zmierňovanie predsudkov voči stigmatizovaným minoritám. Vývoj meracích nástrojov a experimentálne testovanie kontaktnej hypotézy v terénnych podmienkach.</t>
  </si>
  <si>
    <t>APVV-14-0531</t>
  </si>
  <si>
    <t xml:space="preserve">Mgr. Barbara Lášticová, PhD. </t>
  </si>
  <si>
    <t>Komplexná izolácia látok s vysokou pridanou hodnotou zo skorocelu Plantago lanceolata</t>
  </si>
  <si>
    <t>APVV-14-0538</t>
  </si>
  <si>
    <t xml:space="preserve">doc. Ing. Vladimír Štefuca, PhD. </t>
  </si>
  <si>
    <t>Vývoj nového peptidového systému pre transport liečiv do mozgu.</t>
  </si>
  <si>
    <t>APVV-14-0547</t>
  </si>
  <si>
    <t xml:space="preserve">PharmDr. Andrej  Kováč, PhD. </t>
  </si>
  <si>
    <t>Natura et cultura. Koevolúcia človeka a prírodného prostredia v 6. až 2. tisícročí pred n. l. v oblasti severne od stredného Dunaja skúmaná na základe archeologických a environmentálnych prameňov</t>
  </si>
  <si>
    <t>APVV-14-0550</t>
  </si>
  <si>
    <t xml:space="preserve">prof. PhDr. Jozef Bátora, DrSc. </t>
  </si>
  <si>
    <t>Funkcia neuropeptidov and ich receptorov pri regulácii prenosu patogénov z kliešťov na hostiteľa</t>
  </si>
  <si>
    <t>APVV-14-0556</t>
  </si>
  <si>
    <t xml:space="preserve">RNDr. Dušan Žitňan, DrSc. </t>
  </si>
  <si>
    <t>Štruktúry odporového prepínania pre rozpoznávanie vzorov</t>
  </si>
  <si>
    <t>APVV-14-0560</t>
  </si>
  <si>
    <t xml:space="preserve">Ing. Karol Frohlich, DrSc. </t>
  </si>
  <si>
    <t xml:space="preserve">Žilinská univerzita v Žiline -  Fakulta riadenia a informatiky </t>
  </si>
  <si>
    <t>Nereaktívne tavné lepidlá na báze metalocénových polymérov pre priemyselné aplikácie</t>
  </si>
  <si>
    <t>APVV-14-0566</t>
  </si>
  <si>
    <t xml:space="preserve">prof. Ing. Ivan Chodák, DrSc. </t>
  </si>
  <si>
    <t>Informačný a varovný systém pre invázne organizmy v lesnom a urbánnom prostredí</t>
  </si>
  <si>
    <t>APVV-14-0567</t>
  </si>
  <si>
    <t xml:space="preserve">Ing. Jozef Vakula, PhD. </t>
  </si>
  <si>
    <t>Spracovanie priemyselných odpadov s cieľom získať predajné produkty na báze zinku, cínu a olova</t>
  </si>
  <si>
    <t>APVV-14-0591</t>
  </si>
  <si>
    <t xml:space="preserve">prof. Ing. Tomáš Havlík, DrSc. </t>
  </si>
  <si>
    <t xml:space="preserve">Technická univerzita v Košiciach -  Hutnícka fakulta </t>
  </si>
  <si>
    <t>Nákladný železničný podvozok novej generácie</t>
  </si>
  <si>
    <t>APVV-14-0595</t>
  </si>
  <si>
    <t xml:space="preserve">Ing. Marián Moravčík, PhD. </t>
  </si>
  <si>
    <t>Železničný dopravný klaster, z.z.p.o.</t>
  </si>
  <si>
    <t>Elektronizácia v podnikaní s akcentom na právne a technické aspekty</t>
  </si>
  <si>
    <t>APVV-14-0598</t>
  </si>
  <si>
    <t xml:space="preserve">JUDr. doc. Milena Barinkova, CSc. </t>
  </si>
  <si>
    <t>Prechod supravodič - izolant</t>
  </si>
  <si>
    <t>APVV-14-0605</t>
  </si>
  <si>
    <t xml:space="preserve">Mgr. Pavol Szabó, CSc. </t>
  </si>
  <si>
    <t>Širokopásmový MEMS detektor terahertzového žiarenia</t>
  </si>
  <si>
    <t>APVV-14-0613</t>
  </si>
  <si>
    <t xml:space="preserve">Ing. Tibor Lalinský, DrSc. </t>
  </si>
  <si>
    <t>Trofická dispozícia lesných ekosystémov z aspektu výživy zveri</t>
  </si>
  <si>
    <t>APVV-14-0637</t>
  </si>
  <si>
    <t xml:space="preserve">doc. Ing. Jozef Gašparík, PhD. </t>
  </si>
  <si>
    <t>Sociálna stratifikácia a sociálna mobilita v slovenskej spoločnosti</t>
  </si>
  <si>
    <t>APVV-14-0639</t>
  </si>
  <si>
    <t xml:space="preserve">prof. PhDr. Ján Sopóci, PhD. </t>
  </si>
  <si>
    <t>Kontinuity a diskontinuity politických a spoločenských elít na Slovensku v 19. a 20. storočí</t>
  </si>
  <si>
    <t>APVV-14-0644</t>
  </si>
  <si>
    <t xml:space="preserve">PhDr. Valerián Bystrický, DrSc. </t>
  </si>
  <si>
    <t>Analýza potrieb sociálnej služby v oblasti včasnej intervencie v podmienkach Slovenska</t>
  </si>
  <si>
    <t>APVV-14-0646</t>
  </si>
  <si>
    <t xml:space="preserve">prof. MUDr. Jaroslav Slaný, CSc. </t>
  </si>
  <si>
    <t xml:space="preserve">Trnavská univerzita v Trnave -  Fakulta zdravotníctva a sociálnej práce </t>
  </si>
  <si>
    <t>Rozvoj inkluzivity podnikania vybraných znevýhodnených skupín na Slovensku: pragmatický prístup</t>
  </si>
  <si>
    <t>APVV-14-0647</t>
  </si>
  <si>
    <t>doc. Ing. Anna Pilková, PhD. MBA</t>
  </si>
  <si>
    <t>Slovak Business Agency</t>
  </si>
  <si>
    <t xml:space="preserve">Univerzita Komenského v Bratislave -  Fakulta managementu </t>
  </si>
  <si>
    <t>Bezpesticídová kontrola populácií muchy domácej a bodavky stajňovej v chovoch hospodárskych zvierat na Slovensku</t>
  </si>
  <si>
    <t>APVV-14-0652</t>
  </si>
  <si>
    <t xml:space="preserve">RNDr. Milan Kozánek, CSc. </t>
  </si>
  <si>
    <t>Scientica,s.r.o.</t>
  </si>
  <si>
    <t>Optimalizácia mestskej a regionálnej verejnej dopravy</t>
  </si>
  <si>
    <t>APVV-14-0658</t>
  </si>
  <si>
    <t xml:space="preserve">doc. RNDr. Stanislav Palúch, CSc. </t>
  </si>
  <si>
    <t>Hudba v Bratislave</t>
  </si>
  <si>
    <t>APVV-14-0681</t>
  </si>
  <si>
    <t xml:space="preserve">doc. PhDr. Jana Bartová, PhD. </t>
  </si>
  <si>
    <t>Slovenské národné múzeum</t>
  </si>
  <si>
    <t xml:space="preserve">Univerzita Konštantína Filozofa v Nitre -  Pedagogická fakulta </t>
  </si>
  <si>
    <t>HEIDEGGER, METAFYZIKA A DEJINY FILOZOFIE</t>
  </si>
  <si>
    <t>APVV-14-0706</t>
  </si>
  <si>
    <t xml:space="preserve">prof. PhDr. Vladimír Leško, CSc. </t>
  </si>
  <si>
    <t xml:space="preserve">Univerzita Pavla Jozefa Šafárika v Košiciach -  Filozofická fakulta </t>
  </si>
  <si>
    <t>Návrh, príprava a charakterizácia materiálov a štruktúr anorganicko organickej hybridnej integrovanej fotoniky</t>
  </si>
  <si>
    <t>APVV-14-0716</t>
  </si>
  <si>
    <t xml:space="preserve">prof. Ing. František Uherek, CSc. </t>
  </si>
  <si>
    <t>Fyzikálne nedeštruktívne metódy pre komplexné testovanie a analýzu artefaktov kultúrneho dedičstva.</t>
  </si>
  <si>
    <t>APVV-14-0719</t>
  </si>
  <si>
    <t xml:space="preserve">RNDr. Miroslav Hain, PhD. </t>
  </si>
  <si>
    <t>Vysoká škola výtvarných umení</t>
  </si>
  <si>
    <t>Galektíny ako potencionálne modulátory mikroprostredia nádoru/rany</t>
  </si>
  <si>
    <t>APVV-14-0731</t>
  </si>
  <si>
    <t xml:space="preserve">RNDr. Peter Gál, PhD. </t>
  </si>
  <si>
    <t>Východoslovenský ústav srdcových a cievnych chorôb, a.s.</t>
  </si>
  <si>
    <t>Nové možnosti využitia odvodňovacích kanálových sústav s ohľadom na ochranu a využívanie krajiny</t>
  </si>
  <si>
    <t>APVV-14-0735</t>
  </si>
  <si>
    <t xml:space="preserve">doc. RNDr. Štefan Rehák, PhD. </t>
  </si>
  <si>
    <t>Teória a technológia rozhraní pre rýchlu organickú elektroniku</t>
  </si>
  <si>
    <t>APVV-14-0739</t>
  </si>
  <si>
    <t xml:space="preserve">prof. Ing. Daniel Donoval, DrSc. </t>
  </si>
  <si>
    <t>Inovatívne technológie integrovaných obvodov na báze organických polovodičov</t>
  </si>
  <si>
    <t>APVV-14-0740</t>
  </si>
  <si>
    <t xml:space="preserve">doc. Ing. Martin Weis, PhD. </t>
  </si>
  <si>
    <t>POWERTEC s. r. o.</t>
  </si>
  <si>
    <t>Dynamika využívania surovinových zdrojov v paleolite a neolite na západnom Slovensku</t>
  </si>
  <si>
    <t>APVV-14-0742</t>
  </si>
  <si>
    <t xml:space="preserve">PhDr. Ivan Cheben, CSc. </t>
  </si>
  <si>
    <t>Výskum technológie nanoobrábania pre aktívne povrchy novej generácie rtg optiky</t>
  </si>
  <si>
    <t>APVV-14-0745</t>
  </si>
  <si>
    <t xml:space="preserve">RNDr. Eva Majkova, DrSc. </t>
  </si>
  <si>
    <t xml:space="preserve">Moderné metódy návrhu a diagnostiky energeticky efektívnych výkonových prvkov   </t>
  </si>
  <si>
    <t>APVV-14-0749</t>
  </si>
  <si>
    <t xml:space="preserve">Ing. Martin Donoval, PhD. </t>
  </si>
  <si>
    <t>Rekonfigurovateľný logistický systém pre výrobné systémy novej generácie Factory of The Future (RLS_FoF)</t>
  </si>
  <si>
    <t>APVV-14-0752</t>
  </si>
  <si>
    <t xml:space="preserve">prof. Ing. Milan Gregor, PhD. </t>
  </si>
  <si>
    <t>Biočipy a biosenzory pre glykorozpoznávanie, ich vývoj, príprava a využitie pri výskume rakoviny</t>
  </si>
  <si>
    <t>APVV-14-0753</t>
  </si>
  <si>
    <t xml:space="preserve">Ing. Jaroslav Katrlík, PhD. </t>
  </si>
  <si>
    <t>Shakespeare 400 - premeny kultúrnych paradigiem</t>
  </si>
  <si>
    <t>APVV-14-0756</t>
  </si>
  <si>
    <t xml:space="preserve">prof. PhDr. Jana Wild, PhD. </t>
  </si>
  <si>
    <t xml:space="preserve">Vysoká škola múzických umení v Bratislave -  Divadelná fakulta </t>
  </si>
  <si>
    <t>Xenobiotiká a vývin preimplantačného embrya</t>
  </si>
  <si>
    <t>APVV-14-0763</t>
  </si>
  <si>
    <t>prof. MVDr. Juraj KoppelDrSc.</t>
  </si>
  <si>
    <t>Trvanlivosť prvkov dopravnej infraštruktúry</t>
  </si>
  <si>
    <t>APVV-14-0772</t>
  </si>
  <si>
    <t xml:space="preserve">doc. Ing. Peter Koteš, PhD. </t>
  </si>
  <si>
    <t xml:space="preserve">Žilinská univerzita v Žiline -  Stavebná fakulta </t>
  </si>
  <si>
    <t>Chemoterapiou indukované poškodenia DNA a štúdium ich opravy v modelovom organizme Saccharomyces cerevisiae</t>
  </si>
  <si>
    <t>APVV-14-0783</t>
  </si>
  <si>
    <t xml:space="preserve">Mgr. Miroslav Chovanec, PhD. </t>
  </si>
  <si>
    <t>Zladenie verejných financií a starobného dôchodkového zabezpečenia (Návrh udržateľného a rast podporujúceho dôchodkového systému pre starnúcu slovenskú ekonomiku)</t>
  </si>
  <si>
    <t>APVV-14-0787</t>
  </si>
  <si>
    <t xml:space="preserve">Ing. Tomáš  Domonkos, PhD. </t>
  </si>
  <si>
    <t>Vývoj interaktívneho business intelligence systému na podporu komplexného rozhodovania a plánovania v trhových podmienkach cestovného ruchu.</t>
  </si>
  <si>
    <t>APVV-14-0797</t>
  </si>
  <si>
    <t xml:space="preserve">Ing. Branislav Kršák, PhD. </t>
  </si>
  <si>
    <t>Profilovanie cirkulujúcich nukleových kyselín v diagnostike, manažmente a prognostikovaní onkogynekologických ochorení.</t>
  </si>
  <si>
    <t>APVV-14-0815</t>
  </si>
  <si>
    <t xml:space="preserve">doc. MUDr. Karol Dókuš, PhD. </t>
  </si>
  <si>
    <t xml:space="preserve">Objasnenie nových prometastatických funkcií nádorovo-asociovanej karbonickej anhydrázy IX a jej interakcie so zápalovou odpoveďou. </t>
  </si>
  <si>
    <t>APVV-14-0816</t>
  </si>
  <si>
    <t xml:space="preserve">Mgr. Eliška Švastová, PhD. </t>
  </si>
  <si>
    <t>Zvýšenie kvality výstrižkov a efektívnosti strihania elektroplechov</t>
  </si>
  <si>
    <t>APVV-14-0834</t>
  </si>
  <si>
    <t xml:space="preserve">prof. Ing. Emil Spišák, CSc. </t>
  </si>
  <si>
    <t>Modulácia imunitnej odpovede cytomegalovírusom a jej imunoterapeutický potenciál</t>
  </si>
  <si>
    <t>APVV-14-0839</t>
  </si>
  <si>
    <t xml:space="preserve">Mgr. Ivana Nemčovičová, PhD. </t>
  </si>
  <si>
    <t>Interakcia nitrergickej, neurotrofickej a endokrinnej signalizácie v etiopatogenéze schizofrénie</t>
  </si>
  <si>
    <t>APVV-14-0840</t>
  </si>
  <si>
    <t xml:space="preserve">MUDr. Igor Riečanský, PhD. </t>
  </si>
  <si>
    <t>Komplexný model predikcie finančného zdravia slovenských podnikov</t>
  </si>
  <si>
    <t>APVV-14-0841</t>
  </si>
  <si>
    <t xml:space="preserve">prof. Ing. Tomáš Klieštik, PhD. </t>
  </si>
  <si>
    <t>Stredná Európa medzi keltskými oppidami a staroslovanskými centrami</t>
  </si>
  <si>
    <t>APVV-14-0842</t>
  </si>
  <si>
    <t xml:space="preserve">PhDr. Karol Pieta, DrSc. </t>
  </si>
  <si>
    <t>Výskum možností pestovania borievky (Juniperus communis L.) na produkciu plodov</t>
  </si>
  <si>
    <t>APVV-14-0843</t>
  </si>
  <si>
    <t xml:space="preserve">Ing. Jaroslav Jankovič, CSc. </t>
  </si>
  <si>
    <t>Národné poľnohospodárske a potravinárske centrum -  Výskumný ústav pôdoznalectva a ochrany pôdy, Výskumný ústav trávnych porastov a horského poľnohospodárstva, Výskumný ústav potravinársky</t>
  </si>
  <si>
    <t xml:space="preserve">Prešovská univerzita v Prešove -  Fakulta humanitných a prírodných vied </t>
  </si>
  <si>
    <t>Regenerácia nervových vlákien v biosyntetických vodičoch.</t>
  </si>
  <si>
    <t>APVV-14-0847</t>
  </si>
  <si>
    <t xml:space="preserve">MVDr. Ivo Vanický, PhD. </t>
  </si>
  <si>
    <t>Európske medzinárodné právo súkromné v aplikačnej praxi súdov Slovenskej republiky</t>
  </si>
  <si>
    <t>APVV-14-0852</t>
  </si>
  <si>
    <t xml:space="preserve">prof. JUDr. Dalibor Jílek, CSc. </t>
  </si>
  <si>
    <t>Slovenská asociácia európskeho práva</t>
  </si>
  <si>
    <t>Výskum a vývoj platformy prúdových zdrojov pre napájanie supravodivých magnetov urýchlovačov častíc s dynamickým režimom činnosti, riadením faktoru výkonu a rekuperáciou energie do napájacej siete</t>
  </si>
  <si>
    <t>APVV-14-0856</t>
  </si>
  <si>
    <t xml:space="preserve">Ing. Gabriel Kácsor, PhD. </t>
  </si>
  <si>
    <t>Materiály a procesy pre funkčnú enkapsuláciu pankreatických ostrovčekov v liečbe diabetu</t>
  </si>
  <si>
    <t>APVV-14-0858</t>
  </si>
  <si>
    <t>Ing. Igor Lacík, PhD. DrSc.</t>
  </si>
  <si>
    <t>APVV-14-0869</t>
  </si>
  <si>
    <t xml:space="preserve">Ing. Martin Moravčík, CSc. </t>
  </si>
  <si>
    <t>Výskum zvariteľnosti moderných tlakovoliatych hliníkových a horčíkových zliatin elektrónovým lúčom a laserom</t>
  </si>
  <si>
    <t>APVV-14-0871</t>
  </si>
  <si>
    <t xml:space="preserve">Ing. František Kolenič, PhD. </t>
  </si>
  <si>
    <t>Model bunkovej komunikácie medzi nervovým a imunitným systémom v Alzheimerovej chorobe</t>
  </si>
  <si>
    <t>APVV-14-0872</t>
  </si>
  <si>
    <t xml:space="preserve">doc. MVDr. Norbert Žilka, PhD. </t>
  </si>
  <si>
    <t>Neinvazívna lokalizácia ektopických arytmií srdcových komôr pomocou EKG mapovania a jej využitie pre účely kauzálnej liečby</t>
  </si>
  <si>
    <t>APVV-14-0875</t>
  </si>
  <si>
    <t xml:space="preserve">doc. Ing. Milan Tyšler, CSc. </t>
  </si>
  <si>
    <t>Národný ústav srdcových a cievnych chorôb, a.s.</t>
  </si>
  <si>
    <t>Kvantová teória grafov a sietí</t>
  </si>
  <si>
    <t>APVV-14-0878</t>
  </si>
  <si>
    <t xml:space="preserve">doc. Mgr. Mário Ziman, PhD. </t>
  </si>
  <si>
    <t>Stereoselektívna syntéza a in vitro štrukturálna modulácia biologickej aktivity funkcionalizovaných sfingozínov</t>
  </si>
  <si>
    <t>APVV-14-0883</t>
  </si>
  <si>
    <t xml:space="preserve">prof. RNDr. Gonda Jozef, DrSc. </t>
  </si>
  <si>
    <t xml:space="preserve">Univerzita Pavla Jozefa Šafárika v Košiciach -  Prírodovedecká fakulta , Lekárska fakulta </t>
  </si>
  <si>
    <t>Nanočasticové senzory pre plynné biomarkery chorôb</t>
  </si>
  <si>
    <t>APVV-14-0891</t>
  </si>
  <si>
    <t xml:space="preserve">Ing. Ján Ivančo, PhD. </t>
  </si>
  <si>
    <t>Moderné metódy, algoritmy a prostriedky pre modelovanie, simuláciu, riadenie, analýzu a syntézu procesov a riadiacich systémov</t>
  </si>
  <si>
    <t>APVV-14-0892</t>
  </si>
  <si>
    <t xml:space="preserve">prof. Ing. Ivo Petráš, DrSc. </t>
  </si>
  <si>
    <t xml:space="preserve">Technická univerzita v Košiciach -  Fakulta baníctva, ekológie, riadenia a geotechnológií </t>
  </si>
  <si>
    <t>Voľný pohyb osôb a uznávanie kvalifikácií v Európskej únii a Slovenskej republike</t>
  </si>
  <si>
    <t>APVV-14-0893</t>
  </si>
  <si>
    <t xml:space="preserve">doc. JUDr. Miroslav Slašťan, PhD. </t>
  </si>
  <si>
    <t>EUROIURIS - Európske právne centrum, o.z.</t>
  </si>
  <si>
    <t xml:space="preserve">Paneurópska vysoká škola -  Fakulta práva </t>
  </si>
  <si>
    <t xml:space="preserve">Nová generácia interfejsu pre teleoperátorické riadenie servisných robotov </t>
  </si>
  <si>
    <t>APVV-14-0894</t>
  </si>
  <si>
    <t xml:space="preserve">Ing. Roland Holcer, PhD. </t>
  </si>
  <si>
    <t>Starostlivosť o seba ako faktor vyrovnávania sa s negatívnymi dôsledkami vykonávania pomáhajúcich profesií</t>
  </si>
  <si>
    <t>APVV-14-0921</t>
  </si>
  <si>
    <t xml:space="preserve">doc. PhDr. Margita Mesárošová, CSc. </t>
  </si>
  <si>
    <t xml:space="preserve">Účinok nanoenkapsulovaného simvastatínu na kardiovaskulárny systém pri experimentálnom metabolickom syndróme </t>
  </si>
  <si>
    <t>APVV-14-0932</t>
  </si>
  <si>
    <t xml:space="preserve">RNDr. Oľga Pecháňová, DrSc. </t>
  </si>
  <si>
    <t xml:space="preserve">Ekonomická príprava práškového hydridu horčíka z roztaveného horčíka  </t>
  </si>
  <si>
    <t>APVV-14-0934</t>
  </si>
  <si>
    <t>Dr. Ing. František Simančík</t>
  </si>
  <si>
    <t>Vývoj nového typu termosolárneho kolektora pre stredno-teplotné aplikácie</t>
  </si>
  <si>
    <t>APVV-14-0936</t>
  </si>
  <si>
    <t xml:space="preserve">Ing. Martin Nosko, PhD. </t>
  </si>
  <si>
    <t>Výskumný ústav zváračský - Priemyselný inštitút SR</t>
  </si>
  <si>
    <t xml:space="preserve">Využitie magnetickej a napäťovej anizotropie pri štúdiu  integrity povrchu </t>
  </si>
  <si>
    <t>SK-CZ-2013-0017</t>
  </si>
  <si>
    <t>Slovensko – Česko 2013</t>
  </si>
  <si>
    <t xml:space="preserve">prof. Ing. Miroslav Neslušan, PhD. </t>
  </si>
  <si>
    <t>Molekulárna - morfologická diverzita a stresová odolnosť vláknitých zelených rias Klebsormidium pochádzajúcich z polárnych a stredoeurópskych biotopov</t>
  </si>
  <si>
    <t>SK-CZ-2013-0019</t>
  </si>
  <si>
    <t xml:space="preserve">RNDr. Ľubomír Kováčik, PhD. </t>
  </si>
  <si>
    <t xml:space="preserve">doc. RNDr. Vladimír Baláž, CSc. </t>
  </si>
  <si>
    <t>Štruktúrne formy depozitov železa v organizmoch</t>
  </si>
  <si>
    <t>SK-CZ-2013-0042</t>
  </si>
  <si>
    <t xml:space="preserve">prof. Ing. Marcel Miglierini, DrSc. </t>
  </si>
  <si>
    <t>Hybridné heteroštruktúry na báze diamantu a ZnO pre využitie v elektronike a fotovoltaike</t>
  </si>
  <si>
    <t>SK-CZ-2013-0043</t>
  </si>
  <si>
    <t xml:space="preserve">Ing. Marian Marton, PhD. </t>
  </si>
  <si>
    <t>Korózna degradácia horčíkových zliatin a ich interakcia s biologickými systémami.</t>
  </si>
  <si>
    <t>SK-CZ-2013-0046</t>
  </si>
  <si>
    <t>Vysokocyklová a gigacyklová únava ultrajemnozrnných materiálov pripravených intenzívnou plastickou deformáciou</t>
  </si>
  <si>
    <t>SK-CZ-2013-0047</t>
  </si>
  <si>
    <t xml:space="preserve">prof. Ing. Otakar Bokůvka, PhD. </t>
  </si>
  <si>
    <t>Experimentálna a teoretická analýza sorpcie vodnej pary v stavebných materiáloch</t>
  </si>
  <si>
    <t>SK-CZ-2013-0052</t>
  </si>
  <si>
    <t xml:space="preserve">Ing. Peter Matiašovský, CSc. </t>
  </si>
  <si>
    <t>Cytologické zmeny izolátov akantaméb po aplikácii potenciálne amebicídnych zlúčenín</t>
  </si>
  <si>
    <t>SK-CZ-2013-0058</t>
  </si>
  <si>
    <t xml:space="preserve">RNDr. Martin Mrva, PhD. </t>
  </si>
  <si>
    <t>Moderné informetrické metódy hodnotenia vedeckého výskumu</t>
  </si>
  <si>
    <t>SK-CZ-2013-0062</t>
  </si>
  <si>
    <t xml:space="preserve">prof. Ing. Ján Paralič, PhD. </t>
  </si>
  <si>
    <t>Multifyzikálne výpočty v elektrických pohonoch</t>
  </si>
  <si>
    <t>SK-CZ-2013-0065</t>
  </si>
  <si>
    <t xml:space="preserve">doc. Ing. Želmíra Ferková, CSc. </t>
  </si>
  <si>
    <t>Štúdium klinicky využiteľných nových foriem preconditioningu ako alternatívnej metódy ochrany srdca pred akútnou ischémiou v organizme zaťaženom civilizačnými ochoreniami</t>
  </si>
  <si>
    <t>SK-CZ-2013-0075</t>
  </si>
  <si>
    <t xml:space="preserve">MUDr. Táňa Ravingerová, DrSc. </t>
  </si>
  <si>
    <t>Deformačná štruktúra cyklicky zaťažovaných vybraných ľahkých zliatin a ich kompozitov</t>
  </si>
  <si>
    <t>SK-CZ-2013-0076</t>
  </si>
  <si>
    <t xml:space="preserve">prof. Ing. Peter Palček, PhD. </t>
  </si>
  <si>
    <t>Magnetické a magnetooptické vlastnosti vybraných manganitov.</t>
  </si>
  <si>
    <t>SK-CZ-2013-0083</t>
  </si>
  <si>
    <t xml:space="preserve">RNDr. Matúš Mihalik, PhD. </t>
  </si>
  <si>
    <t>Výskum algoritmov optimalizácie ekologického spaľovania biomasy s použitím inteligentných a štatistických metód riadenia procesov</t>
  </si>
  <si>
    <t>SK-CZ-2013-0095</t>
  </si>
  <si>
    <t xml:space="preserve">doc. Ing. Ján Piteľ, PhD. </t>
  </si>
  <si>
    <t>Krajinné indície jadra Veľkej Moravy</t>
  </si>
  <si>
    <t>SK-CZ-2013-0103</t>
  </si>
  <si>
    <t xml:space="preserve">doc. RNDr. Martin Boltižiar, PhD. </t>
  </si>
  <si>
    <t>Intermetalické zlúčeniny uranu a ich hydridy</t>
  </si>
  <si>
    <t>SK-CZ-2013-0109</t>
  </si>
  <si>
    <t xml:space="preserve">RNDr. Marián Mihalik, CSc. </t>
  </si>
  <si>
    <t>Optimalizácia mechanických a koróznych vlastností zliatin horčíka pre medicínske aplikácie</t>
  </si>
  <si>
    <t>SK-CZ-2013-0112</t>
  </si>
  <si>
    <t xml:space="preserve">Ing. Libor Trško, PhD. </t>
  </si>
  <si>
    <t>Sledovanie účinku látok nachádzajúcich sa v riasach na klíčenie semien rodov Orobanche a Striga</t>
  </si>
  <si>
    <t>SK-CZ-2013-0121</t>
  </si>
  <si>
    <t xml:space="preserve">RNDr. Radoslava Matúšová, PhD. </t>
  </si>
  <si>
    <t>Komplexná paleobiologická analýza vybraných lokalít mezozoika a terciéru Západných Karpát</t>
  </si>
  <si>
    <t>SK-CZ-2013-0129</t>
  </si>
  <si>
    <t xml:space="preserve">doc. Mgr. Natália Hlavatá Hudáčková, PhD. </t>
  </si>
  <si>
    <t>Inovácia metód posudzovania stability postoja a trupu k zlepšeniu výkonnosti a prevencii zranení</t>
  </si>
  <si>
    <t>SK-CZ-2013-0131</t>
  </si>
  <si>
    <t xml:space="preserve">doc. Mgr. Erika Zemková, PhD. </t>
  </si>
  <si>
    <t xml:space="preserve">Univerzita Komenského v Bratislave -  Fakulta telesnej výchovy a športu </t>
  </si>
  <si>
    <t>Modelovanie a simulácia elektropneumatických mechatronických sústav na báze umelých svalov</t>
  </si>
  <si>
    <t>SK-CZ-2013-0138</t>
  </si>
  <si>
    <t xml:space="preserve">PaedDr. Alena Vagaská, PhD. </t>
  </si>
  <si>
    <t>Syntéza a charakterizácia nanoštruktúrneho anatasu (TiO2) s lamelárnou morfológiou</t>
  </si>
  <si>
    <t xml:space="preserve">prof. Ing. Vlasta Brezová, DrSc. </t>
  </si>
  <si>
    <t>Prognózovanie zosuvného hazardu v karpatskom flyši a zostavenie jednotnej metodiky</t>
  </si>
  <si>
    <t>SK-CZ-2013-0141</t>
  </si>
  <si>
    <t xml:space="preserve">doc. RNDr. Martin Bednarik, PhD. </t>
  </si>
  <si>
    <t>Vývoj metodiky štúdia lokálnych a globálnych mechanických vlastností prírodných materiálov</t>
  </si>
  <si>
    <t>SK-CZ-2013-0144</t>
  </si>
  <si>
    <t xml:space="preserve">Ing. Pavol Zubko, PhD. </t>
  </si>
  <si>
    <t>Štúdium nerovnovážnej difúznej  plazmy generovanej vo vodných parách za atmosférického tlaku optickými a laserovými metódami</t>
  </si>
  <si>
    <t>SK-CZ-2013-0147</t>
  </si>
  <si>
    <t xml:space="preserve">doc. RNDr. Anna Zahoranová, PhD. </t>
  </si>
  <si>
    <t xml:space="preserve">Progresívne magneticky mäkké materiály na báze viaczložkových zliatin. </t>
  </si>
  <si>
    <t>SK-CZ-2013-0150</t>
  </si>
  <si>
    <t xml:space="preserve">RNDr. Magdaléna Strečková, PhD. </t>
  </si>
  <si>
    <t xml:space="preserve">Výškové zmeny spoločenstiev lienok </t>
  </si>
  <si>
    <t>SK-CZ-2013-0155</t>
  </si>
  <si>
    <t xml:space="preserve">Ing. Peter Zach, CSc. </t>
  </si>
  <si>
    <t>Štúdium zvarov a tepelne ovplyvnených zón bimetalov</t>
  </si>
  <si>
    <t>SK-CZ-2013-0164</t>
  </si>
  <si>
    <t xml:space="preserve">Ing. Karel Saksl, DrSc. </t>
  </si>
  <si>
    <t>Využitie odpadových substrátov k biotechnologickej produkcii metabolitov a obohatenej kvasinkovej biomasy</t>
  </si>
  <si>
    <t xml:space="preserve">doc. Ing. Milan Čertík, PhD. </t>
  </si>
  <si>
    <t>Hodnotenie efektivity nasadzovania kontinuálnych ekologických systémov dopravy surovín v priemyselných podnikoch</t>
  </si>
  <si>
    <t>SK-CZ-2013-0169</t>
  </si>
  <si>
    <t xml:space="preserve">doc. Ing. Gabriel Fedorko, PhD. </t>
  </si>
  <si>
    <t>Teoretická analýza a experimentálny výskum  uzlov priehradových konštrukcií</t>
  </si>
  <si>
    <t>SK-CZ-2013-0171</t>
  </si>
  <si>
    <t xml:space="preserve">Ing. Pavol Beke, PhD. </t>
  </si>
  <si>
    <t xml:space="preserve">Technická univerzita v Košiciach -  Stavebná fakulta </t>
  </si>
  <si>
    <t>Verifikácia a spoľahlivosť návrhu digitálnych systémov</t>
  </si>
  <si>
    <t>SK-CZ-2013-0173</t>
  </si>
  <si>
    <t xml:space="preserve">doc. RNDr. Elena Gramatová, CSc. </t>
  </si>
  <si>
    <t xml:space="preserve">Slovenská technická univerzita v Bratislave -  Fakulta informatiky a informačných technológií </t>
  </si>
  <si>
    <t>Aspekty a faktory vedúce k malému záujmu o štúdium technických odborov</t>
  </si>
  <si>
    <t>SK-CZ-2013-0174</t>
  </si>
  <si>
    <t xml:space="preserve">doc. Ing. Ľubica Stuchlíková, PhD. </t>
  </si>
  <si>
    <t>Štúdium vývoja variability populácií vybraných fytopatogénnych húb v rôznych agroekosystémoch Českej a Slovenskej republiky II</t>
  </si>
  <si>
    <t>SK-CZ-2013-0175</t>
  </si>
  <si>
    <t>Špeciálne sklá pre optoelektroniku, nelineárnu optiku a vláknovú optiku.</t>
  </si>
  <si>
    <t>SK-CZ-2013-0182</t>
  </si>
  <si>
    <t xml:space="preserve">doc. RNDr. Vladimír Labaš, PhD. </t>
  </si>
  <si>
    <t>Voda - základná surovina udržateľnej spoločnosti 21. storočia</t>
  </si>
  <si>
    <t>SK-CZ-2013-0188</t>
  </si>
  <si>
    <t xml:space="preserve">doc. Ing. Daniela Kaposztasova, PhD. </t>
  </si>
  <si>
    <t xml:space="preserve">Osobnostné a profesionálne potreby začínajúcich učiteľov  </t>
  </si>
  <si>
    <t>SK-CZ-2013-0192</t>
  </si>
  <si>
    <t xml:space="preserve">PaedDr. Eva Stranovská, PhD. </t>
  </si>
  <si>
    <t xml:space="preserve">Univerzita Konštantína Filozofa v Nitre -  Filozofická fakulta </t>
  </si>
  <si>
    <t>Štúdium mechanických a lomových vlastností nanokeramických kompozitov spevnených nanotrubičkami nitridu bóru</t>
  </si>
  <si>
    <t>SK-CZ-2013-0194</t>
  </si>
  <si>
    <t xml:space="preserve">Ing. Peter Tatarko, PhD. </t>
  </si>
  <si>
    <t>Štúdium interakcií vodíka s defektami v štruktúrnych zliatinách pomocou pozitrónovej anihilačnej spektroskopie</t>
  </si>
  <si>
    <t>SK-CZ-2013-0197</t>
  </si>
  <si>
    <t xml:space="preserve">prof. Ing. Vladimír Slugeň, DrSc. </t>
  </si>
  <si>
    <t>Výskum riadiacich veličín v bionických systémoch bezpečnej energetickej transformácie biomasy a odpadov</t>
  </si>
  <si>
    <t>SK-CZ-2013-0200</t>
  </si>
  <si>
    <t xml:space="preserve">doc. Ing. Pavol Findura, PhD. </t>
  </si>
  <si>
    <t xml:space="preserve">Slovenská poľnohospodárska univerzita v Nitre -  Technická fakulta </t>
  </si>
  <si>
    <t>(Bio)polyméry a bio-inšpirované materiály pre biomedicínu</t>
  </si>
  <si>
    <t>SK-CZ-2013-0206</t>
  </si>
  <si>
    <t xml:space="preserve">Ing. Igor Lacík, DrSc. </t>
  </si>
  <si>
    <t>Identifikácia relevantných proteínov a charakterizácia proteín-proteínových interakcií biomarkerov regresie maligných ochorení</t>
  </si>
  <si>
    <t>SK-CZ-2013-0215</t>
  </si>
  <si>
    <t>Chorológia evolučne progresívnej skupiny podeniek v strednej Európe (Ephemeroptera: Heptageniidae: Ecdyonurus)</t>
  </si>
  <si>
    <t>SK-CZ-2013-0230</t>
  </si>
  <si>
    <t xml:space="preserve">Ing. Marek Svitok, PhD. </t>
  </si>
  <si>
    <t xml:space="preserve">Technická univerzita vo Zvolene -  Fakulta ekológie a environmentalistiky </t>
  </si>
  <si>
    <t xml:space="preserve">Využitie kvapalných produktov po pyrolýze odpadových materiálov ako zberačov v procese flotácie uhlia </t>
  </si>
  <si>
    <t>SK-CZ-2013-0233</t>
  </si>
  <si>
    <t xml:space="preserve">RNDr. Silvia  Dolinská, PhD. </t>
  </si>
  <si>
    <t>Štúdium kvapalno-kryštalických polymérov a ich kompozitov</t>
  </si>
  <si>
    <t>SK-CZ-2013-0234</t>
  </si>
  <si>
    <t xml:space="preserve">Mgr. Juraj Kronek, PhD. </t>
  </si>
  <si>
    <t>Rast nanokryštalických diamantových vrstiev na uhlíkových nanorúrkach ako heterosystém s unikátnymi vlastnosťami</t>
  </si>
  <si>
    <t>SK-CZ-2013-0235</t>
  </si>
  <si>
    <t xml:space="preserve">Ing. Viliam Vretenár, PhD. </t>
  </si>
  <si>
    <t>Hodnotiace kritériá a modelovanie produkčného potenciálu českého a slovenského poľnohospodárstva a potravinárstva</t>
  </si>
  <si>
    <t>SK-CZ-2013-0240</t>
  </si>
  <si>
    <t xml:space="preserve">doc. Ing. Štefan Buday, PhD. </t>
  </si>
  <si>
    <t>Národné poľnohospodárske a potravinárske centrum -  Výskumný ústav ekonomiky poľnohospodárstva a potravinárstva</t>
  </si>
  <si>
    <t>Porovnanie vplyvu Bt kukurice na entomofaunu v podmienkach ČR a Slovenska</t>
  </si>
  <si>
    <t>SK-CZ-2013-0249</t>
  </si>
  <si>
    <t xml:space="preserve">prof. Ing. Ľudovít  Cagáň, CSc. </t>
  </si>
  <si>
    <t xml:space="preserve">Śtúdium ochrany srdcového svalu proti poškodeniu a malígnym poruchám rytmu  vyvolaným zmeneným tyroidným stavom. </t>
  </si>
  <si>
    <t>SK-CZ-2013-0256</t>
  </si>
  <si>
    <t xml:space="preserve">RNDr. Narcisa Tribulová, DrSc. </t>
  </si>
  <si>
    <t>Charakterizácia vybraných špecialnych skiel</t>
  </si>
  <si>
    <t>SK-FR-2013-0007</t>
  </si>
  <si>
    <t>Slovensko – Francúzsko 2013</t>
  </si>
  <si>
    <t xml:space="preserve">Slovenská technická univerzita v Bratislave -  Materiálovotechnologická fakulta, Trnava </t>
  </si>
  <si>
    <t xml:space="preserve">doc. Ing. Pavol Fedorko, CSc. </t>
  </si>
  <si>
    <t>Neinvazívna optická identifikácia metabolického stavu ľudských krvných buniek</t>
  </si>
  <si>
    <t>SK-FR-2013-0020</t>
  </si>
  <si>
    <t xml:space="preserve">doc. Alžbeta Marček Chorvátová, PhD. </t>
  </si>
  <si>
    <t>Využitie sekvenačných analýz novej generácie na detekciu a charakterizáciu závažných vírusov čerešní.</t>
  </si>
  <si>
    <t>SK-FR-2013-0021</t>
  </si>
  <si>
    <t xml:space="preserve">Ing. Miroslav Glasa, PhD. </t>
  </si>
  <si>
    <t>Masívne supravodiče s optimalizovaným piningom</t>
  </si>
  <si>
    <t>SK-FR-2013-0025</t>
  </si>
  <si>
    <t xml:space="preserve">Ing. Pavel Diko, DrSc. </t>
  </si>
  <si>
    <t xml:space="preserve">doc. Ing. Michal Kvasnica, PhD. </t>
  </si>
  <si>
    <t>The chromatic and structural properties of graphs</t>
  </si>
  <si>
    <t>SK-FR-2013-0028</t>
  </si>
  <si>
    <t xml:space="preserve">doc. RNDr. Roman Soták, PhD. </t>
  </si>
  <si>
    <t>Vplyv stopových prvkov na koreň tolerantných a netolerantných rastlín potenciálne využiteľných na fytoremediácie</t>
  </si>
  <si>
    <t>SK-FR-2013-0029</t>
  </si>
  <si>
    <t xml:space="preserve">prof. RNDr. Alexander Lux, CSc. </t>
  </si>
  <si>
    <t>Produkcia a identifikácia receptora pre vonkajší membránový proteín OMPatt (E. ruminantium), ktorý je silne exprimovaný v oslabenom kmeni</t>
  </si>
  <si>
    <t>SK-FR-2013-0031</t>
  </si>
  <si>
    <t>Elektrónový spinový polarimeter na báze tenkých feromagnetických membrán</t>
  </si>
  <si>
    <t>SK-FR-2013-0032</t>
  </si>
  <si>
    <t xml:space="preserve">Ing. Mgr. Robert Andok, PhD. </t>
  </si>
  <si>
    <t>Farbivami modifikované uhlíkové nanotrubičky pre optotepelnú aktuáciu nanokompozitov</t>
  </si>
  <si>
    <t>SK-FR-2013-0033</t>
  </si>
  <si>
    <t>Metodika znehybnenia peľov pomocou plazmy s cieľom ich kvantitatívnej analýzy spektroskopiou LIBS.</t>
  </si>
  <si>
    <t>SK-FR-2013-0035</t>
  </si>
  <si>
    <t xml:space="preserve">prof. Dr. Pavel Veis, CSc. </t>
  </si>
  <si>
    <t>Spektroskopia malých molekúl obsahujúcich vodík</t>
  </si>
  <si>
    <t>SK-FR-2013-0037</t>
  </si>
  <si>
    <t xml:space="preserve">Dr. Peter Čermák, PhD. </t>
  </si>
  <si>
    <t>Potenciálny vplyv draslíka a rubídia na prípravu oxyfluorohlinitanových komplexov v tuhom stave.</t>
  </si>
  <si>
    <t>SK-FR-2013-0039</t>
  </si>
  <si>
    <t xml:space="preserve">Ing. František Šimko, PhD. </t>
  </si>
  <si>
    <t>Tepelná stabilita celuláz</t>
  </si>
  <si>
    <t>Slovensko – Maďarsko 2013</t>
  </si>
  <si>
    <t xml:space="preserve">prof. Ing. Milan Polakovič, PhD. </t>
  </si>
  <si>
    <t>Magnetické vlastnosti anizotrópnych kompozitnych systémov</t>
  </si>
  <si>
    <t>SK-HU-2013-0009</t>
  </si>
  <si>
    <t xml:space="preserve">RNDr. Natália  Tomašovičová, CSc. </t>
  </si>
  <si>
    <t>Spolupráca pri vypracovaní nových systémov využívania pôdy</t>
  </si>
  <si>
    <t>SK-HU-2013-0010</t>
  </si>
  <si>
    <t xml:space="preserve">RNDr. Danka Kotorová, PhD. </t>
  </si>
  <si>
    <t>Výskum a vývoj modulov pre jazykovo-adaptívne multimodálne rozhrania</t>
  </si>
  <si>
    <t>SK-HU-2013-0015</t>
  </si>
  <si>
    <t xml:space="preserve">Ing. Stanislav Ondáš, PhD. </t>
  </si>
  <si>
    <t>Dunajská panva – korelácia a vývoj sedimentárnych fácií a paleoprostredí počas neskorého neogénu</t>
  </si>
  <si>
    <t>SK-HU-2013-0020</t>
  </si>
  <si>
    <t xml:space="preserve">prof. RNDr. Michal Kováč, DrSc. </t>
  </si>
  <si>
    <t>Porovnávacie štúdium Miocénnych ryolitových vulkanitov Slovenska a Maďarska</t>
  </si>
  <si>
    <t>SK-HU-2013-0027</t>
  </si>
  <si>
    <t xml:space="preserve">RNDr. Jaroslav Lexa, CSc. </t>
  </si>
  <si>
    <t>Zlepšenie pekárskej kvality kombinovaním glutenínových alel a získanie homogénnych línií pomocou metód hybridizácie a in vitro haploidnej indukcie</t>
  </si>
  <si>
    <t>SK-HU-2013-0028</t>
  </si>
  <si>
    <t xml:space="preserve">Ing. Edita Gregova, PhD. </t>
  </si>
  <si>
    <t>Analýza povrchových a objemových stavov s použitím metód na báze kapacitnej mikroskopie</t>
  </si>
  <si>
    <t>SK-HU-2013-0031</t>
  </si>
  <si>
    <t xml:space="preserve">Ing. Štefan Lányi, DrSc. </t>
  </si>
  <si>
    <t>Effects of pre-treatments on wood surface properties</t>
  </si>
  <si>
    <t>SK-HU-2013-0035</t>
  </si>
  <si>
    <t>doc. Ing. Rastislav Lagana, PhD. PhD.</t>
  </si>
  <si>
    <t>Príprava a charakterizácia grafénu s kontrolovaťeľnou korugáciou povrchu</t>
  </si>
  <si>
    <t>SK-HU-2013-0039</t>
  </si>
  <si>
    <t>ADVANCING THE CONSERVATION OF PLANT GENETIC RESOURCES IN THE CARPATHIAN MOUNTAINS AND PANNONIAN BASIN</t>
  </si>
  <si>
    <t>SK-HU-2013-0040</t>
  </si>
  <si>
    <t xml:space="preserve">Ing. Pavol Hauptvogel, PhD. </t>
  </si>
  <si>
    <t>Mobilné zariadenia vo výučbe, vývoj mobilných aplikácií</t>
  </si>
  <si>
    <t>SK-HU-2013-0046</t>
  </si>
  <si>
    <t xml:space="preserve">Mgr. Tibor Szabó, PhD. </t>
  </si>
  <si>
    <t xml:space="preserve">Univerzita Konštantína Filozofa v Nitre -  Fakulta stredoeurópskych štúdií </t>
  </si>
  <si>
    <t>Syntéza a charakterizácia komplexov Pd(II), Pt(II) a Au(III) vykazujúcich  biologickú aktivitu.</t>
  </si>
  <si>
    <t>SK-SRB-2013-0004</t>
  </si>
  <si>
    <t>Slovensko – Srbsko 2013</t>
  </si>
  <si>
    <t xml:space="preserve">doc. RNDr. Ivan Potočňák, PhD. </t>
  </si>
  <si>
    <t>Slovensko-srbské literárne a kultúrne prieniky</t>
  </si>
  <si>
    <t>SK-SRB-2013-0014</t>
  </si>
  <si>
    <t xml:space="preserve">doc. PhDr. Erika Brtáňová, PhD. </t>
  </si>
  <si>
    <t>Ústav slovenskej literatúry SAV</t>
  </si>
  <si>
    <t xml:space="preserve">Klonálne množenie vybraných kultivarov Rubus a Prunus spp. v podmienkach in vitro </t>
  </si>
  <si>
    <t>SK-SRB-2013-0020</t>
  </si>
  <si>
    <t xml:space="preserve">RNDr. Alena Gajdošová, CSc. </t>
  </si>
  <si>
    <t>Vplyv kremíka na toxicitu ťažkých kovov a nebezpečných stopových prvkov pri poľnohospodárskych plodinách</t>
  </si>
  <si>
    <t>SK-SRB-2013-0021</t>
  </si>
  <si>
    <t xml:space="preserve">Mgr. Marek Vaculík, PhD. </t>
  </si>
  <si>
    <t>Stanovenie zmien glykozylácie proteínov súvisiacich s kolorektálnym karcinómom s využitím moderných citlivých lektínových biočipov s dopadom na výskum rakoviny, jej diagnostiku a terapiu</t>
  </si>
  <si>
    <t>SK-SRB-2013-0028</t>
  </si>
  <si>
    <t>Revitalizácia malých poľnohospodárskych fariem na pestovanie energetických rastlín a produkciu biomasy.</t>
  </si>
  <si>
    <t>SK-SRB-2013-0031</t>
  </si>
  <si>
    <t xml:space="preserve">prof. JUDr. Eleonóra Marišová, PhD. </t>
  </si>
  <si>
    <t xml:space="preserve">Študentské on-line konferencie medzi MTF STU (Slovensko) a FEE, Univerzita v Niši (Srbsko) na účely rozvoja špecifických jazykových a iných zručností </t>
  </si>
  <si>
    <t>SK-SRB-2013-0034</t>
  </si>
  <si>
    <t xml:space="preserve">Mgr. Gabriela Chmelíková, PhD. </t>
  </si>
  <si>
    <t>Implementácia umelej inteligencie pre optimalizáciu parametrov vybranych pokročilých procesov obrábania</t>
  </si>
  <si>
    <t>SK-SRB-2013-0037</t>
  </si>
  <si>
    <t xml:space="preserve">prof. Ing. lldiko Maňková, CSc. </t>
  </si>
  <si>
    <t xml:space="preserve">Vlastnosti syrov vyrobených  s autochtónnymi baktériami mliečneho kysnutia </t>
  </si>
  <si>
    <t>SK-SRB-2013-0038</t>
  </si>
  <si>
    <t xml:space="preserve">doc. Ing. Margita Čanigová, CSc. </t>
  </si>
  <si>
    <t>Analýza možností využitia pevnej biomasy v podmienkach agrosektora na Slovensku a Srbsku</t>
  </si>
  <si>
    <t>SK-SRB-2013-0039</t>
  </si>
  <si>
    <t xml:space="preserve">doc. Ing. Zuzana Palková, PhD. </t>
  </si>
  <si>
    <t>TRAnsparentné elektricky vodivé polymérne nanKOmpozity na báze nanoštruktúrneho GRafitu</t>
  </si>
  <si>
    <t>SK-SRB-2013-0044</t>
  </si>
  <si>
    <t>Modifikácia, charakterizácia a vlastnosti prírodných sorbentov</t>
  </si>
  <si>
    <t>SK-SRB-2013-0048</t>
  </si>
  <si>
    <t xml:space="preserve">prof. RNDr. Pavol Rajec, DrSc. </t>
  </si>
  <si>
    <t>Meranie parametrov Starkoveho rozšírenia pre vylepšenie spektroskopie laserom indukovanej iskry (LIBS)</t>
  </si>
  <si>
    <t>SK-SRB-2013-0049</t>
  </si>
  <si>
    <t xml:space="preserve">Magnetické nanokompozity pre biomedicínu </t>
  </si>
  <si>
    <t>SK-SRB-2013-0050</t>
  </si>
  <si>
    <t xml:space="preserve">RNDr. Mária Zentková, CSc. </t>
  </si>
  <si>
    <t>Harmonizácia databáz pôdnych údajov na Slovensku a v Srbsku v súlade s požiadavkami ESDAC</t>
  </si>
  <si>
    <t>SK-SRB-2013-0052</t>
  </si>
  <si>
    <t xml:space="preserve">RNDr. Beata Houšková, CSc. </t>
  </si>
  <si>
    <t>Nanoštruktúrne mechanochemicky modifikované zlúčeniny arzénu s protirakovinovým účinkom: od ab-initio kvantovo-mechanickým modelom k experimentálnym overeniam</t>
  </si>
  <si>
    <t>SK-UA-2013-0003</t>
  </si>
  <si>
    <t>Slovensko – Ukrajina 2013</t>
  </si>
  <si>
    <t>Výskum porušenia a zákonov opotrebenia materiálov hutníckych zariadení</t>
  </si>
  <si>
    <t>SK-UA-2013-0013</t>
  </si>
  <si>
    <t xml:space="preserve">doc. Ing. Janette Brezinová, PhD. </t>
  </si>
  <si>
    <t>Spoločenstvá EPT slovensko-ukrajinského cezhraničného regiónu: štruktúra, diverzita a posúdenie ekologického stavu tokov</t>
  </si>
  <si>
    <t>SK-UA-2013-0023</t>
  </si>
  <si>
    <t>Fyzikálne mechanizmy nízkoteplotnej plastickej deformácie a porušovania nových vysokopevných multikomponentých amorfných a vysokoentropických zliatin</t>
  </si>
  <si>
    <t>SK-UA-2013-0027</t>
  </si>
  <si>
    <t xml:space="preserve">RNDr. Kornel Csach, CSc. </t>
  </si>
  <si>
    <t>Relaxácia a fotoindukované javy v chalkogenidových sklách v systéme Ge-As-S (Se)</t>
  </si>
  <si>
    <t>SK-UA-2013-0028</t>
  </si>
  <si>
    <t xml:space="preserve">doc. RNDr. Karol Flachbart, DrSc. </t>
  </si>
  <si>
    <t>Nanokompozity pre plazmoniku na báze chalkogénnych skiel s kovovými nanočasticami</t>
  </si>
  <si>
    <t>SK-UA-2013-0046</t>
  </si>
  <si>
    <t>Celková hodnota</t>
  </si>
  <si>
    <t>VEGA - BV*</t>
  </si>
  <si>
    <t>KEGA - BV*</t>
  </si>
  <si>
    <t>APVV - BV**</t>
  </si>
  <si>
    <t>Výskumné aktivity od subjektov verejnej správy</t>
  </si>
  <si>
    <t>Celkové príjmy od subjektov verejnej správy</t>
  </si>
  <si>
    <t>Výskumné aktivity od iných subjektov, ako sú subjekty verejnej správy, a od subjektov zo zahraničia (mimo grantových schém)</t>
  </si>
  <si>
    <t>Zahraničné výskumné 
granty</t>
  </si>
  <si>
    <t>Zahraničné edukačné 
a ostatné granty</t>
  </si>
  <si>
    <t>Celkový súčet</t>
  </si>
  <si>
    <t>* Údaje sú z podkladov MŠVVaŠ SR, tak ako dotácie odišli na účty VVŠ dotačnými zmluvami, resp. ich dodatkami, kde sú súčasne zohľadnené aj vratky a prípadné presuny na spolupracujúce pracoviská z iných VVŠ.</t>
  </si>
  <si>
    <t>Prehľad: Výskumné aktivity vysokých škôl za rok 2015 v EUR</t>
  </si>
  <si>
    <t>** Údaje z podkladov APVV (sú v samostatnom hárku "APVV 2015"). 
Zohľadňovala sa dotácia, ktorú VŠ prijala na svoj účet – pri hlavnom riešiteľovi bez časti finančných prostriedkov určených spoluriešiteľským pracoviskám.</t>
  </si>
  <si>
    <t>N</t>
  </si>
  <si>
    <t>Iné pracovisko, ako je VVŠ.</t>
  </si>
  <si>
    <t>Neuvedená suma</t>
  </si>
  <si>
    <t>Použijú sa podklady od APVV.</t>
  </si>
  <si>
    <t>A</t>
  </si>
  <si>
    <t>Rozvojový projekt (dobudovanie pracoviska)</t>
  </si>
  <si>
    <t>Nemá výskumný charakter 
(konferencia).</t>
  </si>
  <si>
    <t>Nemá výskumný charakter 
(sympózium).</t>
  </si>
  <si>
    <t>Nemá výskumný charakter 
(časopis).</t>
  </si>
  <si>
    <t>Presunuté do výskumných nie z verejnej správy</t>
  </si>
  <si>
    <t>Presunuté z výskumných z verejnej správy</t>
  </si>
  <si>
    <t xml:space="preserve">Výskumné centrum UNIZA </t>
  </si>
  <si>
    <t>Nemá výskumný charakter 
(vzdelávanie).</t>
  </si>
  <si>
    <t>Nemá výskumný charakter 
(publikácia).</t>
  </si>
  <si>
    <t>Presunuté z výsk. nie z verej. správy</t>
  </si>
  <si>
    <t>Presunuté do výskumných z verejnej správy</t>
  </si>
  <si>
    <t>Presunuté z výskumných nie z verejnej správy</t>
  </si>
  <si>
    <t>Poskytnuté samotnou VŠ</t>
  </si>
  <si>
    <t>Univerzitný vedecký park ŽU</t>
  </si>
  <si>
    <t>Výskumné centrum ŽU</t>
  </si>
  <si>
    <t>Presunuté do nevýskumných ZG</t>
  </si>
  <si>
    <t>Presunuté do výskumných z verejnej správy (financované z MŠVVaŠ SR)</t>
  </si>
  <si>
    <t>Presunuté z výsk. zahr. grant. schém (financované z MŠVVaŠ SR)</t>
  </si>
  <si>
    <t>Presunuté do nevýskumných ZG (vzdelávací charakter)</t>
  </si>
  <si>
    <t>Presunuté do nevýskumných ZG (vzdelávací charakter - Marie Curie Initial Training Networks (ITN) - Support for training and career development of
researchers)</t>
  </si>
  <si>
    <t>CHF</t>
  </si>
  <si>
    <t>Presunuté do nevýskumných ZG 
(nie je zrejmý výskumný charakter)</t>
  </si>
  <si>
    <t>Nemá výskumný charakter 
(informačný materiál).</t>
  </si>
  <si>
    <t>Nemá výskumný charakter 
(príručka).</t>
  </si>
  <si>
    <t>Presunuté do nevýskumných domácich (posúdenie)</t>
  </si>
  <si>
    <t>Presunuté do výskumných nie z verejnej správy (príjem z podnikateľskej činnosti)</t>
  </si>
  <si>
    <t>Presunuté do nevýskumných DG</t>
  </si>
  <si>
    <t>Presunuté do nevýskumných DG 
(analýzy, merania, posúdenia ap.)</t>
  </si>
  <si>
    <t>Presunuté do nevýskumných DG 
(analýzy, merania, posúdenia, skúšky ap.)</t>
  </si>
  <si>
    <t>Presunuté do nevýskumných DG 
(nie je zrejmý výskumný charakter)</t>
  </si>
  <si>
    <t>Presunuté do nevýskumných ZG 
(analýzy, merania, posúdenia ap.)</t>
  </si>
  <si>
    <t>Presunuté do nevýskumných ZG 
(analýzy, merania, posúdenia, skúšky ap.)</t>
  </si>
  <si>
    <t>Presunuté do nevýskumných ZG 
(vzdelávanie)</t>
  </si>
  <si>
    <t>Presunuté z výskumných z verejnej správy (príjem z podnikateľskej činnosti)</t>
  </si>
  <si>
    <t>Presunuté z výsk. z verej. správy</t>
  </si>
  <si>
    <t>Charakter grantov</t>
  </si>
  <si>
    <t>aplikovaný výskum</t>
  </si>
  <si>
    <t>vývoj</t>
  </si>
  <si>
    <t>základný výskum</t>
  </si>
  <si>
    <t>Podľa evidencie APVV nejde o projekt výskumu a vývoja.</t>
  </si>
  <si>
    <t>Presunuté z výsk. nie z verej. správy (upravené po verifikácii)</t>
  </si>
  <si>
    <t>Presunuté z výsk. zahr. grant. schém</t>
  </si>
  <si>
    <t>Cieľom projektu je prostredníctvom bádateľského syntetizujúceho výskumu z dostupných zdrojov, literatúry, priameho aj telefonického prieskumu vytvoriť "Územnú mapu" kompetencií v oblasti dopravy v Rakúsku a na Slovensku, ktorá poskytne obraz o zodpovednosti všetkých zainteresovaných činiteľov na oboch stranách, a tým uľahčí najmä cezhraničnú spoluprácu pri riešení nárokov dopravy a mobility.</t>
  </si>
  <si>
    <t>Grant bol uvedený v tabuľke za rok 2014, kedy bola dotácia v celej sume 29 184 € pridelená na účet.</t>
  </si>
  <si>
    <t>Presunuté z výsk. nie z verej. správy - upravené po verifikácii
(analýzy, merania, posúdenia ap. - nemá výskumný charakter)</t>
  </si>
  <si>
    <t>Presunuté do nevýskumných ZG - ide o program pre vzdelávanie, odbornú prípravu, mládež a šport</t>
  </si>
  <si>
    <t>Presunuté z výsk. zahr. grant. schém - ide o program pre vzdelávanie, odbornú prípravu, mládež a šport</t>
  </si>
  <si>
    <t>http://www.erasmusplus.sk/index.php?sw=70</t>
  </si>
  <si>
    <t>Presunuté z výsk. zahr. grant. schém - ide o program pre vzdelávanie, odbornú prípravu, mládež a šport (verifikované)</t>
  </si>
  <si>
    <t>http://www.erasmusplus.sk/index.php?sw=70
http://www.super-project.eu/index_sk.php?lang=SK</t>
  </si>
  <si>
    <t>Podľa evidencie APVV nejde o projekt výskumu a vývoja.
Pripomienka SPU</t>
  </si>
  <si>
    <t>Pripomienka SPU</t>
  </si>
  <si>
    <t>Akceptované po zdôvodnení pri verifikácii</t>
  </si>
  <si>
    <t xml:space="preserve">Na základe zmluvy bola vytvorená špecifická databáza 3D laser dát s použitím jednej z troch špeciálne vyvinutých metód spôsobu vykonávania leteckého meračského snímkovania a zberu 3D laser dát, ktorá bola vyvinutá riešiteľmi projektu a je súčasťou chráneného know how riešiteľov v zmysle ustanovenia § 17 zákona č. 513/1991 Zb. Obchodný zákonník v znení neskorších predpisov. Na základe tejto databázy bol vytvorený jedinečný 3D digitálny model terénu -mapovaného špecifického územia, ktorý je podkladom pre posudzovanie vhodnosti terénu na výstavbu, pri plánovaní inžinierskych stavieb - cesta, železnica, letisko a umožnil posudzovať celkovú štruktúru a zmysluplnosť ďalších zámerov a komplexných projektov v danej lokalite. Výstup projektu je jedinečný vo svojom vedeckom spôsobe spracovania ako aj v svojej ekonomickej efektívnosti. </t>
  </si>
  <si>
    <t>V rámci úlohy bola vytvorená špecifická databáza na základe diferencovaného prístupu k orografii terénu, ktorý je v tomto prípade extrémne náročný- rôznorodý terén lokality Vrátna. V teréne boli pomocou DTM modelu vytypované lokálne extrémy, ktoré museli byť spracovávané manuálne, pričom sa na ne aplikuje jedna z troch špeciálne vyvinutých metód riešiteľov projektu, ktorá je súčasťou chráneného know how riešiteľov projektu v zmysle ustanovenia § 17 zákona č. 513/1991 Zb. Obchodný zákonník v znení neskorších predpisov. Prvotnou súčasťou výskumu bol aj zber dát, ktorý nie je možné vykonávať automatickými nástrojmi, ale na základe riešiteľmi zostrojeného špecifického systému prepočtu parametrov, ktoré sa definujú manuálne v súlade s vedecko výskumnými ako aj praktickými poznatkami riešiteľov. Vytvorenie tejto špecifickej databázy je súčasťou ďalšieho výskumu v tejto lokalite, ktorý je vykonávaný z dôvodu predchádzajúceho masívneho zosunu terénu, výskum je základom ďalších hodnotení prírodných rizík (záplavy, zosuvy pôd, lavíny, erózia). Bez výstupov tohto projektu by nebolo možné realizovať nadväzujúce vedecko výskumné ako aj praktické závery riešenia problémov v danej lokalite. Ďalším prínosom výsledkov tohto výskumu je aj ich hospodárnosť, kedy pozemné mapovanie terénu by bolo fyzicky ako aj materiálne nezvládnuteľné.</t>
  </si>
  <si>
    <t>V rámci úlohy kolektív riešiteľov vytváral špecifickú databázu pomocou troch nimi vyvinutých metód zberu dát leteckého meračského snímkovania a 3D scanovania, kedy tieto metódy sú súčasťou chráneného know how riešiteľov projektu v zmysle ustanovenia § 17 zákona č. 513/1991 Zb. Obchodný zákonník v znení neskorších predpisov. Uvedené  vedecko výskumné metódy spájajú praktické skúsenosti a využitie pre tento účel vyvinutého matematického modelu, ktorý je potrebné aplikovať vždy na konkrétne meranie s ohľadom na charakter reliéfu, terénu – testovacieho/meraného územia ako aj na požadovaný výstup. Takto špecificky vedecky získané dáta sú podkladom pre vytvorenie digitálneho modelu povrchu Zeme, digitálneho modelu terénu ako aj 3D modelov budov, stromov či infraštruktúry. Tieto modely sú vytvárané pomocou špeciálnych algoritmov, ktoré sa využívajú na vizualizáciu pri tvorbe záplavových máp, hodnotenie solárneho potenciálu striech ako aj v oblastii enviromentálnho modelovania- modelovanie šírenia znečistenia ovzdušia.</t>
  </si>
  <si>
    <t xml:space="preserve">V rámci úlohy išlo o vytvorenie matematického modelu opisujúceho vplyv rizikových faktorov na integritu bezpečnosti generického jadra systému JAZZ, ktoré je realizované na architektúre 2 oo 3.  Keďže ide o bezpečnostne relevantný systém, ktorý realizuje bezpečnostné funkcie  s najvyššou úrovňou bezpečnosti (SIL 4), tak nutnou súčasťou jeho vývoja je aj vytvorenie takéhoto modelu: vplyv rizikových faktorov na integritu bezpečnosti systému sa nedá overiť prakticky, preto musí byť vytvorený pravdepodobnostný model; model je jedinečný pre každý systém  a je poplatný jeho technickému riešeniu, jeho technickým parametrom a spôsobu prevádzky.       
</t>
  </si>
  <si>
    <t>Projekt bol zameraný na výskum vplyvu tepelného spracovania na únavovú životnosť ocele používanej na výrobu tlakových nádob. Analýzy a merania boli len podkladom pre výskumné zhodnotenie vyššie uvedeného vplyvu.</t>
  </si>
  <si>
    <t>Výskumné práce boli zamerané nielen sa samotné zisťovanie energetických parametrov biomasy, ale taktiež na zhodnotenie a zovšeobecnenie relevantných energetických dát. Samotné využitie biomasy má zásadný význam pre zachovanie udržateľnosti a efektivity prevádzok v odvetví bioenergie. Výskumné úlohy realizované na základe zmluvy o dielo boli zamerané na stanovenie účinkov vysokého obsahu popola z drevných štiepok vo vykurovacích zariadeniach. Počas trvania výskumných úloh bolo analyzovaných viac ako 450 vzoriek drevných štiepok, pričom boli stanovené ich energetické parametre  ako sú  obsah popola, relatívna vlhkosť a výhrevnosť. Následne bol vytvorený zovšeobecnený lineárny model, s cieľom určiť vzťah medzi hodnoty spaľovacieho tepla a množstva popola z drevných štiepok.</t>
  </si>
  <si>
    <t xml:space="preserve">Výskumné práce boli zamerané nielen sa samotné zisťovanie energetických parametrov biomasy, ale taktiež na zhodnotenie a zovšeobecnenie relevantných energetických dát. Samotné využitie biomasy má zásadný význam pre zachovanie udržateľnosti a efektivity prevádzok v odvetví bioenergie. Výskumné úlohy realizované na základe zmluvy o dielo boli zamerané na stanovenie účinkov vysokého obsahu popola z drevných štiepok vo vykurovacích zariadeniach. Počas trvania výskumných úloh bolo analyzovaných viac ako 450 vzoriek drevných štiepok, pričom boli stanovené ich energetické parametre  ako sú  obsah popola, relatívna vlhkosť a výhrevnosť. Následne bol vytvorený zovšeobecnený lineárny model, s cieľom určiť vzťah medzi hodnoty spaľovacieho tepla a množstva popola z drevných štiepok.  </t>
  </si>
  <si>
    <t>Uvedené projekty sú výskumného charakteru s podnikateľským subjektom Volkswagen Slovakia. Hlavným cieľom projektu je podpora technického vzdelávania v materských školách a na 1. stupni ZŠ prostredníctvom aplikácie výskumne ladenej koncepcie zameranej na rozvoj spôsobilosti využiť poznanie na tvorbu a riešenie rôznych technických, konštrukčných a užívateľských problémov. Na základe výskumu, ktorý prebieha na desiatkach materských školách vo všetkých krajoch Slovenska, pomocou metodiky a iniciačných pomôcok sa bude tvoriť metodika technického vzdelávania pre 1. stupeň ZŠ, overovanie v praxi ako aj publikovanie.</t>
  </si>
  <si>
    <t>P-106-0030/15</t>
  </si>
  <si>
    <t>chýbali v zozname</t>
  </si>
  <si>
    <t>prof. Ing. Slavko Pavlenko, CSc.</t>
  </si>
  <si>
    <t>P-106-0012/13</t>
  </si>
  <si>
    <t>Jozef Ferenc FER-KOV</t>
  </si>
  <si>
    <t>P-106-0026/14</t>
  </si>
  <si>
    <t>Melli Interiéry, s.r.o.</t>
  </si>
  <si>
    <t>prof.Ing.Jozef Zajac, CSc.</t>
  </si>
  <si>
    <t>P-106-0027/15</t>
  </si>
  <si>
    <t>zmluva o poskytnutí dotácie č. 167/2015-2050-3200-51</t>
  </si>
  <si>
    <t>Tvic s.r.o.</t>
  </si>
  <si>
    <t>P-106-0028/15</t>
  </si>
  <si>
    <t>zmluva o poskytnutí dotácie č. 167/2015-2050-3200-55</t>
  </si>
  <si>
    <t>DMK Progressive Engineering s.r.o.</t>
  </si>
  <si>
    <t>P-106-0026/15</t>
  </si>
  <si>
    <t>1. prešovská nástrojáreň</t>
  </si>
  <si>
    <t>Simulácia procesu tvárnenia oblúkov so skutočnými parametrani a vplyv zmeny polomeru tvárniaceho nástroja na tvar a rozostup oblúka</t>
  </si>
  <si>
    <t>Optimalizácia pevnostných charakteristík atypickej prútovej konštrukcie pre transfer osôb</t>
  </si>
  <si>
    <t>Výskum recyklátorov PUR pien zameraný na zvýšenie ich kvalítatívnych hodnôt a možnosti ďalšieho spracovania pre širšie použitie v priemysle</t>
  </si>
  <si>
    <t>Návrh inovácie veľkokapacitného skladacieho kontajnera pre kamiónovú a železničnú dopravu</t>
  </si>
  <si>
    <t>Konštrukčný návrh ekonomicky nenáročného riešenia malého multifunkčného manipulačného zariadenia s komplexnými výpočtami statických a dynamických zaťažení</t>
  </si>
  <si>
    <t>Vývoj a návrh konštrukcie, realizáciu a uvedenie zariadenia do prevádzky</t>
  </si>
  <si>
    <t>Konštrukčný návrh dopravníkových modulov</t>
  </si>
  <si>
    <t>Ing. Dušan Mitaľ, PhD.</t>
  </si>
  <si>
    <t>P-106-0019/15</t>
  </si>
  <si>
    <t>CADSYNERGY, s.r.o.</t>
  </si>
  <si>
    <t>Doplnené pri verfikácii</t>
  </si>
  <si>
    <t>Technické merania a analýza hluku i vibrácií v obj. Tabačka KE a v okolí</t>
  </si>
  <si>
    <t>P-106-0029/15</t>
  </si>
  <si>
    <t>Zoidberg projekt s.r.o.</t>
  </si>
  <si>
    <t>doc. Ing. Zuzana Murčinková, PhD.</t>
  </si>
  <si>
    <t>P-106-0023/15</t>
  </si>
  <si>
    <t>Analýza používania Rfid systému v logistike</t>
  </si>
  <si>
    <t>doc. Ing. Michal Balog, CSc.</t>
  </si>
  <si>
    <t>P-106-0022/15</t>
  </si>
  <si>
    <t>Gaben, spol. s r.o.</t>
  </si>
  <si>
    <t>Skenovanie povrchov a reverzné inžinierstvo</t>
  </si>
  <si>
    <t>Ing. Jozef Barna, PhD.</t>
  </si>
  <si>
    <t>P-106-0020/15</t>
  </si>
  <si>
    <t>BEKER - MP, s.r.o.</t>
  </si>
  <si>
    <t>Analýza možnosti on-line vyhodnocovania účinnosti zdrojov</t>
  </si>
  <si>
    <t>P-106-0025/14</t>
  </si>
  <si>
    <t>KOOR, s.r.o.</t>
  </si>
  <si>
    <t>Chýbali v zozname.</t>
  </si>
  <si>
    <t>Doplnené pri verifikácii</t>
  </si>
  <si>
    <t>Ponechať v T2, pretože podľa nášho názoru je to aplikovaný výskum.</t>
  </si>
  <si>
    <t>Vzhľadom na skutočnosť, že sa jedná o výskumné úlohy žiadame o presun uvedených ZoD do kategórie výskumné projekty.</t>
  </si>
  <si>
    <t>ZoD predstavujú výskum kontajnera na vývoz nedovyhoreného jadrového paliva a ide o vývojové úlohy, ktoré svojím obsahom a rozsahom riešia nielen otázky základného a aplikovaného výskumu, ale aj otázky bezpečnosti, ktoré nie je možné realizovať na škutočných konštrukciách, ale iba na modeloch v laboratórných podmienkach.</t>
  </si>
  <si>
    <t>V r. 2015 nepridelené financie</t>
  </si>
  <si>
    <t>ZP- prasknutá skl.vyplň, Blanár Ladislav,Košice</t>
  </si>
  <si>
    <t>Bagoňa Miroslav, doc. Ing., PhD.</t>
  </si>
  <si>
    <t>0-13-105/0001-00</t>
  </si>
  <si>
    <t>Ing.Ladislav Blavár,Michalovská 21, 04011 Košice</t>
  </si>
  <si>
    <t>ZP - poškodenie mosta Kojšovský potok, KR PZ v Košiciach</t>
  </si>
  <si>
    <t>0-13-105/0028-00</t>
  </si>
  <si>
    <t>Rozhodnutie</t>
  </si>
  <si>
    <t>Krajské riaditeľstvo PZ v Košiciach- odbor kriminálnej polície, Košice</t>
  </si>
  <si>
    <t>Technická univerzita v Košiciach - Fakulta elektrotechniky a informatiky TUKE</t>
  </si>
  <si>
    <t>Technická univerzita v Košiciach - Fakulta baníctva, ekológie riadenia a geotechnológií TUKE</t>
  </si>
  <si>
    <t>Bola vznesená pripomienka UCM, že MŠVVaŠ SR zohľadnilo celkovo na nevýskumné zahraničné granty menšiu sumu. Uvedený rozdiel je, že UCM prehliadla prepočet USD na EUR.</t>
  </si>
  <si>
    <t>Pri verifikácia upravená suma vysokou školou z 535 200 € na 522 787 €</t>
  </si>
  <si>
    <t>Pri verifikácii anulované z dôvodu duplicity.</t>
  </si>
  <si>
    <t>prof. JUDr. Ján Husár, CSc.</t>
  </si>
  <si>
    <t>Pri verifikáciii uznané (dotácia poskytnutá Audiovizuálnym fondom).</t>
  </si>
  <si>
    <t>pôvodná suma 4 800 bola poskytnutá všetkým trom participantom</t>
  </si>
  <si>
    <t>Upravená suma pri verifikácii.</t>
  </si>
  <si>
    <t>Pri verifikácii STU uvádzala na doplnenie duplicitne tento istý projekt pod číslom APVV-14-3799</t>
  </si>
  <si>
    <t>Na účely rozpisu dotácií MŠVVaŠ SR nerieši fakultné prerozdelenie prostriedkov z APVV a nevstupuje do pokladov APVV.</t>
  </si>
  <si>
    <t>Výskum jednotlivých typov vápna, vyhodnotenie ich vlastností a prvá príprava vzorky vápna s najvyššou možnou reaktivitou (ide o nový typ výpalu vápna).</t>
  </si>
  <si>
    <t>Výskum bezpečnosti autoklávu pod vplyvom vody v závislosti od teploty a tlaku.</t>
  </si>
  <si>
    <t>Výskum a príprava návrhu najvhodnejších postupov danej činnosti (opracovania králičej srsti).</t>
  </si>
  <si>
    <t>Výskum a návrh metódy tlače s najvyššou odolnosťou voči teplu.</t>
  </si>
  <si>
    <t>Skúmanie vlastností a účinnosti biocídnych výrobkov v závislosti od prostredia. Použitá vedecká metóda nie je štandardizovaná, ale treba ju vždy ad hoc prispôsobiť požiadavkám objednávateľa.</t>
  </si>
  <si>
    <t>Skúmanie rôznych typov biologicky rozložiteľných látok s ohľadom na tvorbu využiteľných bioplynov.</t>
  </si>
  <si>
    <t>Príprava baktérií nie je štandardizovaná a je nutné s ohľadom na ich plánované využitie vždy navrhovať konkrétne ad hoc postupy a metódy.</t>
  </si>
  <si>
    <t>Nejde o analýzu v klasickom zmysle slova, je to zaužívaný názov. Výskumom sme identifikovali difraktomer kryštalických látok a stanovili vhodnosť ich použitia.</t>
  </si>
  <si>
    <t>Nájdenie najvhodnejších typov karagénov na zahustenie a stabilizáciu potravinových výrobkov.</t>
  </si>
  <si>
    <t>Jednoznačne ide o projekt výskumného charakteru, nakoľko sa skúmajú vlastnosti jednotlivých typov kolón a identifikuje sa najvhodnejšia pre daný účel.</t>
  </si>
  <si>
    <t>Išlo o výskum a zisťovanie fyzikálno-chemických vlastností elastomérnych zmesí na základe ich požadovanej ďalšej využiteľnosti, vrátane návrhov vhodného zloženia a metód zlepšenia týchto vlastností, t.j. výskumný projekt.</t>
  </si>
  <si>
    <t>Išlo o prípravu a výskum rozličných druhov sadier, skúmanie ich charakteristík viacerými metódami a o identifikáciu najhodnotnejších z nich na stanovené účely, t.j. o výskum.</t>
  </si>
  <si>
    <t>Ide o výskumný projekt, keďže sa ním skúmajú a identifikujú neznáme príčiny žltnutia.</t>
  </si>
  <si>
    <t>Presunuté do nevýskumných ZG - upravené pri verifikácii</t>
  </si>
  <si>
    <t>projekt zameraný na výskum identifikácie príčin kontaminácie skleného vlákna a jeho vplyv na kvalitu produkcie firmy DIPEX.</t>
  </si>
  <si>
    <t>projekt bol zameraný na výskum príčin upchávania platinových trysiek pri ťahaní sklenných vlákien vo firme John´s Manville analýzou pevných anorganických častíc. Podnik na základe výsledkov eliminoval nevhodné materiály používané pre výrobu skloviny.</t>
  </si>
  <si>
    <t>výskumný projekt financovaný firmou Semikron, ktorého úlohou bolo overiť vlastnosti používaných spájok a navrhnúť optimalizáciu ich chemického zloženia.</t>
  </si>
  <si>
    <t>výskumný projekt financovaný firmou Semikron, ktorého úlohou bolo zistiť príčiny zhoršenej spájkovateľnosti v dôsledku vplyvu elektrolyticky vylúčenej vrstve cínu a niklu.</t>
  </si>
  <si>
    <t>výskumný projekt pre zahraničného odberateľa zameraný na náročnú analýzu pomocou transmisnej elektrónovej mikroskopie, pri ktorej bola skúmaná subštruktúra zvarových spojov. Na základe výskumu boli získané detailné informácie o vlastnostiach zvarových spojov. Výsledky boli publikované v karentovanom časopise.</t>
  </si>
  <si>
    <t>výskum vplyvu povrchovej kontaminácie drôtov na technologické parametre ťahania drôtov. Na základe výsledkov boli navrhnuté modifikácie technologických postupov pre firmu Bekaert.</t>
  </si>
  <si>
    <t>výskumný projekt financovaný firmou Semikron, ktorého úlohou bolo zistiť mechanické vlastnosti spájkovaných spojov  v závislosti od použitých technologických parametrov.</t>
  </si>
  <si>
    <t>Komplexná analýza komponentov pre hutnický priemysel</t>
  </si>
  <si>
    <t>projekt vyriešil súvis medzi vlastnosťami použitých ocelí a príčinou vzniku prasklín na povrchu valcov pre valcovacie stolice.</t>
  </si>
  <si>
    <t>výskumný projekt financovaný firmou Semikron, ktorého úlohou bolo zistiť príčiny zhoršenej spájkovateľnosti výkonných diód v spínačoch.</t>
  </si>
  <si>
    <t>projekt bol zameraný na výskum vlastností keramických materiálov používaných vo firme John´s Manville analýzou fázového zloženia pomocou rtg. difrakcie a mikroskopickej analýzy. Podnik na základe výsledkov eliminoval nevhodné materiály a určil príčiny zníženia ich exploatačných vlastností.</t>
  </si>
  <si>
    <t>výskum vplyvu inklúzií na technologické parametre ťahania drôtov. Na základe výsledkov boli navrhnuté modifikácie dodacích predpisov pre firmu Bekaert.</t>
  </si>
  <si>
    <t>štruktúrna analýza karbónových komponentov realizovaná v rámci projektu zadaného firmou Kellys Bicycles pre výskum vplyvu technologických procesov ich výroby na zvýšenie kvality výroby.</t>
  </si>
  <si>
    <t>Predmetom projektu bola analýza signálov akustickej emisie zo snímačov namontovaných na bazénoch Medziskladu vyhoretého jadrového paliva v jadrovej elektrárni Jaslovské Bohunice. Snímanie sa uskutočnilo pomocou zariadenia DAKEL-XEDO-12 s použitím konfigurácie meracích kanálových jednotiek (MKJ) nastavených pri nultých meraniach. Analýza nameraných priebehov signálov AE (RMS, Count1 a Count2) ukázala, že miesta zdrojov rušivých signálov sa menia a súvisia s prevádzkou technologických zariadení. V rámci vykonaných meraní a ich následného vyhodnotenia sa zistilo (čo bol jeden z hlavných cieľov projektu), že charakter nameraných signálov AE sa neodlišuje a, že na technológii MSVP neboli jednoznačne preukázané príznaky korózneho poškodenia, ani emisné udalosti súvisiace s mechanizmami iniciácie a šírenia defektov v kovových materiáloch.</t>
  </si>
  <si>
    <t xml:space="preserve">Fyzikálno-mechanické testy elastomérnych zmesí a ich komponentov </t>
  </si>
  <si>
    <t>Doplnená suma pri verifikácii.</t>
  </si>
  <si>
    <t xml:space="preserve"> SAIA vyplatila študentom</t>
  </si>
  <si>
    <t>MEGAPROJECT The effective Design and Delivery of Megaproject in the European Union</t>
  </si>
  <si>
    <t>nevýskumný projekt - podpora mobility výskumníkov</t>
  </si>
  <si>
    <t>Aj po verifikácii potvrdzujeme, že granty štrukturálnych fondov sa nebudú započítavať.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</si>
</sst>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d/m/yy;@"/>
  </numFmts>
  <fonts count="21"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12"/>
      <name val="Times New Roman"/>
      <family val="1"/>
      <charset val="238"/>
    </font>
    <font>
      <b/>
      <sz val="12"/>
      <name val="Times New Roman"/>
      <family val="1"/>
      <charset val="238"/>
    </font>
    <font>
      <b/>
      <sz val="10"/>
      <name val="Arial"/>
      <family val="2"/>
      <charset val="238"/>
    </font>
    <font>
      <sz val="10"/>
      <name val="Arial"/>
      <family val="2"/>
      <charset val="238"/>
    </font>
    <font>
      <b/>
      <sz val="10"/>
      <color indexed="60"/>
      <name val="Arial"/>
      <family val="2"/>
      <charset val="238"/>
    </font>
    <font>
      <b/>
      <sz val="14"/>
      <name val="Arial"/>
      <family val="2"/>
      <charset val="238"/>
    </font>
    <font>
      <sz val="9"/>
      <color indexed="81"/>
      <name val="Tahoma"/>
      <family val="2"/>
      <charset val="238"/>
    </font>
    <font>
      <sz val="12"/>
      <color theme="1"/>
      <name val="Times New Roman"/>
      <family val="2"/>
      <charset val="238"/>
    </font>
    <font>
      <b/>
      <sz val="12"/>
      <name val="Arial"/>
      <family val="2"/>
      <charset val="238"/>
    </font>
    <font>
      <b/>
      <sz val="12"/>
      <color indexed="60"/>
      <name val="Arial"/>
      <family val="2"/>
      <charset val="238"/>
    </font>
    <font>
      <b/>
      <sz val="12"/>
      <color rgb="FFC00000"/>
      <name val="Arial"/>
      <family val="2"/>
      <charset val="238"/>
    </font>
    <font>
      <sz val="9"/>
      <color indexed="81"/>
      <name val="Tahoma"/>
      <charset val="1"/>
    </font>
    <font>
      <u/>
      <sz val="10"/>
      <color theme="10"/>
      <name val="Arial"/>
      <family val="2"/>
      <charset val="238"/>
    </font>
    <font>
      <sz val="10"/>
      <name val="Arial"/>
      <charset val="238"/>
    </font>
    <font>
      <sz val="12"/>
      <name val="Times New Roman"/>
      <charset val="238"/>
    </font>
    <font>
      <sz val="11"/>
      <color theme="1"/>
      <name val="Times New Roman"/>
      <family val="2"/>
      <charset val="238"/>
    </font>
    <font>
      <u/>
      <sz val="10"/>
      <color theme="10"/>
      <name val="Arial"/>
      <charset val="23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0" fontId="11" fillId="0" borderId="0"/>
    <xf numFmtId="0" fontId="7" fillId="0" borderId="0"/>
    <xf numFmtId="0" fontId="16" fillId="0" borderId="0" applyNumberFormat="0" applyFill="0" applyBorder="0" applyAlignment="0" applyProtection="0"/>
    <xf numFmtId="0" fontId="2" fillId="0" borderId="0"/>
    <xf numFmtId="43" fontId="17" fillId="0" borderId="0" applyFont="0" applyFill="0" applyBorder="0" applyAlignment="0" applyProtection="0"/>
    <xf numFmtId="0" fontId="18" fillId="0" borderId="0"/>
    <xf numFmtId="0" fontId="4" fillId="0" borderId="0"/>
    <xf numFmtId="0" fontId="1" fillId="0" borderId="0"/>
    <xf numFmtId="0" fontId="4" fillId="0" borderId="0"/>
    <xf numFmtId="0" fontId="19" fillId="0" borderId="0"/>
    <xf numFmtId="0" fontId="7" fillId="0" borderId="0"/>
    <xf numFmtId="0" fontId="20" fillId="0" borderId="0" applyNumberFormat="0" applyFill="0" applyBorder="0" applyAlignment="0" applyProtection="0"/>
  </cellStyleXfs>
  <cellXfs count="76">
    <xf numFmtId="0" fontId="0" fillId="0" borderId="0" xfId="0"/>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3" fontId="7" fillId="2" borderId="1"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3" xfId="0" applyFont="1" applyBorder="1" applyAlignment="1">
      <alignment vertical="center" wrapText="1"/>
    </xf>
    <xf numFmtId="0" fontId="6" fillId="3" borderId="1" xfId="0" applyFont="1" applyFill="1" applyBorder="1" applyAlignment="1">
      <alignment horizontal="center" vertical="center" wrapText="1"/>
    </xf>
    <xf numFmtId="0" fontId="7" fillId="0" borderId="0" xfId="0" applyFont="1" applyBorder="1" applyAlignment="1">
      <alignment vertical="center" wrapText="1"/>
    </xf>
    <xf numFmtId="0" fontId="7" fillId="0" borderId="1" xfId="0" applyNumberFormat="1" applyFont="1" applyBorder="1" applyAlignment="1">
      <alignment vertical="center" wrapText="1"/>
    </xf>
    <xf numFmtId="0" fontId="9" fillId="0" borderId="0" xfId="0" applyFont="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right" vertical="center" wrapText="1"/>
    </xf>
    <xf numFmtId="3" fontId="7" fillId="4" borderId="1" xfId="0" applyNumberFormat="1" applyFont="1" applyFill="1" applyBorder="1" applyAlignment="1">
      <alignment vertical="center" wrapText="1"/>
    </xf>
    <xf numFmtId="0" fontId="7" fillId="0" borderId="1" xfId="0" applyFont="1" applyBorder="1" applyAlignment="1">
      <alignment wrapText="1"/>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vertical="center" wrapText="1"/>
    </xf>
    <xf numFmtId="3" fontId="7" fillId="3" borderId="1" xfId="0" applyNumberFormat="1" applyFont="1" applyFill="1" applyBorder="1" applyAlignment="1">
      <alignment vertical="center" wrapText="1"/>
    </xf>
    <xf numFmtId="0" fontId="0" fillId="0" borderId="0" xfId="0" applyFill="1"/>
    <xf numFmtId="0" fontId="7" fillId="0" borderId="0" xfId="0" applyFont="1" applyFill="1"/>
    <xf numFmtId="0" fontId="12" fillId="0" borderId="0" xfId="0" applyFont="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vertical="top"/>
    </xf>
    <xf numFmtId="3" fontId="7" fillId="0" borderId="1" xfId="0" applyNumberFormat="1" applyFont="1" applyFill="1" applyBorder="1" applyAlignment="1">
      <alignment vertical="center" wrapText="1"/>
    </xf>
    <xf numFmtId="14" fontId="7" fillId="0" borderId="1" xfId="0" applyNumberFormat="1" applyFont="1" applyBorder="1" applyAlignment="1">
      <alignment vertical="center" wrapText="1"/>
    </xf>
    <xf numFmtId="0" fontId="0" fillId="0" borderId="0" xfId="0" applyAlignment="1">
      <alignment wrapText="1"/>
    </xf>
    <xf numFmtId="4" fontId="0" fillId="0" borderId="0" xfId="0" applyNumberFormat="1" applyAlignment="1">
      <alignment horizontal="center" wrapText="1"/>
    </xf>
    <xf numFmtId="0" fontId="0" fillId="0" borderId="0" xfId="0" applyAlignment="1">
      <alignment horizontal="center" wrapText="1"/>
    </xf>
    <xf numFmtId="2" fontId="0" fillId="0" borderId="0" xfId="0" applyNumberFormat="1"/>
    <xf numFmtId="0" fontId="0" fillId="0" borderId="0" xfId="0" applyAlignment="1">
      <alignment horizontal="right"/>
    </xf>
    <xf numFmtId="2" fontId="0" fillId="0" borderId="0" xfId="0" applyNumberFormat="1" applyAlignment="1">
      <alignment horizontal="right"/>
    </xf>
    <xf numFmtId="4" fontId="0" fillId="0" borderId="0" xfId="0" applyNumberFormat="1"/>
    <xf numFmtId="0" fontId="0" fillId="0" borderId="1" xfId="0" applyBorder="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9" borderId="1" xfId="0" applyFill="1" applyBorder="1"/>
    <xf numFmtId="3" fontId="0" fillId="0" borderId="1" xfId="5" applyNumberFormat="1" applyFont="1" applyBorder="1"/>
    <xf numFmtId="3" fontId="0" fillId="0" borderId="1" xfId="0" applyNumberFormat="1" applyBorder="1"/>
    <xf numFmtId="3" fontId="0" fillId="5" borderId="1" xfId="0" applyNumberFormat="1" applyFill="1" applyBorder="1"/>
    <xf numFmtId="3" fontId="0" fillId="6" borderId="1" xfId="0" applyNumberFormat="1" applyFill="1" applyBorder="1"/>
    <xf numFmtId="3" fontId="0" fillId="7" borderId="1" xfId="0" applyNumberFormat="1" applyFill="1" applyBorder="1"/>
    <xf numFmtId="3" fontId="0" fillId="8" borderId="1" xfId="0" applyNumberFormat="1" applyFill="1" applyBorder="1"/>
    <xf numFmtId="0" fontId="6" fillId="0" borderId="4" xfId="0" applyFont="1" applyFill="1" applyBorder="1"/>
    <xf numFmtId="3" fontId="6" fillId="0" borderId="1" xfId="0" applyNumberFormat="1" applyFont="1" applyBorder="1"/>
    <xf numFmtId="3" fontId="6" fillId="5" borderId="1" xfId="0" applyNumberFormat="1" applyFont="1" applyFill="1" applyBorder="1"/>
    <xf numFmtId="3" fontId="6" fillId="6" borderId="1" xfId="0" applyNumberFormat="1" applyFont="1" applyFill="1" applyBorder="1"/>
    <xf numFmtId="3" fontId="6" fillId="7" borderId="1" xfId="0" applyNumberFormat="1" applyFont="1" applyFill="1" applyBorder="1"/>
    <xf numFmtId="3" fontId="6" fillId="8" borderId="1" xfId="0" applyNumberFormat="1" applyFont="1" applyFill="1" applyBorder="1"/>
    <xf numFmtId="3" fontId="0" fillId="0" borderId="0" xfId="0" applyNumberFormat="1"/>
    <xf numFmtId="0" fontId="7" fillId="0" borderId="0" xfId="0" applyFont="1"/>
    <xf numFmtId="0" fontId="20" fillId="0" borderId="1" xfId="12" applyFill="1" applyBorder="1" applyAlignment="1">
      <alignment vertical="center" wrapText="1"/>
    </xf>
    <xf numFmtId="0" fontId="7" fillId="0" borderId="0" xfId="0" applyFont="1" applyAlignment="1">
      <alignment wrapText="1"/>
    </xf>
    <xf numFmtId="0" fontId="7" fillId="0" borderId="0" xfId="0" applyFont="1" applyBorder="1" applyAlignment="1">
      <alignment horizontal="left" vertical="top" wrapText="1"/>
    </xf>
    <xf numFmtId="0" fontId="9" fillId="0" borderId="0" xfId="0" applyFont="1" applyBorder="1" applyAlignment="1">
      <alignment horizontal="left" vertical="center" wrapText="1"/>
    </xf>
    <xf numFmtId="0" fontId="12" fillId="0" borderId="5" xfId="0" applyFont="1" applyBorder="1" applyAlignment="1">
      <alignment horizontal="center" vertical="center" wrapText="1"/>
    </xf>
    <xf numFmtId="0" fontId="7" fillId="0" borderId="0" xfId="0" applyFont="1" applyAlignment="1">
      <alignment horizontal="left" wrapText="1"/>
    </xf>
  </cellXfs>
  <cellStyles count="13">
    <cellStyle name="Čiarka" xfId="5" builtinId="3"/>
    <cellStyle name="Hypertextové prepojenie" xfId="12" builtinId="8"/>
    <cellStyle name="Hypertextové prepojenie 2" xfId="3"/>
    <cellStyle name="Normálna" xfId="0" builtinId="0"/>
    <cellStyle name="Normálna 10" xfId="6"/>
    <cellStyle name="Normálna 2" xfId="10"/>
    <cellStyle name="Normálna 3" xfId="1"/>
    <cellStyle name="Normálna 3 2 2" xfId="7"/>
    <cellStyle name="Normálna 4" xfId="8"/>
    <cellStyle name="Normálna 5" xfId="11"/>
    <cellStyle name="Normálna 6" xfId="9"/>
    <cellStyle name="Normálne 2" xfId="4"/>
    <cellStyle name="normálne 2 2" xfId="2"/>
  </cellStyles>
  <dxfs count="11">
    <dxf>
      <alignment horizontal="right" vertical="bottom" textRotation="0" wrapText="0" indent="0" justifyLastLine="0" shrinkToFit="0" readingOrder="0"/>
    </dxf>
    <dxf>
      <alignment horizontal="right" vertical="bottom" textRotation="0" indent="0" justifyLastLine="0" shrinkToFit="0" readingOrder="0"/>
    </dxf>
    <dxf>
      <numFmt numFmtId="4" formatCode="#,##0.00"/>
    </dxf>
    <dxf>
      <numFmt numFmtId="2" formatCode="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kysucky/Documents/Dotacie_2016/projekty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Kurzy"/>
      <sheetName val="VŠ"/>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id="1" name="Tabuľka2" displayName="Tabuľka2" ref="A1:N983" totalsRowCount="1" headerRowDxfId="10">
  <autoFilter ref="A1:N982">
    <filterColumn colId="0">
      <filters>
        <filter val="Ekonomická univerzita v Bratislave"/>
        <filter val="Katolícka univerzita v Ružomberku"/>
        <filter val="Prešovská univerzita v Prešove"/>
        <filter val="Slovenská poľnohospodárska univerzita v Nitre"/>
        <filter val="Slovenská technická univerzita v Bratislave"/>
        <filter val="Technická univerzita v Košiciach"/>
        <filter val="Technická univerzita vo Zvolene"/>
        <filter val="Trenčianska univerzita Alexandra Dubčeka v Trenčíne"/>
        <filter val="Trnavská univerzita v Trnave"/>
        <filter val="Univerzita Komenského v Bratislave"/>
        <filter val="Univerzita Konštantína Filozofa v Nitre"/>
        <filter val="Univerzita Mateja Bela v Banskej Bystrici"/>
        <filter val="Univerzita Pavla Jozefa Šafárika v Košiciach"/>
        <filter val="Univerzita sv. Cyrila a Metoda v Trnave"/>
        <filter val="Univerzita veterinárskeho lekárstva a farmácie v Košiciach"/>
        <filter val="Vysoká škola múzických umení v Bratislave"/>
        <filter val="Vysoká škola výtvarných umení"/>
        <filter val="Žilinská univerzita v Žiline"/>
      </filters>
    </filterColumn>
    <filterColumn colId="12">
      <filters>
        <filter val="A"/>
      </filters>
    </filterColumn>
  </autoFilter>
  <tableColumns count="14">
    <tableColumn id="1" name="Vysoká škola" totalsRowLabel="Celková hodnota"/>
    <tableColumn id="2" name="Názov projektu" dataDxfId="9" totalsRowDxfId="8"/>
    <tableColumn id="3" name="Identifikačné číslo projektu podľa zmluvy"/>
    <tableColumn id="5" name="Názov programu, v rámci ktorého získal projekt podporu"/>
    <tableColumn id="6" name="Názov inštitúcie, ktorá podporu poskytla"/>
    <tableColumn id="7" name="Rok začiatku riešenia projektu"/>
    <tableColumn id="8" name="Rok skončenia riešenia projektu"/>
    <tableColumn id="9" name="Priezvisko, meno a tituly zodpovedného riešiteľa projektu" dataDxfId="7" totalsRowDxfId="6"/>
    <tableColumn id="10" name="Názov pracoviska, na ktorom sa projekt riešil - riešitelia" dataDxfId="5" totalsRowDxfId="4"/>
    <tableColumn id="11" name=" Výška finančných prostriedkov v kategórii BV v období od 1.1. do 31.12.2015 " totalsRowFunction="sum" dataDxfId="3" totalsRowDxfId="2"/>
    <tableColumn id="12" name=" Výška finančných prostriedkov v kategórii KV v období od 1.1. do 31.12.2015 " dataDxfId="1" totalsRowDxfId="0"/>
    <tableColumn id="13" name="Charakter grantov"/>
    <tableColumn id="14" name="A/N"/>
    <tableColumn id="15" name="Komentár MŠVVaŠ SR"/>
  </tableColumns>
  <tableStyleInfo name="TableStyleLight9"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super-project.eu/index_sk.php?lang=SK"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rasmusplus.sk/index.php?sw=70" TargetMode="External"/><Relationship Id="rId1" Type="http://schemas.openxmlformats.org/officeDocument/2006/relationships/hyperlink" Target="http://www.erasmusplus.sk/index.php?sw=70"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indexed="11"/>
    <pageSetUpPr fitToPage="1"/>
  </sheetPr>
  <dimension ref="A1:Q373"/>
  <sheetViews>
    <sheetView zoomScale="85" zoomScaleNormal="85" workbookViewId="0">
      <pane ySplit="2" topLeftCell="A3" activePane="bottomLeft" state="frozen"/>
      <selection pane="bottomLeft" activeCell="A3" sqref="A3"/>
    </sheetView>
  </sheetViews>
  <sheetFormatPr defaultRowHeight="15.75" x14ac:dyDescent="0.2"/>
  <cols>
    <col min="1" max="1" width="18" style="1" customWidth="1"/>
    <col min="2" max="2" width="24.140625" style="1" customWidth="1"/>
    <col min="3" max="3" width="46" style="1" customWidth="1"/>
    <col min="4" max="4" width="36.42578125" style="1" customWidth="1"/>
    <col min="5" max="5" width="16.7109375" style="1" customWidth="1"/>
    <col min="6" max="6" width="38.42578125" style="1" customWidth="1"/>
    <col min="7" max="7" width="18.140625" style="1" customWidth="1"/>
    <col min="8" max="8" width="23.28515625" style="1" customWidth="1"/>
    <col min="9" max="9" width="10.7109375" style="1" customWidth="1"/>
    <col min="10" max="10" width="22.28515625" style="1" customWidth="1"/>
    <col min="11" max="11" width="11.5703125" style="1" customWidth="1"/>
    <col min="12" max="12" width="10.7109375" style="1" customWidth="1"/>
    <col min="13" max="13" width="19.28515625" style="1" customWidth="1"/>
    <col min="14" max="15" width="25.42578125" style="1" customWidth="1"/>
    <col min="16" max="16" width="4.140625" style="1" bestFit="1" customWidth="1"/>
    <col min="17" max="17" width="27.140625" style="1" customWidth="1"/>
    <col min="18" max="16384" width="9.140625" style="1"/>
  </cols>
  <sheetData>
    <row r="1" spans="1:17" ht="31.5" customHeight="1" x14ac:dyDescent="0.2">
      <c r="A1" s="34" t="s">
        <v>146</v>
      </c>
      <c r="B1" s="34"/>
    </row>
    <row r="2" spans="1:17" s="2" customFormat="1" ht="137.25" customHeight="1" x14ac:dyDescent="0.2">
      <c r="A2" s="9" t="s">
        <v>23</v>
      </c>
      <c r="B2" s="3" t="s">
        <v>125</v>
      </c>
      <c r="C2" s="3" t="s">
        <v>141</v>
      </c>
      <c r="D2" s="3" t="s">
        <v>124</v>
      </c>
      <c r="E2" s="3" t="s">
        <v>15</v>
      </c>
      <c r="F2" s="3" t="s">
        <v>143</v>
      </c>
      <c r="G2" s="3" t="s">
        <v>126</v>
      </c>
      <c r="H2" s="3" t="s">
        <v>3</v>
      </c>
      <c r="I2" s="13" t="s">
        <v>123</v>
      </c>
      <c r="J2" s="13" t="s">
        <v>128</v>
      </c>
      <c r="K2" s="3" t="s">
        <v>120</v>
      </c>
      <c r="L2" s="3" t="s">
        <v>121</v>
      </c>
      <c r="M2" s="6" t="s">
        <v>151</v>
      </c>
      <c r="N2" s="3" t="s">
        <v>1</v>
      </c>
      <c r="O2" s="13" t="s">
        <v>160</v>
      </c>
      <c r="P2" s="3" t="s">
        <v>8045</v>
      </c>
      <c r="Q2" s="3" t="s">
        <v>8046</v>
      </c>
    </row>
    <row r="3" spans="1:17" ht="25.5" x14ac:dyDescent="0.2">
      <c r="A3" s="7" t="s">
        <v>32</v>
      </c>
      <c r="B3" s="4" t="s">
        <v>61</v>
      </c>
      <c r="C3" s="4" t="s">
        <v>5106</v>
      </c>
      <c r="D3" s="4" t="s">
        <v>5107</v>
      </c>
      <c r="E3" s="4" t="s">
        <v>5108</v>
      </c>
      <c r="F3" s="4" t="s">
        <v>5109</v>
      </c>
      <c r="G3" s="4" t="s">
        <v>5110</v>
      </c>
      <c r="H3" s="4" t="s">
        <v>5111</v>
      </c>
      <c r="I3" s="4">
        <v>165565</v>
      </c>
      <c r="J3" s="41">
        <v>41457</v>
      </c>
      <c r="K3" s="11">
        <v>2013</v>
      </c>
      <c r="L3" s="11">
        <v>2015</v>
      </c>
      <c r="M3" s="5">
        <v>6259</v>
      </c>
      <c r="N3" s="4"/>
      <c r="O3" s="4"/>
      <c r="P3" s="4" t="s">
        <v>10147</v>
      </c>
      <c r="Q3" s="4"/>
    </row>
    <row r="4" spans="1:17" ht="25.5" x14ac:dyDescent="0.2">
      <c r="A4" s="7" t="s">
        <v>32</v>
      </c>
      <c r="B4" s="4" t="s">
        <v>61</v>
      </c>
      <c r="C4" s="4" t="s">
        <v>5112</v>
      </c>
      <c r="D4" s="4" t="s">
        <v>5113</v>
      </c>
      <c r="E4" s="4" t="s">
        <v>5114</v>
      </c>
      <c r="F4" s="4" t="s">
        <v>5115</v>
      </c>
      <c r="G4" s="4" t="s">
        <v>5116</v>
      </c>
      <c r="H4" s="4" t="s">
        <v>5117</v>
      </c>
      <c r="I4" s="4">
        <v>30844185</v>
      </c>
      <c r="J4" s="41">
        <v>42264</v>
      </c>
      <c r="K4" s="11">
        <v>2015</v>
      </c>
      <c r="L4" s="11">
        <v>2015</v>
      </c>
      <c r="M4" s="5">
        <v>3700</v>
      </c>
      <c r="N4" s="4"/>
      <c r="O4" s="4"/>
      <c r="P4" s="4" t="s">
        <v>10147</v>
      </c>
      <c r="Q4" s="4"/>
    </row>
    <row r="5" spans="1:17" ht="25.5" x14ac:dyDescent="0.2">
      <c r="A5" s="7" t="s">
        <v>32</v>
      </c>
      <c r="B5" s="4" t="s">
        <v>61</v>
      </c>
      <c r="C5" s="4" t="s">
        <v>5118</v>
      </c>
      <c r="D5" s="4" t="s">
        <v>5119</v>
      </c>
      <c r="E5" s="4" t="s">
        <v>5120</v>
      </c>
      <c r="F5" s="4" t="s">
        <v>5121</v>
      </c>
      <c r="G5" s="4" t="s">
        <v>5122</v>
      </c>
      <c r="H5" s="4" t="s">
        <v>5122</v>
      </c>
      <c r="I5" s="4">
        <v>166537</v>
      </c>
      <c r="J5" s="41">
        <v>42343</v>
      </c>
      <c r="K5" s="11">
        <v>2015</v>
      </c>
      <c r="L5" s="11">
        <v>2015</v>
      </c>
      <c r="M5" s="5">
        <v>1540</v>
      </c>
      <c r="N5" s="4"/>
      <c r="O5" s="4"/>
      <c r="P5" s="4" t="s">
        <v>10147</v>
      </c>
      <c r="Q5" s="4"/>
    </row>
    <row r="6" spans="1:17" ht="51" x14ac:dyDescent="0.2">
      <c r="A6" s="7" t="s">
        <v>32</v>
      </c>
      <c r="B6" s="4" t="s">
        <v>61</v>
      </c>
      <c r="C6" s="4" t="s">
        <v>5123</v>
      </c>
      <c r="D6" s="4" t="s">
        <v>5124</v>
      </c>
      <c r="E6" s="4" t="s">
        <v>5125</v>
      </c>
      <c r="F6" s="4" t="s">
        <v>5115</v>
      </c>
      <c r="G6" s="4" t="s">
        <v>5116</v>
      </c>
      <c r="H6" s="4" t="s">
        <v>5117</v>
      </c>
      <c r="I6" s="4">
        <v>30844185</v>
      </c>
      <c r="J6" s="41">
        <v>42187</v>
      </c>
      <c r="K6" s="11">
        <v>2015</v>
      </c>
      <c r="L6" s="11">
        <v>2015</v>
      </c>
      <c r="M6" s="5">
        <v>7680</v>
      </c>
      <c r="N6" s="4"/>
      <c r="O6" s="4"/>
      <c r="P6" s="4" t="s">
        <v>10147</v>
      </c>
      <c r="Q6" s="4"/>
    </row>
    <row r="7" spans="1:17" ht="51" x14ac:dyDescent="0.2">
      <c r="A7" s="7" t="s">
        <v>32</v>
      </c>
      <c r="B7" s="4" t="s">
        <v>61</v>
      </c>
      <c r="C7" s="4" t="s">
        <v>5126</v>
      </c>
      <c r="D7" s="4" t="s">
        <v>5127</v>
      </c>
      <c r="E7" s="4" t="s">
        <v>5128</v>
      </c>
      <c r="F7" s="4" t="s">
        <v>5129</v>
      </c>
      <c r="G7" s="4" t="s">
        <v>5130</v>
      </c>
      <c r="H7" s="4" t="s">
        <v>5131</v>
      </c>
      <c r="I7" s="4">
        <v>166073</v>
      </c>
      <c r="J7" s="41">
        <v>42139</v>
      </c>
      <c r="K7" s="11">
        <v>2010</v>
      </c>
      <c r="L7" s="11">
        <v>2016</v>
      </c>
      <c r="M7" s="5">
        <v>7000</v>
      </c>
      <c r="N7" s="4"/>
      <c r="O7" s="4"/>
      <c r="P7" s="4" t="s">
        <v>10147</v>
      </c>
      <c r="Q7" s="4"/>
    </row>
    <row r="8" spans="1:17" ht="51" x14ac:dyDescent="0.2">
      <c r="A8" s="7" t="s">
        <v>32</v>
      </c>
      <c r="B8" s="4" t="s">
        <v>61</v>
      </c>
      <c r="C8" s="4" t="s">
        <v>5132</v>
      </c>
      <c r="D8" s="4" t="s">
        <v>5133</v>
      </c>
      <c r="E8" s="4" t="s">
        <v>5134</v>
      </c>
      <c r="F8" s="4" t="s">
        <v>5129</v>
      </c>
      <c r="G8" s="4" t="s">
        <v>5135</v>
      </c>
      <c r="H8" s="4" t="s">
        <v>5131</v>
      </c>
      <c r="I8" s="4">
        <v>166073</v>
      </c>
      <c r="J8" s="41">
        <v>42139</v>
      </c>
      <c r="K8" s="11">
        <v>2010</v>
      </c>
      <c r="L8" s="11">
        <v>2016</v>
      </c>
      <c r="M8" s="5">
        <v>19944</v>
      </c>
      <c r="N8" s="4"/>
      <c r="O8" s="4"/>
      <c r="P8" s="4" t="s">
        <v>10147</v>
      </c>
      <c r="Q8" s="4"/>
    </row>
    <row r="9" spans="1:17" ht="51" x14ac:dyDescent="0.2">
      <c r="A9" s="7" t="s">
        <v>32</v>
      </c>
      <c r="B9" s="4" t="s">
        <v>61</v>
      </c>
      <c r="C9" s="4" t="s">
        <v>5136</v>
      </c>
      <c r="D9" s="4" t="s">
        <v>5133</v>
      </c>
      <c r="E9" s="4" t="s">
        <v>5134</v>
      </c>
      <c r="F9" s="4" t="s">
        <v>5129</v>
      </c>
      <c r="G9" s="4" t="s">
        <v>5135</v>
      </c>
      <c r="H9" s="4" t="s">
        <v>5131</v>
      </c>
      <c r="I9" s="4">
        <v>166073</v>
      </c>
      <c r="J9" s="41">
        <v>42139</v>
      </c>
      <c r="K9" s="11">
        <v>2010</v>
      </c>
      <c r="L9" s="11">
        <v>2016</v>
      </c>
      <c r="M9" s="5">
        <v>5766</v>
      </c>
      <c r="N9" s="4"/>
      <c r="O9" s="4"/>
      <c r="P9" s="4" t="s">
        <v>10147</v>
      </c>
      <c r="Q9" s="4"/>
    </row>
    <row r="10" spans="1:17" ht="51" x14ac:dyDescent="0.2">
      <c r="A10" s="7" t="s">
        <v>32</v>
      </c>
      <c r="B10" s="4" t="s">
        <v>61</v>
      </c>
      <c r="C10" s="4" t="s">
        <v>5137</v>
      </c>
      <c r="D10" s="4" t="s">
        <v>5138</v>
      </c>
      <c r="E10" s="4" t="s">
        <v>5139</v>
      </c>
      <c r="F10" s="4" t="s">
        <v>5129</v>
      </c>
      <c r="G10" s="4" t="s">
        <v>5135</v>
      </c>
      <c r="H10" s="4" t="s">
        <v>5131</v>
      </c>
      <c r="I10" s="4">
        <v>166073</v>
      </c>
      <c r="J10" s="41">
        <v>42139</v>
      </c>
      <c r="K10" s="11">
        <v>2009</v>
      </c>
      <c r="L10" s="11">
        <v>2017</v>
      </c>
      <c r="M10" s="5">
        <v>5766</v>
      </c>
      <c r="N10" s="4"/>
      <c r="O10" s="4"/>
      <c r="P10" s="4" t="s">
        <v>10147</v>
      </c>
      <c r="Q10" s="4"/>
    </row>
    <row r="11" spans="1:17" ht="51" x14ac:dyDescent="0.2">
      <c r="A11" s="7" t="s">
        <v>32</v>
      </c>
      <c r="B11" s="4" t="s">
        <v>61</v>
      </c>
      <c r="C11" s="4" t="s">
        <v>5137</v>
      </c>
      <c r="D11" s="4" t="s">
        <v>5138</v>
      </c>
      <c r="E11" s="4" t="s">
        <v>5139</v>
      </c>
      <c r="F11" s="4" t="s">
        <v>5129</v>
      </c>
      <c r="G11" s="4" t="s">
        <v>5135</v>
      </c>
      <c r="H11" s="4" t="s">
        <v>5131</v>
      </c>
      <c r="I11" s="4">
        <v>166073</v>
      </c>
      <c r="J11" s="41">
        <v>42139</v>
      </c>
      <c r="K11" s="11">
        <v>2010</v>
      </c>
      <c r="L11" s="11">
        <v>2015</v>
      </c>
      <c r="M11" s="5">
        <v>5766</v>
      </c>
      <c r="N11" s="4"/>
      <c r="O11" s="4"/>
      <c r="P11" s="4" t="s">
        <v>10147</v>
      </c>
      <c r="Q11" s="4"/>
    </row>
    <row r="12" spans="1:17" ht="51" x14ac:dyDescent="0.2">
      <c r="A12" s="7" t="s">
        <v>32</v>
      </c>
      <c r="B12" s="4" t="s">
        <v>61</v>
      </c>
      <c r="C12" s="4" t="s">
        <v>5140</v>
      </c>
      <c r="D12" s="4" t="s">
        <v>5141</v>
      </c>
      <c r="E12" s="4" t="s">
        <v>5142</v>
      </c>
      <c r="F12" s="4" t="s">
        <v>5129</v>
      </c>
      <c r="G12" s="4" t="s">
        <v>5135</v>
      </c>
      <c r="H12" s="4" t="s">
        <v>5131</v>
      </c>
      <c r="I12" s="4">
        <v>166073</v>
      </c>
      <c r="J12" s="41">
        <v>42139</v>
      </c>
      <c r="K12" s="11">
        <v>2010</v>
      </c>
      <c r="L12" s="11">
        <v>2015</v>
      </c>
      <c r="M12" s="5">
        <v>5766</v>
      </c>
      <c r="N12" s="4"/>
      <c r="O12" s="4"/>
      <c r="P12" s="4" t="s">
        <v>10147</v>
      </c>
      <c r="Q12" s="4"/>
    </row>
    <row r="13" spans="1:17" ht="51" x14ac:dyDescent="0.2">
      <c r="A13" s="7" t="s">
        <v>32</v>
      </c>
      <c r="B13" s="4" t="s">
        <v>61</v>
      </c>
      <c r="C13" s="4" t="s">
        <v>5143</v>
      </c>
      <c r="D13" s="4" t="s">
        <v>5144</v>
      </c>
      <c r="E13" s="4" t="s">
        <v>5145</v>
      </c>
      <c r="F13" s="4" t="s">
        <v>5129</v>
      </c>
      <c r="G13" s="4" t="s">
        <v>5135</v>
      </c>
      <c r="H13" s="4" t="s">
        <v>5131</v>
      </c>
      <c r="I13" s="4">
        <v>166073</v>
      </c>
      <c r="J13" s="41">
        <v>42139</v>
      </c>
      <c r="K13" s="11">
        <v>2010</v>
      </c>
      <c r="L13" s="11">
        <v>2015</v>
      </c>
      <c r="M13" s="5">
        <v>5766</v>
      </c>
      <c r="N13" s="4"/>
      <c r="O13" s="4"/>
      <c r="P13" s="4" t="s">
        <v>10147</v>
      </c>
      <c r="Q13" s="4"/>
    </row>
    <row r="14" spans="1:17" ht="51" x14ac:dyDescent="0.2">
      <c r="A14" s="7" t="s">
        <v>32</v>
      </c>
      <c r="B14" s="4" t="s">
        <v>61</v>
      </c>
      <c r="C14" s="4" t="s">
        <v>5146</v>
      </c>
      <c r="D14" s="4" t="s">
        <v>5147</v>
      </c>
      <c r="E14" s="4" t="s">
        <v>5142</v>
      </c>
      <c r="F14" s="4" t="s">
        <v>5129</v>
      </c>
      <c r="G14" s="4" t="s">
        <v>5135</v>
      </c>
      <c r="H14" s="4" t="s">
        <v>5131</v>
      </c>
      <c r="I14" s="4">
        <v>166073</v>
      </c>
      <c r="J14" s="41">
        <v>42139</v>
      </c>
      <c r="K14" s="11">
        <v>2010</v>
      </c>
      <c r="L14" s="11">
        <v>2015</v>
      </c>
      <c r="M14" s="5">
        <v>15900</v>
      </c>
      <c r="N14" s="4"/>
      <c r="O14" s="4"/>
      <c r="P14" s="4" t="s">
        <v>10147</v>
      </c>
      <c r="Q14" s="4"/>
    </row>
    <row r="15" spans="1:17" ht="51" x14ac:dyDescent="0.2">
      <c r="A15" s="7" t="s">
        <v>32</v>
      </c>
      <c r="B15" s="4" t="s">
        <v>61</v>
      </c>
      <c r="C15" s="4" t="s">
        <v>5148</v>
      </c>
      <c r="D15" s="4" t="s">
        <v>5138</v>
      </c>
      <c r="E15" s="4" t="s">
        <v>5149</v>
      </c>
      <c r="F15" s="4" t="s">
        <v>5129</v>
      </c>
      <c r="G15" s="4" t="s">
        <v>5135</v>
      </c>
      <c r="H15" s="4" t="s">
        <v>5131</v>
      </c>
      <c r="I15" s="4">
        <v>166073</v>
      </c>
      <c r="J15" s="41">
        <v>42139</v>
      </c>
      <c r="K15" s="11">
        <v>2010</v>
      </c>
      <c r="L15" s="11">
        <v>2015</v>
      </c>
      <c r="M15" s="5">
        <v>15000</v>
      </c>
      <c r="N15" s="4"/>
      <c r="O15" s="4"/>
      <c r="P15" s="4" t="s">
        <v>10147</v>
      </c>
      <c r="Q15" s="4"/>
    </row>
    <row r="16" spans="1:17" ht="38.25" x14ac:dyDescent="0.2">
      <c r="A16" s="7" t="s">
        <v>32</v>
      </c>
      <c r="B16" s="4" t="s">
        <v>63</v>
      </c>
      <c r="C16" s="4" t="s">
        <v>5150</v>
      </c>
      <c r="D16" s="4" t="s">
        <v>5151</v>
      </c>
      <c r="E16" s="4" t="s">
        <v>5152</v>
      </c>
      <c r="F16" s="4" t="s">
        <v>5153</v>
      </c>
      <c r="G16" s="4" t="s">
        <v>5154</v>
      </c>
      <c r="H16" s="4" t="s">
        <v>5111</v>
      </c>
      <c r="I16" s="4">
        <v>165565</v>
      </c>
      <c r="J16" s="41">
        <v>41464</v>
      </c>
      <c r="K16" s="11">
        <v>2013</v>
      </c>
      <c r="L16" s="11">
        <v>2015</v>
      </c>
      <c r="M16" s="5">
        <v>33338</v>
      </c>
      <c r="N16" s="4"/>
      <c r="O16" s="4"/>
      <c r="P16" s="4" t="s">
        <v>10147</v>
      </c>
      <c r="Q16" s="4"/>
    </row>
    <row r="17" spans="1:17" ht="38.25" x14ac:dyDescent="0.2">
      <c r="A17" s="7" t="s">
        <v>32</v>
      </c>
      <c r="B17" s="4" t="s">
        <v>63</v>
      </c>
      <c r="C17" s="4" t="s">
        <v>5155</v>
      </c>
      <c r="D17" s="4" t="s">
        <v>5156</v>
      </c>
      <c r="E17" s="4" t="s">
        <v>5157</v>
      </c>
      <c r="F17" s="4" t="s">
        <v>5153</v>
      </c>
      <c r="G17" s="4" t="s">
        <v>5154</v>
      </c>
      <c r="H17" s="4" t="s">
        <v>5111</v>
      </c>
      <c r="I17" s="4">
        <v>165565</v>
      </c>
      <c r="J17" s="41">
        <v>41464</v>
      </c>
      <c r="K17" s="11">
        <v>2013</v>
      </c>
      <c r="L17" s="11">
        <v>2015</v>
      </c>
      <c r="M17" s="5">
        <v>27951</v>
      </c>
      <c r="N17" s="4"/>
      <c r="O17" s="4"/>
      <c r="P17" s="4" t="s">
        <v>10147</v>
      </c>
      <c r="Q17" s="4"/>
    </row>
    <row r="18" spans="1:17" ht="25.5" x14ac:dyDescent="0.2">
      <c r="A18" s="7" t="s">
        <v>32</v>
      </c>
      <c r="B18" s="4" t="s">
        <v>63</v>
      </c>
      <c r="C18" s="4" t="s">
        <v>5158</v>
      </c>
      <c r="D18" s="4" t="s">
        <v>5159</v>
      </c>
      <c r="E18" s="4" t="s">
        <v>5160</v>
      </c>
      <c r="F18" s="4" t="s">
        <v>5153</v>
      </c>
      <c r="G18" s="4" t="s">
        <v>5154</v>
      </c>
      <c r="H18" s="4" t="s">
        <v>5111</v>
      </c>
      <c r="I18" s="4">
        <v>165565</v>
      </c>
      <c r="J18" s="41">
        <v>41464</v>
      </c>
      <c r="K18" s="11">
        <v>2013</v>
      </c>
      <c r="L18" s="11">
        <v>2015</v>
      </c>
      <c r="M18" s="5">
        <v>34432.5</v>
      </c>
      <c r="N18" s="4"/>
      <c r="O18" s="4"/>
      <c r="P18" s="4" t="s">
        <v>10147</v>
      </c>
      <c r="Q18" s="4"/>
    </row>
    <row r="19" spans="1:17" ht="38.25" x14ac:dyDescent="0.2">
      <c r="A19" s="7" t="s">
        <v>32</v>
      </c>
      <c r="B19" s="4" t="s">
        <v>63</v>
      </c>
      <c r="C19" s="4" t="s">
        <v>5161</v>
      </c>
      <c r="D19" s="4" t="s">
        <v>5162</v>
      </c>
      <c r="E19" s="4" t="s">
        <v>5163</v>
      </c>
      <c r="F19" s="4" t="s">
        <v>5153</v>
      </c>
      <c r="G19" s="4" t="s">
        <v>5154</v>
      </c>
      <c r="H19" s="4" t="s">
        <v>5111</v>
      </c>
      <c r="I19" s="4">
        <v>165565</v>
      </c>
      <c r="J19" s="41">
        <v>41464</v>
      </c>
      <c r="K19" s="11">
        <v>2013</v>
      </c>
      <c r="L19" s="11">
        <v>2015</v>
      </c>
      <c r="M19" s="5">
        <v>33000</v>
      </c>
      <c r="N19" s="4"/>
      <c r="O19" s="4"/>
      <c r="P19" s="4" t="s">
        <v>10147</v>
      </c>
      <c r="Q19" s="4"/>
    </row>
    <row r="20" spans="1:17" ht="38.25" x14ac:dyDescent="0.2">
      <c r="A20" s="7" t="s">
        <v>32</v>
      </c>
      <c r="B20" s="4" t="s">
        <v>63</v>
      </c>
      <c r="C20" s="4" t="s">
        <v>5164</v>
      </c>
      <c r="D20" s="4" t="s">
        <v>5165</v>
      </c>
      <c r="E20" s="4" t="s">
        <v>5166</v>
      </c>
      <c r="F20" s="4" t="s">
        <v>5153</v>
      </c>
      <c r="G20" s="4" t="s">
        <v>5154</v>
      </c>
      <c r="H20" s="4" t="s">
        <v>5111</v>
      </c>
      <c r="I20" s="4">
        <v>165565</v>
      </c>
      <c r="J20" s="41">
        <v>41464</v>
      </c>
      <c r="K20" s="11">
        <v>2013</v>
      </c>
      <c r="L20" s="11">
        <v>2015</v>
      </c>
      <c r="M20" s="5">
        <v>16000</v>
      </c>
      <c r="N20" s="4"/>
      <c r="O20" s="4"/>
      <c r="P20" s="4" t="s">
        <v>10147</v>
      </c>
      <c r="Q20" s="4"/>
    </row>
    <row r="21" spans="1:17" ht="25.5" x14ac:dyDescent="0.2">
      <c r="A21" s="7" t="s">
        <v>32</v>
      </c>
      <c r="B21" s="4" t="s">
        <v>63</v>
      </c>
      <c r="C21" s="4" t="s">
        <v>5167</v>
      </c>
      <c r="D21" s="4" t="s">
        <v>5168</v>
      </c>
      <c r="E21" s="4" t="s">
        <v>5169</v>
      </c>
      <c r="F21" s="4" t="s">
        <v>5153</v>
      </c>
      <c r="G21" s="4" t="s">
        <v>5154</v>
      </c>
      <c r="H21" s="4" t="s">
        <v>5111</v>
      </c>
      <c r="I21" s="4">
        <v>165565</v>
      </c>
      <c r="J21" s="41">
        <v>41464</v>
      </c>
      <c r="K21" s="11">
        <v>2013</v>
      </c>
      <c r="L21" s="11">
        <v>2015</v>
      </c>
      <c r="M21" s="5">
        <v>33000</v>
      </c>
      <c r="N21" s="4"/>
      <c r="O21" s="4"/>
      <c r="P21" s="4" t="s">
        <v>10147</v>
      </c>
      <c r="Q21" s="4"/>
    </row>
    <row r="22" spans="1:17" ht="38.25" x14ac:dyDescent="0.2">
      <c r="A22" s="7" t="s">
        <v>32</v>
      </c>
      <c r="B22" s="4" t="s">
        <v>63</v>
      </c>
      <c r="C22" s="4" t="s">
        <v>5170</v>
      </c>
      <c r="D22" s="4" t="s">
        <v>5171</v>
      </c>
      <c r="E22" s="4" t="s">
        <v>5172</v>
      </c>
      <c r="F22" s="4" t="s">
        <v>5153</v>
      </c>
      <c r="G22" s="4" t="s">
        <v>5154</v>
      </c>
      <c r="H22" s="4" t="s">
        <v>5111</v>
      </c>
      <c r="I22" s="4">
        <v>165566</v>
      </c>
      <c r="J22" s="41">
        <v>41464</v>
      </c>
      <c r="K22" s="11">
        <v>2013</v>
      </c>
      <c r="L22" s="11">
        <v>2015</v>
      </c>
      <c r="M22" s="5">
        <v>50002</v>
      </c>
      <c r="N22" s="4"/>
      <c r="O22" s="4"/>
      <c r="P22" s="4" t="s">
        <v>10147</v>
      </c>
      <c r="Q22" s="4"/>
    </row>
    <row r="23" spans="1:17" ht="25.5" x14ac:dyDescent="0.2">
      <c r="A23" s="7" t="s">
        <v>32</v>
      </c>
      <c r="B23" s="4" t="s">
        <v>63</v>
      </c>
      <c r="C23" s="4" t="s">
        <v>5173</v>
      </c>
      <c r="D23" s="4" t="s">
        <v>5174</v>
      </c>
      <c r="E23" s="4" t="s">
        <v>5175</v>
      </c>
      <c r="F23" s="4" t="s">
        <v>5153</v>
      </c>
      <c r="G23" s="4" t="s">
        <v>5154</v>
      </c>
      <c r="H23" s="4" t="s">
        <v>5111</v>
      </c>
      <c r="I23" s="4">
        <v>165566</v>
      </c>
      <c r="J23" s="41">
        <v>41464</v>
      </c>
      <c r="K23" s="11">
        <v>2013</v>
      </c>
      <c r="L23" s="11">
        <v>2015</v>
      </c>
      <c r="M23" s="5">
        <v>33000</v>
      </c>
      <c r="N23" s="4"/>
      <c r="O23" s="4"/>
      <c r="P23" s="4" t="s">
        <v>10147</v>
      </c>
      <c r="Q23" s="4"/>
    </row>
    <row r="24" spans="1:17" ht="102" x14ac:dyDescent="0.2">
      <c r="A24" s="7" t="s">
        <v>32</v>
      </c>
      <c r="B24" s="4" t="s">
        <v>63</v>
      </c>
      <c r="C24" s="4" t="s">
        <v>5176</v>
      </c>
      <c r="D24" s="4" t="s">
        <v>5177</v>
      </c>
      <c r="E24" s="4" t="s">
        <v>5178</v>
      </c>
      <c r="F24" s="4" t="s">
        <v>5153</v>
      </c>
      <c r="G24" s="4" t="s">
        <v>5154</v>
      </c>
      <c r="H24" s="4" t="s">
        <v>5111</v>
      </c>
      <c r="I24" s="4">
        <v>165566</v>
      </c>
      <c r="J24" s="41">
        <v>41464</v>
      </c>
      <c r="K24" s="11">
        <v>2013</v>
      </c>
      <c r="L24" s="11">
        <v>2015</v>
      </c>
      <c r="M24" s="5">
        <v>29100</v>
      </c>
      <c r="N24" s="4"/>
      <c r="O24" s="4"/>
      <c r="P24" s="4" t="s">
        <v>10147</v>
      </c>
      <c r="Q24" s="4"/>
    </row>
    <row r="25" spans="1:17" x14ac:dyDescent="0.2">
      <c r="A25" s="7" t="s">
        <v>32</v>
      </c>
      <c r="B25" s="4" t="s">
        <v>64</v>
      </c>
      <c r="C25" s="4" t="s">
        <v>5179</v>
      </c>
      <c r="D25" s="4" t="s">
        <v>5180</v>
      </c>
      <c r="E25" s="4" t="s">
        <v>5181</v>
      </c>
      <c r="F25" s="4" t="s">
        <v>5182</v>
      </c>
      <c r="G25" s="4" t="s">
        <v>5110</v>
      </c>
      <c r="H25" s="4" t="s">
        <v>5111</v>
      </c>
      <c r="I25" s="4">
        <v>165566</v>
      </c>
      <c r="J25" s="41">
        <v>41457</v>
      </c>
      <c r="K25" s="11">
        <v>2013</v>
      </c>
      <c r="L25" s="11">
        <v>2015</v>
      </c>
      <c r="M25" s="5">
        <v>33338</v>
      </c>
      <c r="N25" s="4"/>
      <c r="O25" s="4"/>
      <c r="P25" s="4" t="s">
        <v>10147</v>
      </c>
      <c r="Q25" s="4"/>
    </row>
    <row r="26" spans="1:17" ht="25.5" x14ac:dyDescent="0.2">
      <c r="A26" s="7" t="s">
        <v>32</v>
      </c>
      <c r="B26" s="4" t="s">
        <v>64</v>
      </c>
      <c r="C26" s="4" t="s">
        <v>5183</v>
      </c>
      <c r="D26" s="4" t="s">
        <v>5184</v>
      </c>
      <c r="E26" s="4" t="s">
        <v>5185</v>
      </c>
      <c r="F26" s="4" t="s">
        <v>5182</v>
      </c>
      <c r="G26" s="4" t="s">
        <v>5110</v>
      </c>
      <c r="H26" s="4" t="s">
        <v>5111</v>
      </c>
      <c r="I26" s="4">
        <v>165566</v>
      </c>
      <c r="J26" s="41">
        <v>41457</v>
      </c>
      <c r="K26" s="11">
        <v>2013</v>
      </c>
      <c r="L26" s="11">
        <v>2015</v>
      </c>
      <c r="M26" s="5">
        <v>27410.5</v>
      </c>
      <c r="N26" s="4"/>
      <c r="O26" s="4"/>
      <c r="P26" s="4" t="s">
        <v>10147</v>
      </c>
      <c r="Q26" s="4"/>
    </row>
    <row r="27" spans="1:17" ht="38.25" x14ac:dyDescent="0.2">
      <c r="A27" s="7" t="s">
        <v>32</v>
      </c>
      <c r="B27" s="4" t="s">
        <v>64</v>
      </c>
      <c r="C27" s="4" t="s">
        <v>5186</v>
      </c>
      <c r="D27" s="4" t="s">
        <v>5187</v>
      </c>
      <c r="E27" s="4" t="s">
        <v>5188</v>
      </c>
      <c r="F27" s="4" t="s">
        <v>5182</v>
      </c>
      <c r="G27" s="4" t="s">
        <v>5110</v>
      </c>
      <c r="H27" s="4" t="s">
        <v>5111</v>
      </c>
      <c r="I27" s="4">
        <v>165566</v>
      </c>
      <c r="J27" s="41">
        <v>41457</v>
      </c>
      <c r="K27" s="11">
        <v>2013</v>
      </c>
      <c r="L27" s="11">
        <v>2015</v>
      </c>
      <c r="M27" s="5">
        <v>32687.99</v>
      </c>
      <c r="N27" s="4"/>
      <c r="O27" s="4"/>
      <c r="P27" s="4" t="s">
        <v>10147</v>
      </c>
      <c r="Q27" s="4"/>
    </row>
    <row r="28" spans="1:17" ht="38.25" x14ac:dyDescent="0.2">
      <c r="A28" s="7" t="s">
        <v>32</v>
      </c>
      <c r="B28" s="4" t="s">
        <v>64</v>
      </c>
      <c r="C28" s="4" t="s">
        <v>5189</v>
      </c>
      <c r="D28" s="4" t="s">
        <v>5190</v>
      </c>
      <c r="E28" s="4" t="s">
        <v>5191</v>
      </c>
      <c r="F28" s="4" t="s">
        <v>5182</v>
      </c>
      <c r="G28" s="4" t="s">
        <v>5110</v>
      </c>
      <c r="H28" s="4" t="s">
        <v>5111</v>
      </c>
      <c r="I28" s="4">
        <v>165566</v>
      </c>
      <c r="J28" s="41">
        <v>41457</v>
      </c>
      <c r="K28" s="11">
        <v>2013</v>
      </c>
      <c r="L28" s="11">
        <v>2015</v>
      </c>
      <c r="M28" s="5">
        <v>33330</v>
      </c>
      <c r="N28" s="4"/>
      <c r="O28" s="4"/>
      <c r="P28" s="4" t="s">
        <v>10147</v>
      </c>
      <c r="Q28" s="4"/>
    </row>
    <row r="29" spans="1:17" x14ac:dyDescent="0.2">
      <c r="A29" s="7" t="s">
        <v>32</v>
      </c>
      <c r="B29" s="4" t="s">
        <v>64</v>
      </c>
      <c r="C29" s="4" t="s">
        <v>5192</v>
      </c>
      <c r="D29" s="4" t="s">
        <v>5193</v>
      </c>
      <c r="E29" s="4" t="s">
        <v>5194</v>
      </c>
      <c r="F29" s="4" t="s">
        <v>5182</v>
      </c>
      <c r="G29" s="4" t="s">
        <v>5110</v>
      </c>
      <c r="H29" s="4" t="s">
        <v>5111</v>
      </c>
      <c r="I29" s="4">
        <v>165566</v>
      </c>
      <c r="J29" s="41">
        <v>41457</v>
      </c>
      <c r="K29" s="11">
        <v>2013</v>
      </c>
      <c r="L29" s="11">
        <v>2015</v>
      </c>
      <c r="M29" s="5">
        <v>33338</v>
      </c>
      <c r="N29" s="4"/>
      <c r="O29" s="4"/>
      <c r="P29" s="4" t="s">
        <v>10147</v>
      </c>
      <c r="Q29" s="4"/>
    </row>
    <row r="30" spans="1:17" ht="38.25" x14ac:dyDescent="0.2">
      <c r="A30" s="7" t="s">
        <v>32</v>
      </c>
      <c r="B30" s="4" t="s">
        <v>64</v>
      </c>
      <c r="C30" s="4" t="s">
        <v>5195</v>
      </c>
      <c r="D30" s="4" t="s">
        <v>5196</v>
      </c>
      <c r="E30" s="4" t="s">
        <v>5197</v>
      </c>
      <c r="F30" s="4" t="s">
        <v>5182</v>
      </c>
      <c r="G30" s="4" t="s">
        <v>5110</v>
      </c>
      <c r="H30" s="4" t="s">
        <v>5111</v>
      </c>
      <c r="I30" s="4">
        <v>165566</v>
      </c>
      <c r="J30" s="41">
        <v>41457</v>
      </c>
      <c r="K30" s="11">
        <v>2013</v>
      </c>
      <c r="L30" s="11">
        <v>2015</v>
      </c>
      <c r="M30" s="5">
        <v>33300</v>
      </c>
      <c r="N30" s="4"/>
      <c r="O30" s="4"/>
      <c r="P30" s="4" t="s">
        <v>10147</v>
      </c>
      <c r="Q30" s="4"/>
    </row>
    <row r="31" spans="1:17" ht="38.25" x14ac:dyDescent="0.2">
      <c r="A31" s="7" t="s">
        <v>32</v>
      </c>
      <c r="B31" s="4" t="s">
        <v>64</v>
      </c>
      <c r="C31" s="4" t="s">
        <v>5198</v>
      </c>
      <c r="D31" s="4" t="s">
        <v>5199</v>
      </c>
      <c r="E31" s="4" t="s">
        <v>5200</v>
      </c>
      <c r="F31" s="4" t="s">
        <v>5182</v>
      </c>
      <c r="G31" s="4" t="s">
        <v>5110</v>
      </c>
      <c r="H31" s="4" t="s">
        <v>5111</v>
      </c>
      <c r="I31" s="4">
        <v>165566</v>
      </c>
      <c r="J31" s="41">
        <v>41457</v>
      </c>
      <c r="K31" s="11">
        <v>2013</v>
      </c>
      <c r="L31" s="11">
        <v>2015</v>
      </c>
      <c r="M31" s="5">
        <v>33333</v>
      </c>
      <c r="N31" s="4"/>
      <c r="O31" s="4"/>
      <c r="P31" s="4" t="s">
        <v>10147</v>
      </c>
      <c r="Q31" s="4"/>
    </row>
    <row r="32" spans="1:17" ht="25.5" x14ac:dyDescent="0.2">
      <c r="A32" s="7" t="s">
        <v>32</v>
      </c>
      <c r="B32" s="4" t="s">
        <v>64</v>
      </c>
      <c r="C32" s="4" t="s">
        <v>5201</v>
      </c>
      <c r="D32" s="4" t="s">
        <v>5202</v>
      </c>
      <c r="E32" s="4" t="s">
        <v>5203</v>
      </c>
      <c r="F32" s="4" t="s">
        <v>5182</v>
      </c>
      <c r="G32" s="4" t="s">
        <v>5110</v>
      </c>
      <c r="H32" s="4" t="s">
        <v>5111</v>
      </c>
      <c r="I32" s="4">
        <v>165566</v>
      </c>
      <c r="J32" s="41">
        <v>41457</v>
      </c>
      <c r="K32" s="11">
        <v>2013</v>
      </c>
      <c r="L32" s="11">
        <v>2015</v>
      </c>
      <c r="M32" s="5">
        <v>28225.5</v>
      </c>
      <c r="N32" s="4"/>
      <c r="O32" s="4"/>
      <c r="P32" s="4" t="s">
        <v>10147</v>
      </c>
      <c r="Q32" s="4"/>
    </row>
    <row r="33" spans="1:17" x14ac:dyDescent="0.2">
      <c r="A33" s="7" t="s">
        <v>32</v>
      </c>
      <c r="B33" s="4" t="s">
        <v>64</v>
      </c>
      <c r="C33" s="4" t="s">
        <v>5204</v>
      </c>
      <c r="D33" s="4" t="s">
        <v>5205</v>
      </c>
      <c r="E33" s="4" t="s">
        <v>5206</v>
      </c>
      <c r="F33" s="4" t="s">
        <v>5182</v>
      </c>
      <c r="G33" s="4" t="s">
        <v>5110</v>
      </c>
      <c r="H33" s="4" t="s">
        <v>5111</v>
      </c>
      <c r="I33" s="4">
        <v>165566</v>
      </c>
      <c r="J33" s="41">
        <v>41457</v>
      </c>
      <c r="K33" s="11">
        <v>2013</v>
      </c>
      <c r="L33" s="11">
        <v>2015</v>
      </c>
      <c r="M33" s="5">
        <v>13528.5</v>
      </c>
      <c r="N33" s="4"/>
      <c r="O33" s="4"/>
      <c r="P33" s="4" t="s">
        <v>10147</v>
      </c>
      <c r="Q33" s="4"/>
    </row>
    <row r="34" spans="1:17" ht="51" x14ac:dyDescent="0.2">
      <c r="A34" s="7" t="s">
        <v>32</v>
      </c>
      <c r="B34" s="4" t="s">
        <v>64</v>
      </c>
      <c r="C34" s="4" t="s">
        <v>5207</v>
      </c>
      <c r="D34" s="4" t="s">
        <v>5208</v>
      </c>
      <c r="E34" s="4" t="s">
        <v>5209</v>
      </c>
      <c r="F34" s="4" t="s">
        <v>5182</v>
      </c>
      <c r="G34" s="4" t="s">
        <v>5110</v>
      </c>
      <c r="H34" s="4" t="s">
        <v>5111</v>
      </c>
      <c r="I34" s="4">
        <v>165566</v>
      </c>
      <c r="J34" s="41">
        <v>41457</v>
      </c>
      <c r="K34" s="11">
        <v>2013</v>
      </c>
      <c r="L34" s="11">
        <v>2015</v>
      </c>
      <c r="M34" s="5">
        <v>33338</v>
      </c>
      <c r="N34" s="4"/>
      <c r="O34" s="4"/>
      <c r="P34" s="4" t="s">
        <v>10147</v>
      </c>
      <c r="Q34" s="4"/>
    </row>
    <row r="35" spans="1:17" ht="25.5" x14ac:dyDescent="0.2">
      <c r="A35" s="7" t="s">
        <v>32</v>
      </c>
      <c r="B35" s="4" t="s">
        <v>64</v>
      </c>
      <c r="C35" s="4" t="s">
        <v>5210</v>
      </c>
      <c r="D35" s="4" t="s">
        <v>5211</v>
      </c>
      <c r="E35" s="4" t="s">
        <v>5108</v>
      </c>
      <c r="F35" s="4" t="s">
        <v>5109</v>
      </c>
      <c r="G35" s="4" t="s">
        <v>5110</v>
      </c>
      <c r="H35" s="4" t="s">
        <v>5111</v>
      </c>
      <c r="I35" s="4">
        <v>165566</v>
      </c>
      <c r="J35" s="41">
        <v>41457</v>
      </c>
      <c r="K35" s="11">
        <v>2013</v>
      </c>
      <c r="L35" s="11">
        <v>2015</v>
      </c>
      <c r="M35" s="5">
        <v>19295.5</v>
      </c>
      <c r="N35" s="4" t="s">
        <v>5212</v>
      </c>
      <c r="O35" s="4"/>
      <c r="P35" s="4" t="s">
        <v>10147</v>
      </c>
      <c r="Q35" s="4"/>
    </row>
    <row r="36" spans="1:17" ht="38.25" x14ac:dyDescent="0.2">
      <c r="A36" s="7" t="s">
        <v>32</v>
      </c>
      <c r="B36" s="4" t="s">
        <v>64</v>
      </c>
      <c r="C36" s="4" t="s">
        <v>5213</v>
      </c>
      <c r="D36" s="4" t="s">
        <v>5214</v>
      </c>
      <c r="E36" s="4" t="s">
        <v>5215</v>
      </c>
      <c r="F36" s="4" t="s">
        <v>5109</v>
      </c>
      <c r="G36" s="4" t="s">
        <v>5110</v>
      </c>
      <c r="H36" s="4" t="s">
        <v>5111</v>
      </c>
      <c r="I36" s="4">
        <v>165566</v>
      </c>
      <c r="J36" s="41">
        <v>41457</v>
      </c>
      <c r="K36" s="11">
        <v>2013</v>
      </c>
      <c r="L36" s="11">
        <v>2015</v>
      </c>
      <c r="M36" s="5">
        <v>8403.2999999999993</v>
      </c>
      <c r="N36" s="4" t="s">
        <v>5212</v>
      </c>
      <c r="O36" s="4"/>
      <c r="P36" s="4" t="s">
        <v>10147</v>
      </c>
      <c r="Q36" s="4"/>
    </row>
    <row r="37" spans="1:17" ht="51" x14ac:dyDescent="0.2">
      <c r="A37" s="7" t="s">
        <v>32</v>
      </c>
      <c r="B37" s="4" t="s">
        <v>25</v>
      </c>
      <c r="C37" s="4" t="s">
        <v>5216</v>
      </c>
      <c r="D37" s="4" t="s">
        <v>5217</v>
      </c>
      <c r="E37" s="4" t="s">
        <v>5218</v>
      </c>
      <c r="F37" s="4" t="s">
        <v>5219</v>
      </c>
      <c r="G37" s="4" t="s">
        <v>5220</v>
      </c>
      <c r="H37" s="4" t="s">
        <v>5221</v>
      </c>
      <c r="I37" s="4">
        <v>42181810</v>
      </c>
      <c r="J37" s="41">
        <v>41744</v>
      </c>
      <c r="K37" s="11">
        <v>2012</v>
      </c>
      <c r="L37" s="11">
        <v>2017</v>
      </c>
      <c r="M37" s="5">
        <v>15197.35</v>
      </c>
      <c r="N37" s="4" t="s">
        <v>5222</v>
      </c>
      <c r="O37" s="4"/>
      <c r="P37" s="4" t="s">
        <v>10147</v>
      </c>
      <c r="Q37" s="4"/>
    </row>
    <row r="38" spans="1:17" ht="51" x14ac:dyDescent="0.2">
      <c r="A38" s="7" t="s">
        <v>32</v>
      </c>
      <c r="B38" s="4" t="s">
        <v>25</v>
      </c>
      <c r="C38" s="4" t="s">
        <v>5223</v>
      </c>
      <c r="D38" s="4" t="s">
        <v>5224</v>
      </c>
      <c r="E38" s="4" t="s">
        <v>5225</v>
      </c>
      <c r="F38" s="4" t="s">
        <v>5226</v>
      </c>
      <c r="G38" s="4" t="s">
        <v>5227</v>
      </c>
      <c r="H38" s="4" t="s">
        <v>5221</v>
      </c>
      <c r="I38" s="4">
        <v>42181810</v>
      </c>
      <c r="J38" s="41">
        <v>40112</v>
      </c>
      <c r="K38" s="11">
        <v>2009</v>
      </c>
      <c r="L38" s="11">
        <v>2014</v>
      </c>
      <c r="M38" s="5">
        <v>19965.68</v>
      </c>
      <c r="N38" s="4" t="s">
        <v>5222</v>
      </c>
      <c r="O38" s="4"/>
      <c r="P38" s="4" t="s">
        <v>10147</v>
      </c>
      <c r="Q38" s="4"/>
    </row>
    <row r="39" spans="1:17" ht="38.25" x14ac:dyDescent="0.2">
      <c r="A39" s="7" t="s">
        <v>32</v>
      </c>
      <c r="B39" s="4" t="s">
        <v>25</v>
      </c>
      <c r="C39" s="4" t="s">
        <v>5228</v>
      </c>
      <c r="D39" s="4" t="s">
        <v>5224</v>
      </c>
      <c r="E39" s="4" t="s">
        <v>5229</v>
      </c>
      <c r="F39" s="4" t="s">
        <v>5230</v>
      </c>
      <c r="G39" s="4" t="s">
        <v>5231</v>
      </c>
      <c r="H39" s="4" t="s">
        <v>5221</v>
      </c>
      <c r="I39" s="4">
        <v>42181810</v>
      </c>
      <c r="J39" s="41">
        <v>42128</v>
      </c>
      <c r="K39" s="11">
        <v>2014</v>
      </c>
      <c r="L39" s="11">
        <v>2019</v>
      </c>
      <c r="M39" s="5">
        <v>25000</v>
      </c>
      <c r="N39" s="4" t="s">
        <v>5222</v>
      </c>
      <c r="O39" s="4"/>
      <c r="P39" s="4" t="s">
        <v>10147</v>
      </c>
      <c r="Q39" s="4"/>
    </row>
    <row r="40" spans="1:17" ht="51" x14ac:dyDescent="0.2">
      <c r="A40" s="7" t="s">
        <v>32</v>
      </c>
      <c r="B40" s="4" t="s">
        <v>39</v>
      </c>
      <c r="C40" s="4" t="s">
        <v>5232</v>
      </c>
      <c r="D40" s="4" t="s">
        <v>5233</v>
      </c>
      <c r="E40" s="4" t="s">
        <v>5234</v>
      </c>
      <c r="F40" s="4" t="s">
        <v>5235</v>
      </c>
      <c r="G40" s="4" t="s">
        <v>5236</v>
      </c>
      <c r="H40" s="4" t="s">
        <v>5237</v>
      </c>
      <c r="I40" s="4">
        <v>699021</v>
      </c>
      <c r="J40" s="41">
        <v>42217</v>
      </c>
      <c r="K40" s="11">
        <v>2015</v>
      </c>
      <c r="L40" s="11">
        <v>2015</v>
      </c>
      <c r="M40" s="5">
        <v>7440</v>
      </c>
      <c r="N40" s="4"/>
      <c r="O40" s="4"/>
      <c r="P40" s="4" t="s">
        <v>10147</v>
      </c>
      <c r="Q40" s="4"/>
    </row>
    <row r="41" spans="1:17" ht="63.75" hidden="1" x14ac:dyDescent="0.2">
      <c r="A41" s="7" t="s">
        <v>32</v>
      </c>
      <c r="B41" s="4" t="s">
        <v>62</v>
      </c>
      <c r="C41" s="4" t="s">
        <v>5238</v>
      </c>
      <c r="D41" s="4" t="s">
        <v>5239</v>
      </c>
      <c r="E41" s="4" t="s">
        <v>5240</v>
      </c>
      <c r="F41" s="4" t="s">
        <v>5241</v>
      </c>
      <c r="G41" s="4" t="s">
        <v>5242</v>
      </c>
      <c r="H41" s="4" t="s">
        <v>5243</v>
      </c>
      <c r="I41" s="4">
        <v>30808898</v>
      </c>
      <c r="J41" s="41">
        <v>2015</v>
      </c>
      <c r="K41" s="11">
        <v>2015</v>
      </c>
      <c r="L41" s="11">
        <v>2016</v>
      </c>
      <c r="M41" s="5">
        <v>1000</v>
      </c>
      <c r="N41" s="4"/>
      <c r="O41" s="4"/>
      <c r="P41" s="4" t="s">
        <v>10143</v>
      </c>
      <c r="Q41" s="4" t="s">
        <v>10149</v>
      </c>
    </row>
    <row r="42" spans="1:17" ht="63.75" hidden="1" x14ac:dyDescent="0.2">
      <c r="A42" s="7" t="s">
        <v>32</v>
      </c>
      <c r="B42" s="4" t="s">
        <v>62</v>
      </c>
      <c r="C42" s="4" t="s">
        <v>5244</v>
      </c>
      <c r="D42" s="4" t="s">
        <v>5245</v>
      </c>
      <c r="E42" s="4" t="s">
        <v>5246</v>
      </c>
      <c r="F42" s="4" t="s">
        <v>5241</v>
      </c>
      <c r="G42" s="4" t="s">
        <v>5242</v>
      </c>
      <c r="H42" s="4" t="s">
        <v>5243</v>
      </c>
      <c r="I42" s="4">
        <v>30808898</v>
      </c>
      <c r="J42" s="41">
        <v>2014</v>
      </c>
      <c r="K42" s="11">
        <v>2014</v>
      </c>
      <c r="L42" s="11">
        <v>2015</v>
      </c>
      <c r="M42" s="5">
        <v>1200</v>
      </c>
      <c r="N42" s="4"/>
      <c r="O42" s="4"/>
      <c r="P42" s="4" t="s">
        <v>10143</v>
      </c>
      <c r="Q42" s="4" t="s">
        <v>10152</v>
      </c>
    </row>
    <row r="43" spans="1:17" ht="63.75" hidden="1" x14ac:dyDescent="0.2">
      <c r="A43" s="7" t="s">
        <v>32</v>
      </c>
      <c r="B43" s="4" t="s">
        <v>62</v>
      </c>
      <c r="C43" s="4" t="s">
        <v>5247</v>
      </c>
      <c r="D43" s="4" t="s">
        <v>5248</v>
      </c>
      <c r="E43" s="4" t="s">
        <v>5249</v>
      </c>
      <c r="F43" s="4" t="s">
        <v>5241</v>
      </c>
      <c r="G43" s="4" t="s">
        <v>5242</v>
      </c>
      <c r="H43" s="4" t="s">
        <v>5243</v>
      </c>
      <c r="I43" s="4">
        <v>30808898</v>
      </c>
      <c r="J43" s="41">
        <v>2014</v>
      </c>
      <c r="K43" s="11">
        <v>2014</v>
      </c>
      <c r="L43" s="11">
        <v>2015</v>
      </c>
      <c r="M43" s="5">
        <v>1500</v>
      </c>
      <c r="N43" s="4"/>
      <c r="O43" s="4"/>
      <c r="P43" s="4" t="s">
        <v>10143</v>
      </c>
      <c r="Q43" s="4" t="s">
        <v>10152</v>
      </c>
    </row>
    <row r="44" spans="1:17" ht="76.5" hidden="1" x14ac:dyDescent="0.2">
      <c r="A44" s="7" t="s">
        <v>32</v>
      </c>
      <c r="B44" s="4" t="s">
        <v>62</v>
      </c>
      <c r="C44" s="4" t="s">
        <v>5250</v>
      </c>
      <c r="D44" s="4" t="s">
        <v>5251</v>
      </c>
      <c r="E44" s="4" t="s">
        <v>5252</v>
      </c>
      <c r="F44" s="4" t="s">
        <v>5253</v>
      </c>
      <c r="G44" s="4" t="s">
        <v>5254</v>
      </c>
      <c r="H44" s="4" t="s">
        <v>5252</v>
      </c>
      <c r="I44" s="4">
        <v>31781012</v>
      </c>
      <c r="J44" s="41">
        <v>42335</v>
      </c>
      <c r="K44" s="11">
        <v>2015</v>
      </c>
      <c r="L44" s="11">
        <v>2018</v>
      </c>
      <c r="M44" s="5">
        <v>6000</v>
      </c>
      <c r="N44" s="4"/>
      <c r="O44" s="4"/>
      <c r="P44" s="4" t="s">
        <v>10143</v>
      </c>
      <c r="Q44" s="4" t="s">
        <v>10152</v>
      </c>
    </row>
    <row r="45" spans="1:17" ht="63.75" hidden="1" x14ac:dyDescent="0.2">
      <c r="A45" s="7" t="s">
        <v>32</v>
      </c>
      <c r="B45" s="4" t="s">
        <v>62</v>
      </c>
      <c r="C45" s="4" t="s">
        <v>5255</v>
      </c>
      <c r="D45" s="4" t="s">
        <v>5256</v>
      </c>
      <c r="E45" s="4" t="s">
        <v>5257</v>
      </c>
      <c r="F45" s="4" t="s">
        <v>5241</v>
      </c>
      <c r="G45" s="4" t="s">
        <v>5242</v>
      </c>
      <c r="H45" s="4" t="s">
        <v>5243</v>
      </c>
      <c r="I45" s="4">
        <v>30808898</v>
      </c>
      <c r="J45" s="41">
        <v>2015</v>
      </c>
      <c r="K45" s="11">
        <v>2015</v>
      </c>
      <c r="L45" s="11">
        <v>2016</v>
      </c>
      <c r="M45" s="5">
        <v>1800</v>
      </c>
      <c r="N45" s="4"/>
      <c r="O45" s="4"/>
      <c r="P45" s="4" t="s">
        <v>10143</v>
      </c>
      <c r="Q45" s="4" t="s">
        <v>10152</v>
      </c>
    </row>
    <row r="46" spans="1:17" ht="63.75" hidden="1" x14ac:dyDescent="0.2">
      <c r="A46" s="7" t="s">
        <v>32</v>
      </c>
      <c r="B46" s="4" t="s">
        <v>62</v>
      </c>
      <c r="C46" s="4" t="s">
        <v>5258</v>
      </c>
      <c r="D46" s="4" t="s">
        <v>5256</v>
      </c>
      <c r="E46" s="4" t="s">
        <v>5259</v>
      </c>
      <c r="F46" s="4" t="s">
        <v>5241</v>
      </c>
      <c r="G46" s="4" t="s">
        <v>5242</v>
      </c>
      <c r="H46" s="4" t="s">
        <v>5243</v>
      </c>
      <c r="I46" s="4">
        <v>30808898</v>
      </c>
      <c r="J46" s="41">
        <v>2015</v>
      </c>
      <c r="K46" s="11">
        <v>2015</v>
      </c>
      <c r="L46" s="11">
        <v>2015</v>
      </c>
      <c r="M46" s="5">
        <v>800</v>
      </c>
      <c r="N46" s="4"/>
      <c r="O46" s="4"/>
      <c r="P46" s="4" t="s">
        <v>10143</v>
      </c>
      <c r="Q46" s="4" t="s">
        <v>10152</v>
      </c>
    </row>
    <row r="47" spans="1:17" x14ac:dyDescent="0.2">
      <c r="A47" s="7" t="s">
        <v>32</v>
      </c>
      <c r="B47" s="4" t="s">
        <v>38</v>
      </c>
      <c r="C47" s="4" t="s">
        <v>5260</v>
      </c>
      <c r="D47" s="4" t="s">
        <v>5261</v>
      </c>
      <c r="E47" s="4" t="s">
        <v>5262</v>
      </c>
      <c r="F47" s="4" t="s">
        <v>5263</v>
      </c>
      <c r="G47" s="4"/>
      <c r="H47" s="4" t="s">
        <v>5264</v>
      </c>
      <c r="I47" s="4">
        <v>30845301</v>
      </c>
      <c r="J47" s="41">
        <v>41312</v>
      </c>
      <c r="K47" s="11">
        <v>2015</v>
      </c>
      <c r="L47" s="11">
        <v>2015</v>
      </c>
      <c r="M47" s="5">
        <v>14040</v>
      </c>
      <c r="N47" s="4"/>
      <c r="O47" s="4"/>
      <c r="P47" s="4" t="s">
        <v>10147</v>
      </c>
      <c r="Q47" s="4"/>
    </row>
    <row r="48" spans="1:17" ht="38.25" x14ac:dyDescent="0.2">
      <c r="A48" s="7" t="s">
        <v>29</v>
      </c>
      <c r="B48" s="4" t="s">
        <v>69</v>
      </c>
      <c r="C48" s="4" t="s">
        <v>526</v>
      </c>
      <c r="D48" s="4" t="s">
        <v>527</v>
      </c>
      <c r="E48" s="4"/>
      <c r="F48" s="4"/>
      <c r="G48" s="4" t="s">
        <v>528</v>
      </c>
      <c r="H48" s="4" t="s">
        <v>529</v>
      </c>
      <c r="I48" s="4">
        <v>686832</v>
      </c>
      <c r="J48" s="41"/>
      <c r="K48" s="11">
        <v>2015</v>
      </c>
      <c r="L48" s="11">
        <v>2015</v>
      </c>
      <c r="M48" s="5">
        <v>2703.95</v>
      </c>
      <c r="N48" s="4"/>
      <c r="O48" s="4"/>
      <c r="P48" s="4" t="s">
        <v>10147</v>
      </c>
      <c r="Q48" s="4"/>
    </row>
    <row r="49" spans="1:17" ht="38.25" x14ac:dyDescent="0.2">
      <c r="A49" s="7" t="s">
        <v>6</v>
      </c>
      <c r="B49" s="4" t="s">
        <v>76</v>
      </c>
      <c r="C49" s="4" t="s">
        <v>5891</v>
      </c>
      <c r="D49" s="4" t="s">
        <v>5892</v>
      </c>
      <c r="E49" s="4" t="s">
        <v>5893</v>
      </c>
      <c r="F49" s="4" t="s">
        <v>5894</v>
      </c>
      <c r="G49" s="4" t="s">
        <v>5895</v>
      </c>
      <c r="H49" s="4" t="s">
        <v>2131</v>
      </c>
      <c r="I49" s="4"/>
      <c r="J49" s="41">
        <v>42069</v>
      </c>
      <c r="K49" s="11">
        <v>2015</v>
      </c>
      <c r="L49" s="11">
        <v>2016</v>
      </c>
      <c r="M49" s="5">
        <v>8741</v>
      </c>
      <c r="N49" s="4"/>
      <c r="O49" s="4"/>
      <c r="P49" s="4" t="s">
        <v>10147</v>
      </c>
      <c r="Q49" s="4"/>
    </row>
    <row r="50" spans="1:17" ht="25.5" x14ac:dyDescent="0.2">
      <c r="A50" s="7" t="s">
        <v>6</v>
      </c>
      <c r="B50" s="4" t="s">
        <v>76</v>
      </c>
      <c r="C50" s="4" t="s">
        <v>5896</v>
      </c>
      <c r="D50" s="4" t="s">
        <v>5897</v>
      </c>
      <c r="E50" s="4" t="s">
        <v>5898</v>
      </c>
      <c r="F50" s="4" t="s">
        <v>170</v>
      </c>
      <c r="G50" s="4" t="s">
        <v>5899</v>
      </c>
      <c r="H50" s="4" t="s">
        <v>503</v>
      </c>
      <c r="I50" s="4"/>
      <c r="J50" s="41">
        <v>42156</v>
      </c>
      <c r="K50" s="11">
        <v>2015</v>
      </c>
      <c r="L50" s="11">
        <v>2015</v>
      </c>
      <c r="M50" s="5">
        <v>1200</v>
      </c>
      <c r="N50" s="4"/>
      <c r="O50" s="4" t="s">
        <v>3526</v>
      </c>
      <c r="P50" s="4" t="s">
        <v>10147</v>
      </c>
      <c r="Q50" s="4"/>
    </row>
    <row r="51" spans="1:17" ht="25.5" x14ac:dyDescent="0.2">
      <c r="A51" s="7" t="s">
        <v>6</v>
      </c>
      <c r="B51" s="4" t="s">
        <v>75</v>
      </c>
      <c r="C51" s="4" t="s">
        <v>5900</v>
      </c>
      <c r="D51" s="4" t="s">
        <v>5901</v>
      </c>
      <c r="E51" s="4" t="s">
        <v>5902</v>
      </c>
      <c r="F51" s="4" t="s">
        <v>170</v>
      </c>
      <c r="G51" s="4" t="s">
        <v>5899</v>
      </c>
      <c r="H51" s="4" t="s">
        <v>503</v>
      </c>
      <c r="I51" s="4"/>
      <c r="J51" s="41">
        <v>42187</v>
      </c>
      <c r="K51" s="11">
        <v>2015</v>
      </c>
      <c r="L51" s="11">
        <v>2015</v>
      </c>
      <c r="M51" s="5">
        <v>400</v>
      </c>
      <c r="N51" s="4"/>
      <c r="O51" s="4" t="s">
        <v>3526</v>
      </c>
      <c r="P51" s="4" t="s">
        <v>10147</v>
      </c>
      <c r="Q51" s="4"/>
    </row>
    <row r="52" spans="1:17" ht="38.25" x14ac:dyDescent="0.2">
      <c r="A52" s="7" t="s">
        <v>6</v>
      </c>
      <c r="B52" s="4" t="s">
        <v>75</v>
      </c>
      <c r="C52" s="4" t="s">
        <v>5903</v>
      </c>
      <c r="D52" s="4" t="s">
        <v>5904</v>
      </c>
      <c r="E52" s="4" t="s">
        <v>5905</v>
      </c>
      <c r="F52" s="4" t="s">
        <v>5906</v>
      </c>
      <c r="G52" s="4" t="s">
        <v>5907</v>
      </c>
      <c r="H52" s="4" t="s">
        <v>710</v>
      </c>
      <c r="I52" s="4"/>
      <c r="J52" s="41">
        <v>42285</v>
      </c>
      <c r="K52" s="11">
        <v>2015</v>
      </c>
      <c r="L52" s="11">
        <v>2015</v>
      </c>
      <c r="M52" s="5">
        <v>2000</v>
      </c>
      <c r="N52" s="4"/>
      <c r="O52" s="4" t="s">
        <v>3526</v>
      </c>
      <c r="P52" s="4" t="s">
        <v>10147</v>
      </c>
      <c r="Q52" s="4"/>
    </row>
    <row r="53" spans="1:17" ht="38.25" x14ac:dyDescent="0.2">
      <c r="A53" s="7" t="s">
        <v>6</v>
      </c>
      <c r="B53" s="4" t="s">
        <v>75</v>
      </c>
      <c r="C53" s="4" t="s">
        <v>5908</v>
      </c>
      <c r="D53" s="4" t="s">
        <v>5909</v>
      </c>
      <c r="E53" s="4" t="s">
        <v>5910</v>
      </c>
      <c r="F53" s="4" t="s">
        <v>5906</v>
      </c>
      <c r="G53" s="4" t="s">
        <v>5907</v>
      </c>
      <c r="H53" s="4" t="s">
        <v>710</v>
      </c>
      <c r="I53" s="4"/>
      <c r="J53" s="41">
        <v>42285</v>
      </c>
      <c r="K53" s="11">
        <v>2015</v>
      </c>
      <c r="L53" s="11">
        <v>2015</v>
      </c>
      <c r="M53" s="5">
        <v>2000</v>
      </c>
      <c r="N53" s="4"/>
      <c r="O53" s="4" t="s">
        <v>3526</v>
      </c>
      <c r="P53" s="4" t="s">
        <v>10147</v>
      </c>
      <c r="Q53" s="4"/>
    </row>
    <row r="54" spans="1:17" ht="153" x14ac:dyDescent="0.2">
      <c r="A54" s="7" t="s">
        <v>6</v>
      </c>
      <c r="B54" s="4" t="s">
        <v>74</v>
      </c>
      <c r="C54" s="4" t="s">
        <v>5911</v>
      </c>
      <c r="D54" s="4" t="s">
        <v>5912</v>
      </c>
      <c r="E54" s="4" t="s">
        <v>5913</v>
      </c>
      <c r="F54" s="4" t="s">
        <v>260</v>
      </c>
      <c r="G54" s="4" t="s">
        <v>5914</v>
      </c>
      <c r="H54" s="4" t="s">
        <v>5915</v>
      </c>
      <c r="I54" s="4"/>
      <c r="J54" s="41">
        <v>42102</v>
      </c>
      <c r="K54" s="11">
        <v>2015</v>
      </c>
      <c r="L54" s="11">
        <v>2015</v>
      </c>
      <c r="M54" s="5">
        <v>16200</v>
      </c>
      <c r="N54" s="4"/>
      <c r="O54" s="4"/>
      <c r="P54" s="18" t="s">
        <v>10147</v>
      </c>
      <c r="Q54" s="18" t="s">
        <v>10159</v>
      </c>
    </row>
    <row r="55" spans="1:17" ht="89.25" x14ac:dyDescent="0.2">
      <c r="A55" s="7" t="s">
        <v>7</v>
      </c>
      <c r="B55" s="4" t="s">
        <v>41</v>
      </c>
      <c r="C55" s="4" t="s">
        <v>6052</v>
      </c>
      <c r="D55" s="4" t="s">
        <v>6053</v>
      </c>
      <c r="E55" s="4" t="s">
        <v>6054</v>
      </c>
      <c r="F55" s="4" t="s">
        <v>6055</v>
      </c>
      <c r="G55" s="4" t="s">
        <v>952</v>
      </c>
      <c r="H55" s="4" t="s">
        <v>952</v>
      </c>
      <c r="I55" s="4"/>
      <c r="J55" s="41">
        <v>41956</v>
      </c>
      <c r="K55" s="11">
        <v>2014</v>
      </c>
      <c r="L55" s="11">
        <v>2015</v>
      </c>
      <c r="M55" s="5">
        <v>5000</v>
      </c>
      <c r="N55" s="4" t="s">
        <v>6056</v>
      </c>
      <c r="O55" s="4"/>
      <c r="P55" s="4" t="s">
        <v>10147</v>
      </c>
      <c r="Q55" s="4"/>
    </row>
    <row r="56" spans="1:17" ht="38.25" x14ac:dyDescent="0.2">
      <c r="A56" s="7" t="s">
        <v>7</v>
      </c>
      <c r="B56" s="4" t="s">
        <v>26</v>
      </c>
      <c r="C56" s="4" t="s">
        <v>6057</v>
      </c>
      <c r="D56" s="4" t="s">
        <v>6058</v>
      </c>
      <c r="E56" s="4" t="s">
        <v>6059</v>
      </c>
      <c r="F56" s="4" t="s">
        <v>2131</v>
      </c>
      <c r="G56" s="4" t="s">
        <v>2131</v>
      </c>
      <c r="H56" s="4" t="s">
        <v>2131</v>
      </c>
      <c r="I56" s="4"/>
      <c r="J56" s="41">
        <v>41967</v>
      </c>
      <c r="K56" s="11">
        <v>2014</v>
      </c>
      <c r="L56" s="11">
        <v>2015</v>
      </c>
      <c r="M56" s="5">
        <v>4300</v>
      </c>
      <c r="N56" s="4" t="s">
        <v>6060</v>
      </c>
      <c r="O56" s="4"/>
      <c r="P56" s="4" t="s">
        <v>10147</v>
      </c>
      <c r="Q56" s="4"/>
    </row>
    <row r="57" spans="1:17" ht="38.25" x14ac:dyDescent="0.2">
      <c r="A57" s="7" t="s">
        <v>7</v>
      </c>
      <c r="B57" s="4" t="s">
        <v>78</v>
      </c>
      <c r="C57" s="4" t="s">
        <v>6061</v>
      </c>
      <c r="D57" s="4" t="s">
        <v>6062</v>
      </c>
      <c r="E57" s="4" t="s">
        <v>6063</v>
      </c>
      <c r="F57" s="4" t="s">
        <v>2131</v>
      </c>
      <c r="G57" s="4" t="s">
        <v>2131</v>
      </c>
      <c r="H57" s="4" t="s">
        <v>2131</v>
      </c>
      <c r="I57" s="4"/>
      <c r="J57" s="41">
        <v>42079</v>
      </c>
      <c r="K57" s="11">
        <v>2015</v>
      </c>
      <c r="L57" s="11">
        <v>2015</v>
      </c>
      <c r="M57" s="5">
        <v>20250</v>
      </c>
      <c r="N57" s="4"/>
      <c r="O57" s="4"/>
      <c r="P57" s="4" t="s">
        <v>10147</v>
      </c>
      <c r="Q57" s="4"/>
    </row>
    <row r="58" spans="1:17" ht="25.5" x14ac:dyDescent="0.2">
      <c r="A58" s="7" t="s">
        <v>7</v>
      </c>
      <c r="B58" s="4" t="s">
        <v>42</v>
      </c>
      <c r="C58" s="4" t="s">
        <v>6064</v>
      </c>
      <c r="D58" s="4" t="s">
        <v>6065</v>
      </c>
      <c r="E58" s="4" t="s">
        <v>6066</v>
      </c>
      <c r="F58" s="4" t="s">
        <v>6067</v>
      </c>
      <c r="G58" s="4"/>
      <c r="H58" s="4" t="s">
        <v>6068</v>
      </c>
      <c r="I58" s="4">
        <v>681156</v>
      </c>
      <c r="J58" s="41">
        <v>40962</v>
      </c>
      <c r="K58" s="11">
        <v>2012</v>
      </c>
      <c r="L58" s="11">
        <v>2017</v>
      </c>
      <c r="M58" s="5">
        <v>22106.92</v>
      </c>
      <c r="N58" s="4"/>
      <c r="O58" s="4"/>
      <c r="P58" s="4" t="s">
        <v>10147</v>
      </c>
      <c r="Q58" s="4"/>
    </row>
    <row r="59" spans="1:17" ht="25.5" x14ac:dyDescent="0.2">
      <c r="A59" s="7" t="s">
        <v>7</v>
      </c>
      <c r="B59" s="4" t="s">
        <v>42</v>
      </c>
      <c r="C59" s="4" t="s">
        <v>6069</v>
      </c>
      <c r="D59" s="4" t="s">
        <v>6070</v>
      </c>
      <c r="E59" s="4" t="s">
        <v>6071</v>
      </c>
      <c r="F59" s="4" t="s">
        <v>6072</v>
      </c>
      <c r="G59" s="4" t="s">
        <v>6073</v>
      </c>
      <c r="H59" s="4" t="s">
        <v>6073</v>
      </c>
      <c r="I59" s="4">
        <v>30416094</v>
      </c>
      <c r="J59" s="41">
        <v>42159</v>
      </c>
      <c r="K59" s="11">
        <v>2015</v>
      </c>
      <c r="L59" s="11">
        <v>2015</v>
      </c>
      <c r="M59" s="5">
        <v>12450</v>
      </c>
      <c r="N59" s="4"/>
      <c r="O59" s="4"/>
      <c r="P59" s="4" t="s">
        <v>10147</v>
      </c>
      <c r="Q59" s="4"/>
    </row>
    <row r="60" spans="1:17" ht="51" hidden="1" x14ac:dyDescent="0.2">
      <c r="A60" s="7" t="s">
        <v>7</v>
      </c>
      <c r="B60" s="4" t="s">
        <v>119</v>
      </c>
      <c r="C60" s="4" t="s">
        <v>6074</v>
      </c>
      <c r="D60" s="4" t="s">
        <v>6075</v>
      </c>
      <c r="E60" s="4" t="s">
        <v>6076</v>
      </c>
      <c r="F60" s="4" t="s">
        <v>6077</v>
      </c>
      <c r="G60" s="4" t="s">
        <v>6078</v>
      </c>
      <c r="H60" s="4" t="s">
        <v>6079</v>
      </c>
      <c r="I60" s="4">
        <v>166944</v>
      </c>
      <c r="J60" s="41">
        <v>40759</v>
      </c>
      <c r="K60" s="11">
        <v>2011</v>
      </c>
      <c r="L60" s="11">
        <v>2015</v>
      </c>
      <c r="M60" s="5">
        <v>0</v>
      </c>
      <c r="N60" s="4" t="s">
        <v>6080</v>
      </c>
      <c r="O60" s="4"/>
      <c r="P60" s="4" t="s">
        <v>10143</v>
      </c>
      <c r="Q60" s="4" t="s">
        <v>10145</v>
      </c>
    </row>
    <row r="61" spans="1:17" ht="63.75" hidden="1" x14ac:dyDescent="0.2">
      <c r="A61" s="7" t="s">
        <v>7</v>
      </c>
      <c r="B61" s="4" t="s">
        <v>119</v>
      </c>
      <c r="C61" s="4" t="s">
        <v>6081</v>
      </c>
      <c r="D61" s="4" t="s">
        <v>6082</v>
      </c>
      <c r="E61" s="4" t="s">
        <v>6083</v>
      </c>
      <c r="F61" s="4" t="s">
        <v>6077</v>
      </c>
      <c r="G61" s="4" t="s">
        <v>6078</v>
      </c>
      <c r="H61" s="4" t="s">
        <v>6079</v>
      </c>
      <c r="I61" s="4">
        <v>166944</v>
      </c>
      <c r="J61" s="41">
        <v>41550</v>
      </c>
      <c r="K61" s="11">
        <v>2013</v>
      </c>
      <c r="L61" s="11">
        <v>2017</v>
      </c>
      <c r="M61" s="5">
        <v>0</v>
      </c>
      <c r="N61" s="4" t="s">
        <v>6084</v>
      </c>
      <c r="O61" s="4"/>
      <c r="P61" s="4" t="s">
        <v>10143</v>
      </c>
      <c r="Q61" s="4" t="s">
        <v>10145</v>
      </c>
    </row>
    <row r="62" spans="1:17" ht="38.25" x14ac:dyDescent="0.2">
      <c r="A62" s="7" t="s">
        <v>30</v>
      </c>
      <c r="B62" s="4" t="s">
        <v>47</v>
      </c>
      <c r="C62" s="4" t="s">
        <v>808</v>
      </c>
      <c r="D62" s="4" t="s">
        <v>809</v>
      </c>
      <c r="E62" s="4" t="s">
        <v>810</v>
      </c>
      <c r="F62" s="4" t="s">
        <v>811</v>
      </c>
      <c r="G62" s="4" t="s">
        <v>812</v>
      </c>
      <c r="H62" s="4" t="s">
        <v>813</v>
      </c>
      <c r="I62" s="4" t="s">
        <v>173</v>
      </c>
      <c r="J62" s="41">
        <v>42124</v>
      </c>
      <c r="K62" s="11">
        <v>2015</v>
      </c>
      <c r="L62" s="11">
        <v>2015</v>
      </c>
      <c r="M62" s="5">
        <v>8250</v>
      </c>
      <c r="N62" s="4"/>
      <c r="O62" s="4"/>
      <c r="P62" s="4" t="s">
        <v>10147</v>
      </c>
      <c r="Q62" s="4"/>
    </row>
    <row r="63" spans="1:17" ht="114.75" x14ac:dyDescent="0.2">
      <c r="A63" s="7" t="s">
        <v>30</v>
      </c>
      <c r="B63" s="4" t="s">
        <v>47</v>
      </c>
      <c r="C63" s="4" t="s">
        <v>814</v>
      </c>
      <c r="D63" s="4" t="s">
        <v>815</v>
      </c>
      <c r="E63" s="4" t="s">
        <v>816</v>
      </c>
      <c r="F63" s="4" t="s">
        <v>817</v>
      </c>
      <c r="G63" s="4" t="s">
        <v>818</v>
      </c>
      <c r="H63" s="4" t="s">
        <v>819</v>
      </c>
      <c r="I63" s="4">
        <v>156850</v>
      </c>
      <c r="J63" s="41">
        <v>41628</v>
      </c>
      <c r="K63" s="11">
        <v>2013</v>
      </c>
      <c r="L63" s="11">
        <v>2015</v>
      </c>
      <c r="M63" s="5">
        <v>42000</v>
      </c>
      <c r="N63" s="4" t="s">
        <v>820</v>
      </c>
      <c r="O63" s="4"/>
      <c r="P63" s="4" t="s">
        <v>10147</v>
      </c>
      <c r="Q63" s="4"/>
    </row>
    <row r="64" spans="1:17" ht="165.75" hidden="1" x14ac:dyDescent="0.2">
      <c r="A64" s="7" t="s">
        <v>30</v>
      </c>
      <c r="B64" s="4" t="s">
        <v>47</v>
      </c>
      <c r="C64" s="4" t="s">
        <v>821</v>
      </c>
      <c r="D64" s="4" t="s">
        <v>822</v>
      </c>
      <c r="E64" s="4" t="s">
        <v>823</v>
      </c>
      <c r="F64" s="4" t="s">
        <v>824</v>
      </c>
      <c r="G64" s="4" t="s">
        <v>825</v>
      </c>
      <c r="H64" s="4" t="s">
        <v>826</v>
      </c>
      <c r="I64" s="4">
        <v>36022047</v>
      </c>
      <c r="J64" s="41">
        <v>41865</v>
      </c>
      <c r="K64" s="11">
        <v>2014</v>
      </c>
      <c r="L64" s="11">
        <v>2015</v>
      </c>
      <c r="M64" s="5">
        <v>13000</v>
      </c>
      <c r="N64" s="4" t="s">
        <v>827</v>
      </c>
      <c r="O64" s="4"/>
      <c r="P64" s="4" t="s">
        <v>10143</v>
      </c>
      <c r="Q64" s="4" t="s">
        <v>10152</v>
      </c>
    </row>
    <row r="65" spans="1:17" ht="165.75" hidden="1" x14ac:dyDescent="0.2">
      <c r="A65" s="7" t="s">
        <v>30</v>
      </c>
      <c r="B65" s="4" t="s">
        <v>47</v>
      </c>
      <c r="C65" s="4" t="s">
        <v>821</v>
      </c>
      <c r="D65" s="4" t="s">
        <v>822</v>
      </c>
      <c r="E65" s="4" t="s">
        <v>828</v>
      </c>
      <c r="F65" s="4" t="s">
        <v>829</v>
      </c>
      <c r="G65" s="4" t="s">
        <v>825</v>
      </c>
      <c r="H65" s="4" t="s">
        <v>830</v>
      </c>
      <c r="I65" s="4">
        <v>36022047</v>
      </c>
      <c r="J65" s="41">
        <v>41983</v>
      </c>
      <c r="K65" s="11">
        <v>2014</v>
      </c>
      <c r="L65" s="11">
        <v>2015</v>
      </c>
      <c r="M65" s="5">
        <v>10000</v>
      </c>
      <c r="N65" s="4" t="s">
        <v>827</v>
      </c>
      <c r="O65" s="4"/>
      <c r="P65" s="4" t="s">
        <v>10143</v>
      </c>
      <c r="Q65" s="4" t="s">
        <v>10152</v>
      </c>
    </row>
    <row r="66" spans="1:17" ht="51" hidden="1" x14ac:dyDescent="0.2">
      <c r="A66" s="7" t="s">
        <v>30</v>
      </c>
      <c r="B66" s="4" t="s">
        <v>47</v>
      </c>
      <c r="C66" s="4" t="s">
        <v>831</v>
      </c>
      <c r="D66" s="4" t="s">
        <v>832</v>
      </c>
      <c r="E66" s="4" t="s">
        <v>833</v>
      </c>
      <c r="F66" s="4" t="s">
        <v>834</v>
      </c>
      <c r="G66" s="4" t="s">
        <v>835</v>
      </c>
      <c r="H66" s="4" t="s">
        <v>836</v>
      </c>
      <c r="I66" s="4">
        <v>36022047</v>
      </c>
      <c r="J66" s="41">
        <v>42259</v>
      </c>
      <c r="K66" s="11">
        <v>2015</v>
      </c>
      <c r="L66" s="11">
        <v>2015</v>
      </c>
      <c r="M66" s="5">
        <v>21000</v>
      </c>
      <c r="N66" s="4" t="s">
        <v>837</v>
      </c>
      <c r="O66" s="4"/>
      <c r="P66" s="4" t="s">
        <v>10143</v>
      </c>
      <c r="Q66" s="4" t="s">
        <v>10152</v>
      </c>
    </row>
    <row r="67" spans="1:17" ht="165.75" hidden="1" x14ac:dyDescent="0.2">
      <c r="A67" s="7" t="s">
        <v>30</v>
      </c>
      <c r="B67" s="4" t="s">
        <v>47</v>
      </c>
      <c r="C67" s="4" t="s">
        <v>838</v>
      </c>
      <c r="D67" s="4" t="s">
        <v>839</v>
      </c>
      <c r="E67" s="4" t="s">
        <v>840</v>
      </c>
      <c r="F67" s="4" t="s">
        <v>393</v>
      </c>
      <c r="G67" s="4" t="s">
        <v>841</v>
      </c>
      <c r="H67" s="4" t="s">
        <v>842</v>
      </c>
      <c r="I67" s="4">
        <v>36022047</v>
      </c>
      <c r="J67" s="41">
        <v>42226</v>
      </c>
      <c r="K67" s="11">
        <v>2015</v>
      </c>
      <c r="L67" s="11">
        <v>2015</v>
      </c>
      <c r="M67" s="5">
        <v>3000</v>
      </c>
      <c r="N67" s="4" t="s">
        <v>843</v>
      </c>
      <c r="O67" s="4"/>
      <c r="P67" s="4" t="s">
        <v>10143</v>
      </c>
      <c r="Q67" s="4" t="s">
        <v>10152</v>
      </c>
    </row>
    <row r="68" spans="1:17" ht="76.5" x14ac:dyDescent="0.2">
      <c r="A68" s="7" t="s">
        <v>30</v>
      </c>
      <c r="B68" s="4" t="s">
        <v>47</v>
      </c>
      <c r="C68" s="4" t="s">
        <v>844</v>
      </c>
      <c r="D68" s="4" t="s">
        <v>845</v>
      </c>
      <c r="E68" s="4" t="s">
        <v>846</v>
      </c>
      <c r="F68" s="4" t="s">
        <v>847</v>
      </c>
      <c r="G68" s="4" t="s">
        <v>825</v>
      </c>
      <c r="H68" s="4" t="s">
        <v>848</v>
      </c>
      <c r="I68" s="4">
        <v>3328</v>
      </c>
      <c r="J68" s="41">
        <v>42306</v>
      </c>
      <c r="K68" s="11">
        <v>2015</v>
      </c>
      <c r="L68" s="11">
        <v>2015</v>
      </c>
      <c r="M68" s="5">
        <v>17000</v>
      </c>
      <c r="N68" s="4" t="s">
        <v>849</v>
      </c>
      <c r="O68" s="4"/>
      <c r="P68" s="4" t="s">
        <v>10147</v>
      </c>
      <c r="Q68" s="4"/>
    </row>
    <row r="69" spans="1:17" ht="38.25" hidden="1" x14ac:dyDescent="0.2">
      <c r="A69" s="7" t="s">
        <v>30</v>
      </c>
      <c r="B69" s="4" t="s">
        <v>47</v>
      </c>
      <c r="C69" s="4" t="s">
        <v>850</v>
      </c>
      <c r="D69" s="4" t="s">
        <v>851</v>
      </c>
      <c r="E69" s="4" t="s">
        <v>852</v>
      </c>
      <c r="F69" s="4" t="s">
        <v>829</v>
      </c>
      <c r="G69" s="4" t="s">
        <v>825</v>
      </c>
      <c r="H69" s="4" t="s">
        <v>853</v>
      </c>
      <c r="I69" s="4">
        <v>31744630</v>
      </c>
      <c r="J69" s="41">
        <v>42300</v>
      </c>
      <c r="K69" s="11">
        <v>2015</v>
      </c>
      <c r="L69" s="11">
        <v>2015</v>
      </c>
      <c r="M69" s="5">
        <v>11000</v>
      </c>
      <c r="N69" s="4" t="s">
        <v>854</v>
      </c>
      <c r="O69" s="4"/>
      <c r="P69" s="4" t="s">
        <v>10143</v>
      </c>
      <c r="Q69" s="4" t="s">
        <v>10152</v>
      </c>
    </row>
    <row r="70" spans="1:17" ht="114.75" hidden="1" x14ac:dyDescent="0.2">
      <c r="A70" s="7" t="s">
        <v>30</v>
      </c>
      <c r="B70" s="4" t="s">
        <v>47</v>
      </c>
      <c r="C70" s="4" t="s">
        <v>855</v>
      </c>
      <c r="D70" s="4" t="s">
        <v>856</v>
      </c>
      <c r="E70" s="4" t="s">
        <v>857</v>
      </c>
      <c r="F70" s="4" t="s">
        <v>858</v>
      </c>
      <c r="G70" s="4" t="s">
        <v>825</v>
      </c>
      <c r="H70" s="4" t="s">
        <v>859</v>
      </c>
      <c r="I70" s="4">
        <v>156752</v>
      </c>
      <c r="J70" s="41">
        <v>42177</v>
      </c>
      <c r="K70" s="11">
        <v>2015</v>
      </c>
      <c r="L70" s="11">
        <v>2015</v>
      </c>
      <c r="M70" s="5">
        <v>50000</v>
      </c>
      <c r="N70" s="4" t="s">
        <v>860</v>
      </c>
      <c r="O70" s="4"/>
      <c r="P70" s="4" t="s">
        <v>10143</v>
      </c>
      <c r="Q70" s="4" t="s">
        <v>10152</v>
      </c>
    </row>
    <row r="71" spans="1:17" ht="25.5" x14ac:dyDescent="0.2">
      <c r="A71" s="7" t="s">
        <v>30</v>
      </c>
      <c r="B71" s="4" t="s">
        <v>44</v>
      </c>
      <c r="C71" s="4" t="s">
        <v>861</v>
      </c>
      <c r="D71" s="4" t="s">
        <v>862</v>
      </c>
      <c r="E71" s="4" t="s">
        <v>863</v>
      </c>
      <c r="F71" s="4" t="s">
        <v>864</v>
      </c>
      <c r="G71" s="4" t="s">
        <v>865</v>
      </c>
      <c r="H71" s="4" t="s">
        <v>529</v>
      </c>
      <c r="I71" s="4">
        <v>686832</v>
      </c>
      <c r="J71" s="41">
        <v>42209</v>
      </c>
      <c r="K71" s="11">
        <v>42209</v>
      </c>
      <c r="L71" s="11">
        <v>42308</v>
      </c>
      <c r="M71" s="5">
        <v>5000</v>
      </c>
      <c r="N71" s="4" t="s">
        <v>866</v>
      </c>
      <c r="O71" s="4"/>
      <c r="P71" s="4" t="s">
        <v>10147</v>
      </c>
      <c r="Q71" s="4"/>
    </row>
    <row r="72" spans="1:17" ht="25.5" x14ac:dyDescent="0.2">
      <c r="A72" s="7" t="s">
        <v>30</v>
      </c>
      <c r="B72" s="4" t="s">
        <v>44</v>
      </c>
      <c r="C72" s="4" t="s">
        <v>867</v>
      </c>
      <c r="D72" s="4" t="s">
        <v>868</v>
      </c>
      <c r="E72" s="4" t="s">
        <v>869</v>
      </c>
      <c r="F72" s="4" t="s">
        <v>864</v>
      </c>
      <c r="G72" s="4" t="s">
        <v>865</v>
      </c>
      <c r="H72" s="4" t="s">
        <v>529</v>
      </c>
      <c r="I72" s="4">
        <v>686832</v>
      </c>
      <c r="J72" s="41">
        <v>42244</v>
      </c>
      <c r="K72" s="11">
        <v>42244</v>
      </c>
      <c r="L72" s="11">
        <v>42308</v>
      </c>
      <c r="M72" s="5">
        <v>5000</v>
      </c>
      <c r="N72" s="4" t="s">
        <v>866</v>
      </c>
      <c r="O72" s="4"/>
      <c r="P72" s="4" t="s">
        <v>10147</v>
      </c>
      <c r="Q72" s="4"/>
    </row>
    <row r="73" spans="1:17" ht="38.25" x14ac:dyDescent="0.2">
      <c r="A73" s="7" t="s">
        <v>30</v>
      </c>
      <c r="B73" s="4" t="s">
        <v>44</v>
      </c>
      <c r="C73" s="4" t="s">
        <v>870</v>
      </c>
      <c r="D73" s="4" t="s">
        <v>871</v>
      </c>
      <c r="E73" s="4" t="s">
        <v>872</v>
      </c>
      <c r="F73" s="4" t="s">
        <v>864</v>
      </c>
      <c r="G73" s="4" t="s">
        <v>865</v>
      </c>
      <c r="H73" s="4" t="s">
        <v>529</v>
      </c>
      <c r="I73" s="4">
        <v>686832</v>
      </c>
      <c r="J73" s="41">
        <v>42246</v>
      </c>
      <c r="K73" s="11">
        <v>42246</v>
      </c>
      <c r="L73" s="11">
        <v>42277</v>
      </c>
      <c r="M73" s="5">
        <v>5000</v>
      </c>
      <c r="N73" s="4" t="s">
        <v>866</v>
      </c>
      <c r="O73" s="4"/>
      <c r="P73" s="4" t="s">
        <v>10147</v>
      </c>
      <c r="Q73" s="4"/>
    </row>
    <row r="74" spans="1:17" ht="25.5" x14ac:dyDescent="0.2">
      <c r="A74" s="7" t="s">
        <v>30</v>
      </c>
      <c r="B74" s="4" t="s">
        <v>44</v>
      </c>
      <c r="C74" s="4" t="s">
        <v>873</v>
      </c>
      <c r="D74" s="4" t="s">
        <v>868</v>
      </c>
      <c r="E74" s="4" t="s">
        <v>874</v>
      </c>
      <c r="F74" s="4" t="s">
        <v>864</v>
      </c>
      <c r="G74" s="4" t="s">
        <v>865</v>
      </c>
      <c r="H74" s="4" t="s">
        <v>529</v>
      </c>
      <c r="I74" s="4">
        <v>686832</v>
      </c>
      <c r="J74" s="41">
        <v>42246</v>
      </c>
      <c r="K74" s="11">
        <v>42246</v>
      </c>
      <c r="L74" s="11">
        <v>42308</v>
      </c>
      <c r="M74" s="5">
        <v>5000</v>
      </c>
      <c r="N74" s="4" t="s">
        <v>866</v>
      </c>
      <c r="O74" s="4"/>
      <c r="P74" s="4" t="s">
        <v>10147</v>
      </c>
      <c r="Q74" s="4"/>
    </row>
    <row r="75" spans="1:17" ht="51" x14ac:dyDescent="0.2">
      <c r="A75" s="7" t="s">
        <v>30</v>
      </c>
      <c r="B75" s="4" t="s">
        <v>44</v>
      </c>
      <c r="C75" s="4" t="s">
        <v>875</v>
      </c>
      <c r="D75" s="4" t="s">
        <v>876</v>
      </c>
      <c r="E75" s="4" t="s">
        <v>877</v>
      </c>
      <c r="F75" s="4" t="s">
        <v>864</v>
      </c>
      <c r="G75" s="4" t="s">
        <v>865</v>
      </c>
      <c r="H75" s="4" t="s">
        <v>529</v>
      </c>
      <c r="I75" s="4">
        <v>686832</v>
      </c>
      <c r="J75" s="41">
        <v>42244</v>
      </c>
      <c r="K75" s="11">
        <v>42244</v>
      </c>
      <c r="L75" s="11">
        <v>42308</v>
      </c>
      <c r="M75" s="5">
        <v>5000</v>
      </c>
      <c r="N75" s="4" t="s">
        <v>866</v>
      </c>
      <c r="O75" s="4"/>
      <c r="P75" s="4" t="s">
        <v>10147</v>
      </c>
      <c r="Q75" s="4"/>
    </row>
    <row r="76" spans="1:17" ht="51" x14ac:dyDescent="0.2">
      <c r="A76" s="7" t="s">
        <v>30</v>
      </c>
      <c r="B76" s="4" t="s">
        <v>45</v>
      </c>
      <c r="C76" s="4" t="s">
        <v>885</v>
      </c>
      <c r="D76" s="4" t="s">
        <v>886</v>
      </c>
      <c r="E76" s="4" t="s">
        <v>887</v>
      </c>
      <c r="F76" s="4"/>
      <c r="G76" s="4" t="s">
        <v>888</v>
      </c>
      <c r="H76" s="4" t="s">
        <v>889</v>
      </c>
      <c r="I76" s="4" t="s">
        <v>890</v>
      </c>
      <c r="J76" s="41">
        <v>41564</v>
      </c>
      <c r="K76" s="11">
        <v>2014</v>
      </c>
      <c r="L76" s="11">
        <v>2016</v>
      </c>
      <c r="M76" s="5">
        <v>130000</v>
      </c>
      <c r="N76" s="4" t="s">
        <v>891</v>
      </c>
      <c r="O76" s="4"/>
      <c r="P76" s="4" t="s">
        <v>10147</v>
      </c>
      <c r="Q76" s="4"/>
    </row>
    <row r="77" spans="1:17" ht="38.25" hidden="1" x14ac:dyDescent="0.2">
      <c r="A77" s="7" t="s">
        <v>30</v>
      </c>
      <c r="B77" s="4" t="s">
        <v>45</v>
      </c>
      <c r="C77" s="4" t="s">
        <v>892</v>
      </c>
      <c r="D77" s="4" t="s">
        <v>893</v>
      </c>
      <c r="E77" s="4" t="s">
        <v>894</v>
      </c>
      <c r="F77" s="4" t="s">
        <v>895</v>
      </c>
      <c r="G77" s="4" t="s">
        <v>896</v>
      </c>
      <c r="H77" s="4" t="s">
        <v>897</v>
      </c>
      <c r="I77" s="4">
        <v>30797764</v>
      </c>
      <c r="J77" s="41">
        <v>41227</v>
      </c>
      <c r="K77" s="11">
        <v>2012</v>
      </c>
      <c r="L77" s="11">
        <v>2015</v>
      </c>
      <c r="M77" s="5">
        <v>15179</v>
      </c>
      <c r="N77" s="4"/>
      <c r="O77" s="4"/>
      <c r="P77" s="4" t="s">
        <v>10143</v>
      </c>
      <c r="Q77" s="4" t="s">
        <v>10146</v>
      </c>
    </row>
    <row r="78" spans="1:17" ht="38.25" hidden="1" x14ac:dyDescent="0.2">
      <c r="A78" s="7" t="s">
        <v>30</v>
      </c>
      <c r="B78" s="4" t="s">
        <v>45</v>
      </c>
      <c r="C78" s="4" t="s">
        <v>898</v>
      </c>
      <c r="D78" s="4" t="s">
        <v>893</v>
      </c>
      <c r="E78" s="4" t="s">
        <v>899</v>
      </c>
      <c r="F78" s="4" t="s">
        <v>895</v>
      </c>
      <c r="G78" s="4" t="s">
        <v>896</v>
      </c>
      <c r="H78" s="4" t="s">
        <v>897</v>
      </c>
      <c r="I78" s="4">
        <v>30797764</v>
      </c>
      <c r="J78" s="41">
        <v>42055</v>
      </c>
      <c r="K78" s="11">
        <v>2015</v>
      </c>
      <c r="L78" s="11">
        <v>2017</v>
      </c>
      <c r="M78" s="5">
        <v>36240</v>
      </c>
      <c r="N78" s="4"/>
      <c r="O78" s="4"/>
      <c r="P78" s="4" t="s">
        <v>10143</v>
      </c>
      <c r="Q78" s="4" t="s">
        <v>10146</v>
      </c>
    </row>
    <row r="79" spans="1:17" ht="38.25" hidden="1" x14ac:dyDescent="0.2">
      <c r="A79" s="7" t="s">
        <v>30</v>
      </c>
      <c r="B79" s="4" t="s">
        <v>45</v>
      </c>
      <c r="C79" s="4" t="s">
        <v>900</v>
      </c>
      <c r="D79" s="4" t="s">
        <v>901</v>
      </c>
      <c r="E79" s="4" t="s">
        <v>902</v>
      </c>
      <c r="F79" s="4" t="s">
        <v>895</v>
      </c>
      <c r="G79" s="4" t="s">
        <v>903</v>
      </c>
      <c r="H79" s="4" t="s">
        <v>897</v>
      </c>
      <c r="I79" s="4">
        <v>30797764</v>
      </c>
      <c r="J79" s="41">
        <v>42074</v>
      </c>
      <c r="K79" s="11">
        <v>2015</v>
      </c>
      <c r="L79" s="11">
        <v>2015</v>
      </c>
      <c r="M79" s="5">
        <v>4000</v>
      </c>
      <c r="N79" s="4"/>
      <c r="O79" s="4"/>
      <c r="P79" s="4" t="s">
        <v>10143</v>
      </c>
      <c r="Q79" s="4" t="s">
        <v>10146</v>
      </c>
    </row>
    <row r="80" spans="1:17" ht="38.25" hidden="1" x14ac:dyDescent="0.2">
      <c r="A80" s="7" t="s">
        <v>30</v>
      </c>
      <c r="B80" s="4" t="s">
        <v>45</v>
      </c>
      <c r="C80" s="4" t="s">
        <v>904</v>
      </c>
      <c r="D80" s="4" t="s">
        <v>901</v>
      </c>
      <c r="E80" s="4" t="s">
        <v>905</v>
      </c>
      <c r="F80" s="4" t="s">
        <v>895</v>
      </c>
      <c r="G80" s="4" t="s">
        <v>903</v>
      </c>
      <c r="H80" s="4" t="s">
        <v>897</v>
      </c>
      <c r="I80" s="4">
        <v>30797764</v>
      </c>
      <c r="J80" s="41">
        <v>42074</v>
      </c>
      <c r="K80" s="11">
        <v>2015</v>
      </c>
      <c r="L80" s="11">
        <v>2016</v>
      </c>
      <c r="M80" s="5">
        <v>1500</v>
      </c>
      <c r="N80" s="4"/>
      <c r="O80" s="4"/>
      <c r="P80" s="4" t="s">
        <v>10143</v>
      </c>
      <c r="Q80" s="4" t="s">
        <v>10146</v>
      </c>
    </row>
    <row r="81" spans="1:17" ht="38.25" hidden="1" x14ac:dyDescent="0.2">
      <c r="A81" s="7" t="s">
        <v>30</v>
      </c>
      <c r="B81" s="4" t="s">
        <v>45</v>
      </c>
      <c r="C81" s="4" t="s">
        <v>906</v>
      </c>
      <c r="D81" s="4" t="s">
        <v>907</v>
      </c>
      <c r="E81" s="4" t="s">
        <v>908</v>
      </c>
      <c r="F81" s="4" t="s">
        <v>895</v>
      </c>
      <c r="G81" s="4" t="s">
        <v>903</v>
      </c>
      <c r="H81" s="4" t="s">
        <v>897</v>
      </c>
      <c r="I81" s="4">
        <v>30797764</v>
      </c>
      <c r="J81" s="41">
        <v>42060</v>
      </c>
      <c r="K81" s="11">
        <v>2015</v>
      </c>
      <c r="L81" s="11">
        <v>2015</v>
      </c>
      <c r="M81" s="5">
        <v>4000</v>
      </c>
      <c r="N81" s="4"/>
      <c r="O81" s="4"/>
      <c r="P81" s="4" t="s">
        <v>10143</v>
      </c>
      <c r="Q81" s="4" t="s">
        <v>10146</v>
      </c>
    </row>
    <row r="82" spans="1:17" ht="38.25" hidden="1" x14ac:dyDescent="0.2">
      <c r="A82" s="7" t="s">
        <v>30</v>
      </c>
      <c r="B82" s="4" t="s">
        <v>45</v>
      </c>
      <c r="C82" s="4" t="s">
        <v>909</v>
      </c>
      <c r="D82" s="4" t="s">
        <v>910</v>
      </c>
      <c r="E82" s="4" t="s">
        <v>911</v>
      </c>
      <c r="F82" s="4" t="s">
        <v>895</v>
      </c>
      <c r="G82" s="4" t="s">
        <v>903</v>
      </c>
      <c r="H82" s="4" t="s">
        <v>897</v>
      </c>
      <c r="I82" s="4">
        <v>30797764</v>
      </c>
      <c r="J82" s="41">
        <v>41947</v>
      </c>
      <c r="K82" s="11">
        <v>2014</v>
      </c>
      <c r="L82" s="11">
        <v>2015</v>
      </c>
      <c r="M82" s="5">
        <v>2650</v>
      </c>
      <c r="N82" s="4"/>
      <c r="O82" s="4"/>
      <c r="P82" s="4" t="s">
        <v>10143</v>
      </c>
      <c r="Q82" s="4" t="s">
        <v>10146</v>
      </c>
    </row>
    <row r="83" spans="1:17" ht="38.25" hidden="1" x14ac:dyDescent="0.2">
      <c r="A83" s="7" t="s">
        <v>30</v>
      </c>
      <c r="B83" s="4" t="s">
        <v>45</v>
      </c>
      <c r="C83" s="4" t="s">
        <v>912</v>
      </c>
      <c r="D83" s="4" t="s">
        <v>913</v>
      </c>
      <c r="E83" s="4" t="s">
        <v>914</v>
      </c>
      <c r="F83" s="4" t="s">
        <v>895</v>
      </c>
      <c r="G83" s="4" t="s">
        <v>903</v>
      </c>
      <c r="H83" s="4" t="s">
        <v>897</v>
      </c>
      <c r="I83" s="4">
        <v>30797764</v>
      </c>
      <c r="J83" s="41">
        <v>42074</v>
      </c>
      <c r="K83" s="11">
        <v>2015</v>
      </c>
      <c r="L83" s="11">
        <v>2016</v>
      </c>
      <c r="M83" s="5">
        <v>1500</v>
      </c>
      <c r="N83" s="4"/>
      <c r="O83" s="4"/>
      <c r="P83" s="4" t="s">
        <v>10143</v>
      </c>
      <c r="Q83" s="4" t="s">
        <v>10146</v>
      </c>
    </row>
    <row r="84" spans="1:17" ht="38.25" hidden="1" x14ac:dyDescent="0.2">
      <c r="A84" s="7" t="s">
        <v>30</v>
      </c>
      <c r="B84" s="4" t="s">
        <v>45</v>
      </c>
      <c r="C84" s="4" t="s">
        <v>915</v>
      </c>
      <c r="D84" s="4" t="s">
        <v>916</v>
      </c>
      <c r="E84" s="4" t="s">
        <v>917</v>
      </c>
      <c r="F84" s="4" t="s">
        <v>895</v>
      </c>
      <c r="G84" s="4" t="s">
        <v>903</v>
      </c>
      <c r="H84" s="4" t="s">
        <v>897</v>
      </c>
      <c r="I84" s="4">
        <v>30797764</v>
      </c>
      <c r="J84" s="41">
        <v>42074</v>
      </c>
      <c r="K84" s="11">
        <v>2015</v>
      </c>
      <c r="L84" s="11">
        <v>2015</v>
      </c>
      <c r="M84" s="5">
        <v>3980</v>
      </c>
      <c r="N84" s="4"/>
      <c r="O84" s="4"/>
      <c r="P84" s="4" t="s">
        <v>10143</v>
      </c>
      <c r="Q84" s="4" t="s">
        <v>10146</v>
      </c>
    </row>
    <row r="85" spans="1:17" ht="38.25" hidden="1" x14ac:dyDescent="0.2">
      <c r="A85" s="7" t="s">
        <v>30</v>
      </c>
      <c r="B85" s="4" t="s">
        <v>45</v>
      </c>
      <c r="C85" s="4" t="s">
        <v>918</v>
      </c>
      <c r="D85" s="4" t="s">
        <v>919</v>
      </c>
      <c r="E85" s="4" t="s">
        <v>920</v>
      </c>
      <c r="F85" s="4" t="s">
        <v>895</v>
      </c>
      <c r="G85" s="4" t="s">
        <v>903</v>
      </c>
      <c r="H85" s="4" t="s">
        <v>897</v>
      </c>
      <c r="I85" s="4">
        <v>30797764</v>
      </c>
      <c r="J85" s="41">
        <v>41947</v>
      </c>
      <c r="K85" s="11">
        <v>2014</v>
      </c>
      <c r="L85" s="11">
        <v>2015</v>
      </c>
      <c r="M85" s="5">
        <v>2467</v>
      </c>
      <c r="N85" s="4"/>
      <c r="O85" s="4"/>
      <c r="P85" s="4" t="s">
        <v>10143</v>
      </c>
      <c r="Q85" s="4" t="s">
        <v>10146</v>
      </c>
    </row>
    <row r="86" spans="1:17" ht="51" x14ac:dyDescent="0.2">
      <c r="A86" s="7" t="s">
        <v>30</v>
      </c>
      <c r="B86" s="4" t="s">
        <v>48</v>
      </c>
      <c r="C86" s="4" t="s">
        <v>921</v>
      </c>
      <c r="D86" s="4" t="s">
        <v>922</v>
      </c>
      <c r="E86" s="4" t="s">
        <v>923</v>
      </c>
      <c r="F86" s="4" t="s">
        <v>924</v>
      </c>
      <c r="G86" s="4" t="s">
        <v>925</v>
      </c>
      <c r="H86" s="4" t="s">
        <v>926</v>
      </c>
      <c r="I86" s="4"/>
      <c r="J86" s="41">
        <v>41281</v>
      </c>
      <c r="K86" s="11">
        <v>2013</v>
      </c>
      <c r="L86" s="11">
        <v>2015</v>
      </c>
      <c r="M86" s="5">
        <v>5592.2</v>
      </c>
      <c r="N86" s="4"/>
      <c r="O86" s="4"/>
      <c r="P86" s="4" t="s">
        <v>10147</v>
      </c>
      <c r="Q86" s="4"/>
    </row>
    <row r="87" spans="1:17" ht="25.5" x14ac:dyDescent="0.2">
      <c r="A87" s="7" t="s">
        <v>30</v>
      </c>
      <c r="B87" s="4" t="s">
        <v>48</v>
      </c>
      <c r="C87" s="4" t="s">
        <v>927</v>
      </c>
      <c r="D87" s="4" t="s">
        <v>928</v>
      </c>
      <c r="E87" s="4" t="s">
        <v>929</v>
      </c>
      <c r="F87" s="4"/>
      <c r="G87" s="4"/>
      <c r="H87" s="4" t="s">
        <v>930</v>
      </c>
      <c r="I87" s="4">
        <v>313271</v>
      </c>
      <c r="J87" s="41">
        <v>42095</v>
      </c>
      <c r="K87" s="11">
        <v>2015</v>
      </c>
      <c r="L87" s="11">
        <v>2015</v>
      </c>
      <c r="M87" s="5">
        <v>300</v>
      </c>
      <c r="N87" s="4"/>
      <c r="O87" s="4"/>
      <c r="P87" s="4" t="s">
        <v>10147</v>
      </c>
      <c r="Q87" s="4"/>
    </row>
    <row r="88" spans="1:17" ht="25.5" x14ac:dyDescent="0.2">
      <c r="A88" s="7" t="s">
        <v>30</v>
      </c>
      <c r="B88" s="4" t="s">
        <v>48</v>
      </c>
      <c r="C88" s="4" t="s">
        <v>931</v>
      </c>
      <c r="D88" s="4" t="s">
        <v>932</v>
      </c>
      <c r="E88" s="4" t="s">
        <v>933</v>
      </c>
      <c r="F88" s="4" t="s">
        <v>934</v>
      </c>
      <c r="G88" s="4"/>
      <c r="H88" s="4" t="s">
        <v>935</v>
      </c>
      <c r="I88" s="4">
        <v>36078913</v>
      </c>
      <c r="J88" s="41">
        <v>42108</v>
      </c>
      <c r="K88" s="11">
        <v>2015</v>
      </c>
      <c r="L88" s="11">
        <v>2015</v>
      </c>
      <c r="M88" s="5">
        <v>500</v>
      </c>
      <c r="N88" s="4"/>
      <c r="O88" s="4"/>
      <c r="P88" s="4" t="s">
        <v>10147</v>
      </c>
      <c r="Q88" s="4"/>
    </row>
    <row r="89" spans="1:17" ht="38.25" x14ac:dyDescent="0.2">
      <c r="A89" s="7" t="s">
        <v>30</v>
      </c>
      <c r="B89" s="4" t="s">
        <v>46</v>
      </c>
      <c r="C89" s="4" t="s">
        <v>936</v>
      </c>
      <c r="D89" s="4" t="s">
        <v>937</v>
      </c>
      <c r="E89" s="4" t="s">
        <v>938</v>
      </c>
      <c r="F89" s="4" t="s">
        <v>939</v>
      </c>
      <c r="G89" s="4" t="s">
        <v>940</v>
      </c>
      <c r="H89" s="4" t="s">
        <v>941</v>
      </c>
      <c r="I89" s="4">
        <v>212041</v>
      </c>
      <c r="J89" s="41">
        <v>41803</v>
      </c>
      <c r="K89" s="11">
        <v>2011</v>
      </c>
      <c r="L89" s="11">
        <v>2015</v>
      </c>
      <c r="M89" s="5">
        <v>3456</v>
      </c>
      <c r="N89" s="4"/>
      <c r="O89" s="4"/>
      <c r="P89" s="4" t="s">
        <v>10147</v>
      </c>
      <c r="Q89" s="4"/>
    </row>
    <row r="90" spans="1:17" ht="63.75" hidden="1" x14ac:dyDescent="0.2">
      <c r="A90" s="7" t="s">
        <v>30</v>
      </c>
      <c r="B90" s="4" t="s">
        <v>116</v>
      </c>
      <c r="C90" s="4" t="s">
        <v>942</v>
      </c>
      <c r="D90" s="4" t="s">
        <v>943</v>
      </c>
      <c r="E90" s="4" t="s">
        <v>944</v>
      </c>
      <c r="F90" s="4"/>
      <c r="G90" s="4" t="s">
        <v>945</v>
      </c>
      <c r="H90" s="4" t="s">
        <v>946</v>
      </c>
      <c r="I90" s="4">
        <v>312037</v>
      </c>
      <c r="J90" s="41">
        <v>41696</v>
      </c>
      <c r="K90" s="41">
        <v>41640</v>
      </c>
      <c r="L90" s="41">
        <v>42035</v>
      </c>
      <c r="M90" s="5">
        <v>0</v>
      </c>
      <c r="N90" s="4" t="s">
        <v>947</v>
      </c>
      <c r="O90" s="4"/>
      <c r="P90" s="4" t="s">
        <v>10143</v>
      </c>
      <c r="Q90" s="4" t="s">
        <v>10145</v>
      </c>
    </row>
    <row r="91" spans="1:17" ht="25.5" hidden="1" x14ac:dyDescent="0.2">
      <c r="A91" s="7" t="s">
        <v>30</v>
      </c>
      <c r="B91" s="4" t="s">
        <v>116</v>
      </c>
      <c r="C91" s="4" t="s">
        <v>948</v>
      </c>
      <c r="D91" s="4" t="s">
        <v>949</v>
      </c>
      <c r="E91" s="4" t="s">
        <v>950</v>
      </c>
      <c r="F91" s="4"/>
      <c r="G91" s="4" t="s">
        <v>951</v>
      </c>
      <c r="H91" s="4" t="s">
        <v>952</v>
      </c>
      <c r="I91" s="4">
        <v>35850307</v>
      </c>
      <c r="J91" s="41">
        <v>41826</v>
      </c>
      <c r="K91" s="11">
        <v>2014</v>
      </c>
      <c r="L91" s="11">
        <v>2015</v>
      </c>
      <c r="M91" s="5">
        <v>0</v>
      </c>
      <c r="N91" s="4" t="s">
        <v>953</v>
      </c>
      <c r="O91" s="4"/>
      <c r="P91" s="4" t="s">
        <v>10143</v>
      </c>
      <c r="Q91" s="4" t="s">
        <v>10145</v>
      </c>
    </row>
    <row r="92" spans="1:17" ht="51" hidden="1" x14ac:dyDescent="0.2">
      <c r="A92" s="7" t="s">
        <v>30</v>
      </c>
      <c r="B92" s="4" t="s">
        <v>878</v>
      </c>
      <c r="C92" s="4" t="s">
        <v>879</v>
      </c>
      <c r="D92" s="4" t="s">
        <v>880</v>
      </c>
      <c r="E92" s="4" t="s">
        <v>881</v>
      </c>
      <c r="F92" s="4" t="s">
        <v>882</v>
      </c>
      <c r="G92" s="4" t="s">
        <v>883</v>
      </c>
      <c r="H92" s="4" t="s">
        <v>884</v>
      </c>
      <c r="I92" s="4"/>
      <c r="J92" s="41"/>
      <c r="K92" s="11">
        <v>2014</v>
      </c>
      <c r="L92" s="11">
        <v>2016</v>
      </c>
      <c r="M92" s="5">
        <v>80000</v>
      </c>
      <c r="N92" s="4"/>
      <c r="O92" s="4"/>
      <c r="P92" s="4" t="s">
        <v>10143</v>
      </c>
      <c r="Q92" s="4" t="s">
        <v>883</v>
      </c>
    </row>
    <row r="93" spans="1:17" ht="140.25" x14ac:dyDescent="0.2">
      <c r="A93" s="7" t="s">
        <v>30</v>
      </c>
      <c r="B93" s="4" t="s">
        <v>47</v>
      </c>
      <c r="C93" s="4" t="s">
        <v>1069</v>
      </c>
      <c r="D93" s="4" t="s">
        <v>955</v>
      </c>
      <c r="E93" s="4" t="s">
        <v>1070</v>
      </c>
      <c r="F93" s="4" t="s">
        <v>1071</v>
      </c>
      <c r="G93" s="4" t="s">
        <v>825</v>
      </c>
      <c r="H93" s="4" t="s">
        <v>993</v>
      </c>
      <c r="I93" s="4">
        <v>35919001</v>
      </c>
      <c r="J93" s="41">
        <v>42107</v>
      </c>
      <c r="K93" s="11">
        <v>2015</v>
      </c>
      <c r="L93" s="11">
        <v>2015</v>
      </c>
      <c r="M93" s="5">
        <v>8700</v>
      </c>
      <c r="N93" s="4" t="s">
        <v>1923</v>
      </c>
      <c r="O93" s="4"/>
      <c r="P93" s="4" t="s">
        <v>10147</v>
      </c>
      <c r="Q93" s="4" t="s">
        <v>10159</v>
      </c>
    </row>
    <row r="94" spans="1:17" ht="140.25" x14ac:dyDescent="0.2">
      <c r="A94" s="7" t="s">
        <v>30</v>
      </c>
      <c r="B94" s="4" t="s">
        <v>47</v>
      </c>
      <c r="C94" s="4" t="s">
        <v>1075</v>
      </c>
      <c r="D94" s="4" t="s">
        <v>955</v>
      </c>
      <c r="E94" s="4" t="s">
        <v>1076</v>
      </c>
      <c r="F94" s="4" t="s">
        <v>1077</v>
      </c>
      <c r="G94" s="4" t="s">
        <v>825</v>
      </c>
      <c r="H94" s="4" t="s">
        <v>993</v>
      </c>
      <c r="I94" s="4">
        <v>35919001</v>
      </c>
      <c r="J94" s="41">
        <v>42009</v>
      </c>
      <c r="K94" s="11">
        <v>2015</v>
      </c>
      <c r="L94" s="11">
        <v>2015</v>
      </c>
      <c r="M94" s="5">
        <v>21500</v>
      </c>
      <c r="N94" s="4" t="s">
        <v>1924</v>
      </c>
      <c r="O94" s="4"/>
      <c r="P94" s="4" t="s">
        <v>10147</v>
      </c>
      <c r="Q94" s="4" t="s">
        <v>10159</v>
      </c>
    </row>
    <row r="95" spans="1:17" ht="127.5" x14ac:dyDescent="0.2">
      <c r="A95" s="7" t="s">
        <v>30</v>
      </c>
      <c r="B95" s="4" t="s">
        <v>47</v>
      </c>
      <c r="C95" s="4" t="s">
        <v>990</v>
      </c>
      <c r="D95" s="4" t="s">
        <v>955</v>
      </c>
      <c r="E95" s="4" t="s">
        <v>991</v>
      </c>
      <c r="F95" s="4" t="s">
        <v>992</v>
      </c>
      <c r="G95" s="4" t="s">
        <v>825</v>
      </c>
      <c r="H95" s="4" t="s">
        <v>993</v>
      </c>
      <c r="I95" s="4">
        <v>35919001</v>
      </c>
      <c r="J95" s="41">
        <v>42168</v>
      </c>
      <c r="K95" s="11">
        <v>2015</v>
      </c>
      <c r="L95" s="11">
        <v>2015</v>
      </c>
      <c r="M95" s="5">
        <v>6000</v>
      </c>
      <c r="N95" s="4" t="s">
        <v>1906</v>
      </c>
      <c r="O95" s="4"/>
      <c r="P95" s="4" t="s">
        <v>10147</v>
      </c>
      <c r="Q95" s="4" t="s">
        <v>10159</v>
      </c>
    </row>
    <row r="96" spans="1:17" ht="127.5" x14ac:dyDescent="0.2">
      <c r="A96" s="7" t="s">
        <v>30</v>
      </c>
      <c r="B96" s="4" t="s">
        <v>47</v>
      </c>
      <c r="C96" s="4" t="s">
        <v>994</v>
      </c>
      <c r="D96" s="4" t="s">
        <v>955</v>
      </c>
      <c r="E96" s="4" t="s">
        <v>995</v>
      </c>
      <c r="F96" s="4" t="s">
        <v>996</v>
      </c>
      <c r="G96" s="4" t="s">
        <v>825</v>
      </c>
      <c r="H96" s="4" t="s">
        <v>993</v>
      </c>
      <c r="I96" s="4">
        <v>35919001</v>
      </c>
      <c r="J96" s="41">
        <v>42197</v>
      </c>
      <c r="K96" s="11">
        <v>2015</v>
      </c>
      <c r="L96" s="11">
        <v>2015</v>
      </c>
      <c r="M96" s="5">
        <v>4000</v>
      </c>
      <c r="N96" s="4" t="s">
        <v>1907</v>
      </c>
      <c r="O96" s="4"/>
      <c r="P96" s="4" t="s">
        <v>10147</v>
      </c>
      <c r="Q96" s="4" t="s">
        <v>10159</v>
      </c>
    </row>
    <row r="97" spans="1:17" ht="102" x14ac:dyDescent="0.2">
      <c r="A97" s="7" t="s">
        <v>30</v>
      </c>
      <c r="B97" s="4" t="s">
        <v>47</v>
      </c>
      <c r="C97" s="4" t="s">
        <v>997</v>
      </c>
      <c r="D97" s="4" t="s">
        <v>955</v>
      </c>
      <c r="E97" s="4" t="s">
        <v>998</v>
      </c>
      <c r="F97" s="4" t="s">
        <v>999</v>
      </c>
      <c r="G97" s="4" t="s">
        <v>825</v>
      </c>
      <c r="H97" s="4" t="s">
        <v>993</v>
      </c>
      <c r="I97" s="4">
        <v>35919001</v>
      </c>
      <c r="J97" s="41">
        <v>42073</v>
      </c>
      <c r="K97" s="11">
        <v>2015</v>
      </c>
      <c r="L97" s="11">
        <v>2015</v>
      </c>
      <c r="M97" s="5">
        <v>5000</v>
      </c>
      <c r="N97" s="4" t="s">
        <v>1908</v>
      </c>
      <c r="O97" s="4"/>
      <c r="P97" s="4" t="s">
        <v>10147</v>
      </c>
      <c r="Q97" s="4" t="s">
        <v>10159</v>
      </c>
    </row>
    <row r="98" spans="1:17" ht="153" x14ac:dyDescent="0.2">
      <c r="A98" s="7" t="s">
        <v>30</v>
      </c>
      <c r="B98" s="4" t="s">
        <v>47</v>
      </c>
      <c r="C98" s="4" t="s">
        <v>965</v>
      </c>
      <c r="D98" s="4" t="s">
        <v>955</v>
      </c>
      <c r="E98" s="4" t="s">
        <v>966</v>
      </c>
      <c r="F98" s="4" t="s">
        <v>967</v>
      </c>
      <c r="G98" s="4" t="s">
        <v>825</v>
      </c>
      <c r="H98" s="4" t="s">
        <v>968</v>
      </c>
      <c r="I98" s="4">
        <v>35919001</v>
      </c>
      <c r="J98" s="41">
        <v>42047</v>
      </c>
      <c r="K98" s="11">
        <v>2015</v>
      </c>
      <c r="L98" s="11">
        <v>2015</v>
      </c>
      <c r="M98" s="5">
        <v>7000</v>
      </c>
      <c r="N98" s="18" t="s">
        <v>1900</v>
      </c>
      <c r="O98" s="4"/>
      <c r="P98" s="4" t="s">
        <v>10147</v>
      </c>
      <c r="Q98" s="4" t="s">
        <v>10159</v>
      </c>
    </row>
    <row r="99" spans="1:17" ht="38.25" x14ac:dyDescent="0.2">
      <c r="A99" s="7" t="s">
        <v>30</v>
      </c>
      <c r="B99" s="4" t="s">
        <v>81</v>
      </c>
      <c r="C99" s="4" t="s">
        <v>1885</v>
      </c>
      <c r="D99" s="4" t="s">
        <v>1886</v>
      </c>
      <c r="E99" s="4" t="s">
        <v>1887</v>
      </c>
      <c r="F99" s="4" t="s">
        <v>1888</v>
      </c>
      <c r="G99" s="4"/>
      <c r="H99" s="4" t="s">
        <v>1889</v>
      </c>
      <c r="I99" s="4">
        <v>151742</v>
      </c>
      <c r="J99" s="41">
        <v>41963</v>
      </c>
      <c r="K99" s="11">
        <v>2014</v>
      </c>
      <c r="L99" s="11">
        <v>2016</v>
      </c>
      <c r="M99" s="5">
        <v>5800</v>
      </c>
      <c r="N99" s="18"/>
      <c r="O99" s="4"/>
      <c r="P99" s="4" t="s">
        <v>10147</v>
      </c>
      <c r="Q99" s="4" t="s">
        <v>10159</v>
      </c>
    </row>
    <row r="100" spans="1:17" ht="38.25" x14ac:dyDescent="0.2">
      <c r="A100" s="7" t="s">
        <v>8</v>
      </c>
      <c r="B100" s="4" t="s">
        <v>83</v>
      </c>
      <c r="C100" s="4" t="s">
        <v>3521</v>
      </c>
      <c r="D100" s="4" t="s">
        <v>3522</v>
      </c>
      <c r="E100" s="4" t="s">
        <v>3523</v>
      </c>
      <c r="F100" s="4" t="s">
        <v>3524</v>
      </c>
      <c r="G100" s="4" t="s">
        <v>3525</v>
      </c>
      <c r="H100" s="4" t="s">
        <v>503</v>
      </c>
      <c r="I100" s="4" t="s">
        <v>173</v>
      </c>
      <c r="J100" s="41">
        <v>42179</v>
      </c>
      <c r="K100" s="11">
        <v>2015</v>
      </c>
      <c r="L100" s="11">
        <v>2015</v>
      </c>
      <c r="M100" s="5">
        <v>2000</v>
      </c>
      <c r="N100" s="4" t="s">
        <v>3526</v>
      </c>
      <c r="O100" s="4"/>
      <c r="P100" s="4" t="s">
        <v>10147</v>
      </c>
      <c r="Q100" s="4"/>
    </row>
    <row r="101" spans="1:17" ht="38.25" x14ac:dyDescent="0.2">
      <c r="A101" s="7" t="s">
        <v>8</v>
      </c>
      <c r="B101" s="4" t="s">
        <v>83</v>
      </c>
      <c r="C101" s="4" t="s">
        <v>3527</v>
      </c>
      <c r="D101" s="4" t="s">
        <v>3522</v>
      </c>
      <c r="E101" s="4" t="s">
        <v>3528</v>
      </c>
      <c r="F101" s="4" t="s">
        <v>3524</v>
      </c>
      <c r="G101" s="4" t="s">
        <v>3525</v>
      </c>
      <c r="H101" s="4" t="s">
        <v>503</v>
      </c>
      <c r="I101" s="4" t="s">
        <v>173</v>
      </c>
      <c r="J101" s="41">
        <v>42160</v>
      </c>
      <c r="K101" s="11">
        <v>2015</v>
      </c>
      <c r="L101" s="11">
        <v>2015</v>
      </c>
      <c r="M101" s="5">
        <v>3000</v>
      </c>
      <c r="N101" s="4" t="s">
        <v>3526</v>
      </c>
      <c r="O101" s="4"/>
      <c r="P101" s="4" t="s">
        <v>10147</v>
      </c>
      <c r="Q101" s="4"/>
    </row>
    <row r="102" spans="1:17" ht="38.25" x14ac:dyDescent="0.2">
      <c r="A102" s="7" t="s">
        <v>8</v>
      </c>
      <c r="B102" s="4" t="s">
        <v>83</v>
      </c>
      <c r="C102" s="4" t="s">
        <v>3529</v>
      </c>
      <c r="D102" s="4" t="s">
        <v>3530</v>
      </c>
      <c r="E102" s="4" t="s">
        <v>3531</v>
      </c>
      <c r="F102" s="4" t="s">
        <v>3524</v>
      </c>
      <c r="G102" s="4" t="s">
        <v>3525</v>
      </c>
      <c r="H102" s="4" t="s">
        <v>503</v>
      </c>
      <c r="I102" s="4" t="s">
        <v>173</v>
      </c>
      <c r="J102" s="41">
        <v>42177</v>
      </c>
      <c r="K102" s="11">
        <v>2015</v>
      </c>
      <c r="L102" s="11">
        <v>2015</v>
      </c>
      <c r="M102" s="5">
        <v>4000</v>
      </c>
      <c r="N102" s="4" t="s">
        <v>3526</v>
      </c>
      <c r="O102" s="4"/>
      <c r="P102" s="4" t="s">
        <v>10147</v>
      </c>
      <c r="Q102" s="4"/>
    </row>
    <row r="103" spans="1:17" ht="38.25" x14ac:dyDescent="0.2">
      <c r="A103" s="7" t="s">
        <v>8</v>
      </c>
      <c r="B103" s="4" t="s">
        <v>83</v>
      </c>
      <c r="C103" s="4" t="s">
        <v>3532</v>
      </c>
      <c r="D103" s="4" t="s">
        <v>3533</v>
      </c>
      <c r="E103" s="4" t="s">
        <v>3534</v>
      </c>
      <c r="F103" s="4" t="s">
        <v>3524</v>
      </c>
      <c r="G103" s="4" t="s">
        <v>3525</v>
      </c>
      <c r="H103" s="4" t="s">
        <v>503</v>
      </c>
      <c r="I103" s="4" t="s">
        <v>173</v>
      </c>
      <c r="J103" s="41">
        <v>42177</v>
      </c>
      <c r="K103" s="11">
        <v>2015</v>
      </c>
      <c r="L103" s="11">
        <v>2015</v>
      </c>
      <c r="M103" s="5">
        <v>2500</v>
      </c>
      <c r="N103" s="4" t="s">
        <v>3526</v>
      </c>
      <c r="O103" s="4"/>
      <c r="P103" s="4" t="s">
        <v>10147</v>
      </c>
      <c r="Q103" s="4"/>
    </row>
    <row r="104" spans="1:17" ht="127.5" hidden="1" x14ac:dyDescent="0.2">
      <c r="A104" s="7" t="s">
        <v>8</v>
      </c>
      <c r="B104" s="4" t="s">
        <v>110</v>
      </c>
      <c r="C104" s="4" t="s">
        <v>3535</v>
      </c>
      <c r="D104" s="4" t="s">
        <v>3536</v>
      </c>
      <c r="E104" s="4" t="s">
        <v>3537</v>
      </c>
      <c r="F104" s="4"/>
      <c r="G104" s="4" t="s">
        <v>3538</v>
      </c>
      <c r="H104" s="4" t="s">
        <v>3539</v>
      </c>
      <c r="I104" s="4" t="s">
        <v>1140</v>
      </c>
      <c r="J104" s="41"/>
      <c r="K104" s="11">
        <v>2015</v>
      </c>
      <c r="L104" s="11">
        <v>2015</v>
      </c>
      <c r="M104" s="5">
        <v>7500</v>
      </c>
      <c r="N104" s="4"/>
      <c r="O104" s="4"/>
      <c r="P104" s="4" t="s">
        <v>10143</v>
      </c>
      <c r="Q104" s="4" t="s">
        <v>10148</v>
      </c>
    </row>
    <row r="105" spans="1:17" ht="51" x14ac:dyDescent="0.2">
      <c r="A105" s="7" t="s">
        <v>8</v>
      </c>
      <c r="B105" s="4" t="s">
        <v>110</v>
      </c>
      <c r="C105" s="4" t="s">
        <v>3540</v>
      </c>
      <c r="D105" s="4" t="s">
        <v>3541</v>
      </c>
      <c r="E105" s="4" t="s">
        <v>3542</v>
      </c>
      <c r="F105" s="4" t="s">
        <v>3543</v>
      </c>
      <c r="G105" s="4" t="s">
        <v>3544</v>
      </c>
      <c r="H105" s="4" t="s">
        <v>3545</v>
      </c>
      <c r="I105" s="4">
        <v>17055555</v>
      </c>
      <c r="J105" s="41">
        <v>41989</v>
      </c>
      <c r="K105" s="11">
        <v>2013</v>
      </c>
      <c r="L105" s="11">
        <v>2015</v>
      </c>
      <c r="M105" s="5">
        <v>105844</v>
      </c>
      <c r="N105" s="4"/>
      <c r="O105" s="4"/>
      <c r="P105" s="4" t="s">
        <v>10147</v>
      </c>
      <c r="Q105" s="4"/>
    </row>
    <row r="106" spans="1:17" ht="51" x14ac:dyDescent="0.2">
      <c r="A106" s="7" t="s">
        <v>8</v>
      </c>
      <c r="B106" s="4" t="s">
        <v>21</v>
      </c>
      <c r="C106" s="4" t="s">
        <v>3546</v>
      </c>
      <c r="D106" s="4" t="s">
        <v>3547</v>
      </c>
      <c r="E106" s="4" t="s">
        <v>3548</v>
      </c>
      <c r="F106" s="4" t="s">
        <v>3549</v>
      </c>
      <c r="G106" s="4" t="s">
        <v>3550</v>
      </c>
      <c r="H106" s="4" t="s">
        <v>529</v>
      </c>
      <c r="I106" s="4" t="s">
        <v>3551</v>
      </c>
      <c r="J106" s="41"/>
      <c r="K106" s="11">
        <v>2015</v>
      </c>
      <c r="L106" s="11">
        <v>2015</v>
      </c>
      <c r="M106" s="5">
        <v>5000</v>
      </c>
      <c r="N106" s="4" t="s">
        <v>3552</v>
      </c>
      <c r="O106" s="4"/>
      <c r="P106" s="4" t="s">
        <v>10147</v>
      </c>
      <c r="Q106" s="4"/>
    </row>
    <row r="107" spans="1:17" ht="51" hidden="1" x14ac:dyDescent="0.2">
      <c r="A107" s="7" t="s">
        <v>8</v>
      </c>
      <c r="B107" s="4" t="s">
        <v>21</v>
      </c>
      <c r="C107" s="4" t="s">
        <v>3553</v>
      </c>
      <c r="D107" s="4" t="s">
        <v>3554</v>
      </c>
      <c r="E107" s="4" t="s">
        <v>3555</v>
      </c>
      <c r="F107" s="4" t="s">
        <v>3556</v>
      </c>
      <c r="G107" s="4" t="s">
        <v>3557</v>
      </c>
      <c r="H107" s="4" t="s">
        <v>3558</v>
      </c>
      <c r="I107" s="4" t="s">
        <v>3559</v>
      </c>
      <c r="J107" s="41"/>
      <c r="K107" s="11">
        <v>2015</v>
      </c>
      <c r="L107" s="11">
        <v>2015</v>
      </c>
      <c r="M107" s="5">
        <v>825</v>
      </c>
      <c r="N107" s="4"/>
      <c r="O107" s="4"/>
      <c r="P107" s="4" t="s">
        <v>10143</v>
      </c>
      <c r="Q107" s="18" t="s">
        <v>10175</v>
      </c>
    </row>
    <row r="108" spans="1:17" ht="63.75" hidden="1" x14ac:dyDescent="0.2">
      <c r="A108" s="7" t="s">
        <v>9</v>
      </c>
      <c r="B108" s="4" t="s">
        <v>111</v>
      </c>
      <c r="C108" s="4" t="s">
        <v>6833</v>
      </c>
      <c r="D108" s="4" t="s">
        <v>6834</v>
      </c>
      <c r="E108" s="4" t="s">
        <v>6835</v>
      </c>
      <c r="F108" s="4" t="s">
        <v>6836</v>
      </c>
      <c r="G108" s="4" t="s">
        <v>6837</v>
      </c>
      <c r="H108" s="4" t="s">
        <v>2131</v>
      </c>
      <c r="I108" s="4" t="s">
        <v>6838</v>
      </c>
      <c r="J108" s="41"/>
      <c r="K108" s="11">
        <v>2012</v>
      </c>
      <c r="L108" s="11">
        <v>2016</v>
      </c>
      <c r="M108" s="5">
        <v>7600</v>
      </c>
      <c r="N108" s="4" t="s">
        <v>6839</v>
      </c>
      <c r="O108" s="4"/>
      <c r="P108" s="4" t="s">
        <v>10143</v>
      </c>
      <c r="Q108" s="4" t="s">
        <v>10146</v>
      </c>
    </row>
    <row r="109" spans="1:17" ht="51" hidden="1" x14ac:dyDescent="0.2">
      <c r="A109" s="7" t="s">
        <v>9</v>
      </c>
      <c r="B109" s="4" t="s">
        <v>111</v>
      </c>
      <c r="C109" s="4" t="s">
        <v>6840</v>
      </c>
      <c r="D109" s="4" t="s">
        <v>6841</v>
      </c>
      <c r="E109" s="4" t="s">
        <v>6842</v>
      </c>
      <c r="F109" s="4" t="s">
        <v>6836</v>
      </c>
      <c r="G109" s="4" t="s">
        <v>6843</v>
      </c>
      <c r="H109" s="4" t="s">
        <v>2131</v>
      </c>
      <c r="I109" s="4" t="s">
        <v>6838</v>
      </c>
      <c r="J109" s="41"/>
      <c r="K109" s="11">
        <v>2013</v>
      </c>
      <c r="L109" s="11">
        <v>2016</v>
      </c>
      <c r="M109" s="5">
        <v>40000</v>
      </c>
      <c r="N109" s="4" t="s">
        <v>6839</v>
      </c>
      <c r="O109" s="4"/>
      <c r="P109" s="4" t="s">
        <v>10143</v>
      </c>
      <c r="Q109" s="4" t="s">
        <v>10146</v>
      </c>
    </row>
    <row r="110" spans="1:17" ht="51" x14ac:dyDescent="0.2">
      <c r="A110" s="7" t="s">
        <v>9</v>
      </c>
      <c r="B110" s="4" t="s">
        <v>111</v>
      </c>
      <c r="C110" s="4" t="s">
        <v>6844</v>
      </c>
      <c r="D110" s="4" t="s">
        <v>6845</v>
      </c>
      <c r="E110" s="4" t="s">
        <v>6846</v>
      </c>
      <c r="F110" s="4" t="s">
        <v>6847</v>
      </c>
      <c r="G110" s="4"/>
      <c r="H110" s="4" t="s">
        <v>6848</v>
      </c>
      <c r="I110" s="4">
        <v>35541016</v>
      </c>
      <c r="J110" s="41">
        <v>41919</v>
      </c>
      <c r="K110" s="11">
        <v>2014</v>
      </c>
      <c r="L110" s="11">
        <v>2015</v>
      </c>
      <c r="M110" s="5">
        <v>12986</v>
      </c>
      <c r="N110" s="4"/>
      <c r="O110" s="4"/>
      <c r="P110" s="4" t="s">
        <v>10147</v>
      </c>
      <c r="Q110" s="4"/>
    </row>
    <row r="111" spans="1:17" ht="51" hidden="1" x14ac:dyDescent="0.2">
      <c r="A111" s="7" t="s">
        <v>9</v>
      </c>
      <c r="B111" s="4" t="s">
        <v>2</v>
      </c>
      <c r="C111" s="4" t="s">
        <v>6849</v>
      </c>
      <c r="D111" s="4" t="s">
        <v>6850</v>
      </c>
      <c r="E111" s="4" t="s">
        <v>6851</v>
      </c>
      <c r="F111" s="4" t="s">
        <v>6852</v>
      </c>
      <c r="G111" s="4"/>
      <c r="H111" s="4" t="s">
        <v>6853</v>
      </c>
      <c r="I111" s="4"/>
      <c r="J111" s="41">
        <v>41201</v>
      </c>
      <c r="K111" s="11">
        <v>2012</v>
      </c>
      <c r="L111" s="11">
        <v>2015</v>
      </c>
      <c r="M111" s="5">
        <v>19206</v>
      </c>
      <c r="N111" s="4"/>
      <c r="O111" s="4"/>
      <c r="P111" s="4" t="s">
        <v>10143</v>
      </c>
      <c r="Q111" s="4" t="s">
        <v>10152</v>
      </c>
    </row>
    <row r="112" spans="1:17" ht="114.75" hidden="1" x14ac:dyDescent="0.2">
      <c r="A112" s="7" t="s">
        <v>9</v>
      </c>
      <c r="B112" s="4" t="s">
        <v>2</v>
      </c>
      <c r="C112" s="4" t="s">
        <v>6854</v>
      </c>
      <c r="D112" s="4" t="s">
        <v>6855</v>
      </c>
      <c r="E112" s="4" t="s">
        <v>6856</v>
      </c>
      <c r="F112" s="4" t="s">
        <v>6857</v>
      </c>
      <c r="G112" s="4" t="s">
        <v>6858</v>
      </c>
      <c r="H112" s="4" t="s">
        <v>6859</v>
      </c>
      <c r="I112" s="4">
        <v>590797</v>
      </c>
      <c r="J112" s="41">
        <v>42111</v>
      </c>
      <c r="K112" s="11">
        <v>2015</v>
      </c>
      <c r="L112" s="11">
        <v>2015</v>
      </c>
      <c r="M112" s="5">
        <v>4000</v>
      </c>
      <c r="N112" s="4"/>
      <c r="O112" s="4"/>
      <c r="P112" s="4" t="s">
        <v>10143</v>
      </c>
      <c r="Q112" s="4" t="s">
        <v>10152</v>
      </c>
    </row>
    <row r="113" spans="1:17" ht="51" hidden="1" x14ac:dyDescent="0.2">
      <c r="A113" s="7" t="s">
        <v>9</v>
      </c>
      <c r="B113" s="4" t="s">
        <v>85</v>
      </c>
      <c r="C113" s="4" t="s">
        <v>6860</v>
      </c>
      <c r="D113" s="4" t="s">
        <v>6861</v>
      </c>
      <c r="E113" s="4" t="s">
        <v>6862</v>
      </c>
      <c r="F113" s="4" t="s">
        <v>6836</v>
      </c>
      <c r="G113" s="4" t="s">
        <v>6863</v>
      </c>
      <c r="H113" s="4" t="s">
        <v>2131</v>
      </c>
      <c r="I113" s="4">
        <v>164381</v>
      </c>
      <c r="J113" s="41">
        <v>41593</v>
      </c>
      <c r="K113" s="11">
        <v>2013</v>
      </c>
      <c r="L113" s="11">
        <v>2016</v>
      </c>
      <c r="M113" s="5">
        <v>38688</v>
      </c>
      <c r="N113" s="4" t="s">
        <v>6839</v>
      </c>
      <c r="O113" s="4"/>
      <c r="P113" s="4" t="s">
        <v>10143</v>
      </c>
      <c r="Q113" s="4" t="s">
        <v>10146</v>
      </c>
    </row>
    <row r="114" spans="1:17" ht="25.5" x14ac:dyDescent="0.2">
      <c r="A114" s="7" t="s">
        <v>9</v>
      </c>
      <c r="B114" s="4" t="s">
        <v>85</v>
      </c>
      <c r="C114" s="4" t="s">
        <v>6864</v>
      </c>
      <c r="D114" s="4" t="s">
        <v>6865</v>
      </c>
      <c r="E114" s="4" t="s">
        <v>6866</v>
      </c>
      <c r="F114" s="4"/>
      <c r="G114" s="4" t="s">
        <v>6867</v>
      </c>
      <c r="H114" s="4" t="s">
        <v>2131</v>
      </c>
      <c r="I114" s="4">
        <v>164381</v>
      </c>
      <c r="J114" s="41">
        <v>41967</v>
      </c>
      <c r="K114" s="11">
        <v>2014</v>
      </c>
      <c r="L114" s="11">
        <v>2015</v>
      </c>
      <c r="M114" s="5">
        <v>5300</v>
      </c>
      <c r="N114" s="4"/>
      <c r="O114" s="4"/>
      <c r="P114" s="4" t="s">
        <v>10147</v>
      </c>
      <c r="Q114" s="4"/>
    </row>
    <row r="115" spans="1:17" ht="25.5" x14ac:dyDescent="0.2">
      <c r="A115" s="7" t="s">
        <v>9</v>
      </c>
      <c r="B115" s="4" t="s">
        <v>35</v>
      </c>
      <c r="C115" s="4" t="s">
        <v>6868</v>
      </c>
      <c r="D115" s="4" t="s">
        <v>6869</v>
      </c>
      <c r="E115" s="4" t="s">
        <v>6870</v>
      </c>
      <c r="F115" s="4" t="s">
        <v>6871</v>
      </c>
      <c r="G115" s="4"/>
      <c r="H115" s="4" t="s">
        <v>848</v>
      </c>
      <c r="I115" s="4" t="s">
        <v>6872</v>
      </c>
      <c r="J115" s="41">
        <v>42087</v>
      </c>
      <c r="K115" s="11">
        <v>2015</v>
      </c>
      <c r="L115" s="11">
        <v>2015</v>
      </c>
      <c r="M115" s="5">
        <v>19400</v>
      </c>
      <c r="N115" s="4"/>
      <c r="O115" s="4"/>
      <c r="P115" s="4" t="s">
        <v>10147</v>
      </c>
      <c r="Q115" s="4"/>
    </row>
    <row r="116" spans="1:17" ht="25.5" x14ac:dyDescent="0.2">
      <c r="A116" s="7" t="s">
        <v>9</v>
      </c>
      <c r="B116" s="4" t="s">
        <v>35</v>
      </c>
      <c r="C116" s="4" t="s">
        <v>6873</v>
      </c>
      <c r="D116" s="4" t="s">
        <v>6869</v>
      </c>
      <c r="E116" s="4" t="s">
        <v>6874</v>
      </c>
      <c r="F116" s="4" t="s">
        <v>6871</v>
      </c>
      <c r="G116" s="4"/>
      <c r="H116" s="4" t="s">
        <v>848</v>
      </c>
      <c r="I116" s="4" t="s">
        <v>6872</v>
      </c>
      <c r="J116" s="41">
        <v>42087</v>
      </c>
      <c r="K116" s="11">
        <v>2015</v>
      </c>
      <c r="L116" s="11">
        <v>2015</v>
      </c>
      <c r="M116" s="5">
        <v>16350</v>
      </c>
      <c r="N116" s="4"/>
      <c r="O116" s="4"/>
      <c r="P116" s="4" t="s">
        <v>10147</v>
      </c>
      <c r="Q116" s="4"/>
    </row>
    <row r="117" spans="1:17" ht="38.25" x14ac:dyDescent="0.2">
      <c r="A117" s="7" t="s">
        <v>9</v>
      </c>
      <c r="B117" s="4" t="s">
        <v>35</v>
      </c>
      <c r="C117" s="4" t="s">
        <v>6875</v>
      </c>
      <c r="D117" s="4" t="s">
        <v>6876</v>
      </c>
      <c r="E117" s="4" t="s">
        <v>6877</v>
      </c>
      <c r="F117" s="4" t="s">
        <v>6871</v>
      </c>
      <c r="G117" s="4"/>
      <c r="H117" s="4" t="s">
        <v>848</v>
      </c>
      <c r="I117" s="4" t="s">
        <v>6872</v>
      </c>
      <c r="J117" s="41">
        <v>42170</v>
      </c>
      <c r="K117" s="11">
        <v>2015</v>
      </c>
      <c r="L117" s="11">
        <v>2015</v>
      </c>
      <c r="M117" s="5">
        <v>19975.5</v>
      </c>
      <c r="N117" s="4"/>
      <c r="O117" s="4"/>
      <c r="P117" s="4" t="s">
        <v>10147</v>
      </c>
      <c r="Q117" s="4"/>
    </row>
    <row r="118" spans="1:17" ht="51" x14ac:dyDescent="0.2">
      <c r="A118" s="7" t="s">
        <v>9</v>
      </c>
      <c r="B118" s="4" t="s">
        <v>35</v>
      </c>
      <c r="C118" s="4" t="s">
        <v>6878</v>
      </c>
      <c r="D118" s="4" t="s">
        <v>6879</v>
      </c>
      <c r="E118" s="4" t="s">
        <v>6880</v>
      </c>
      <c r="F118" s="4" t="s">
        <v>6881</v>
      </c>
      <c r="G118" s="4"/>
      <c r="H118" s="4" t="s">
        <v>6882</v>
      </c>
      <c r="I118" s="4">
        <v>31364501</v>
      </c>
      <c r="J118" s="41">
        <v>42237</v>
      </c>
      <c r="K118" s="11">
        <v>2015</v>
      </c>
      <c r="L118" s="11">
        <v>2015</v>
      </c>
      <c r="M118" s="5">
        <v>6150</v>
      </c>
      <c r="N118" s="4"/>
      <c r="O118" s="4"/>
      <c r="P118" s="4" t="s">
        <v>10147</v>
      </c>
      <c r="Q118" s="4"/>
    </row>
    <row r="119" spans="1:17" ht="51" x14ac:dyDescent="0.2">
      <c r="A119" s="7" t="s">
        <v>9</v>
      </c>
      <c r="B119" s="4" t="s">
        <v>35</v>
      </c>
      <c r="C119" s="4" t="s">
        <v>6883</v>
      </c>
      <c r="D119" s="4" t="s">
        <v>6879</v>
      </c>
      <c r="E119" s="4" t="s">
        <v>6884</v>
      </c>
      <c r="F119" s="4" t="s">
        <v>6881</v>
      </c>
      <c r="G119" s="4"/>
      <c r="H119" s="4" t="s">
        <v>6882</v>
      </c>
      <c r="I119" s="4">
        <v>31364501</v>
      </c>
      <c r="J119" s="41">
        <v>40801</v>
      </c>
      <c r="K119" s="11">
        <v>2011</v>
      </c>
      <c r="L119" s="11">
        <v>2016</v>
      </c>
      <c r="M119" s="5">
        <v>12190</v>
      </c>
      <c r="N119" s="4"/>
      <c r="O119" s="4"/>
      <c r="P119" s="4" t="s">
        <v>10147</v>
      </c>
      <c r="Q119" s="4"/>
    </row>
    <row r="120" spans="1:17" ht="38.25" x14ac:dyDescent="0.2">
      <c r="A120" s="7" t="s">
        <v>9</v>
      </c>
      <c r="B120" s="4" t="s">
        <v>35</v>
      </c>
      <c r="C120" s="4" t="s">
        <v>6885</v>
      </c>
      <c r="D120" s="4" t="s">
        <v>6886</v>
      </c>
      <c r="E120" s="4" t="s">
        <v>6887</v>
      </c>
      <c r="F120" s="4" t="s">
        <v>6888</v>
      </c>
      <c r="G120" s="4"/>
      <c r="H120" s="4" t="s">
        <v>2526</v>
      </c>
      <c r="I120" s="4" t="s">
        <v>6889</v>
      </c>
      <c r="J120" s="41">
        <v>42347</v>
      </c>
      <c r="K120" s="11">
        <v>2015</v>
      </c>
      <c r="L120" s="11">
        <v>2015</v>
      </c>
      <c r="M120" s="5">
        <v>990</v>
      </c>
      <c r="N120" s="4"/>
      <c r="O120" s="4"/>
      <c r="P120" s="4" t="s">
        <v>10147</v>
      </c>
      <c r="Q120" s="4"/>
    </row>
    <row r="121" spans="1:17" ht="76.5" x14ac:dyDescent="0.2">
      <c r="A121" s="7" t="s">
        <v>9</v>
      </c>
      <c r="B121" s="4" t="s">
        <v>6890</v>
      </c>
      <c r="C121" s="4" t="s">
        <v>6891</v>
      </c>
      <c r="D121" s="4" t="s">
        <v>6892</v>
      </c>
      <c r="E121" s="4" t="s">
        <v>6893</v>
      </c>
      <c r="F121" s="4" t="s">
        <v>6894</v>
      </c>
      <c r="G121" s="4" t="s">
        <v>6895</v>
      </c>
      <c r="H121" s="4" t="s">
        <v>6896</v>
      </c>
      <c r="I121" s="4">
        <v>17058520</v>
      </c>
      <c r="J121" s="41" t="s">
        <v>6897</v>
      </c>
      <c r="K121" s="11">
        <v>2011</v>
      </c>
      <c r="L121" s="11">
        <v>2016</v>
      </c>
      <c r="M121" s="5">
        <v>2477</v>
      </c>
      <c r="N121" s="4"/>
      <c r="O121" s="4"/>
      <c r="P121" s="4" t="s">
        <v>10147</v>
      </c>
      <c r="Q121" s="4"/>
    </row>
    <row r="122" spans="1:17" ht="51" x14ac:dyDescent="0.2">
      <c r="A122" s="7" t="s">
        <v>9</v>
      </c>
      <c r="B122" s="4" t="s">
        <v>6890</v>
      </c>
      <c r="C122" s="4" t="s">
        <v>6898</v>
      </c>
      <c r="D122" s="4" t="s">
        <v>6892</v>
      </c>
      <c r="E122" s="4" t="s">
        <v>6899</v>
      </c>
      <c r="F122" s="4" t="s">
        <v>6900</v>
      </c>
      <c r="G122" s="4" t="s">
        <v>6901</v>
      </c>
      <c r="H122" s="4" t="s">
        <v>6902</v>
      </c>
      <c r="I122" s="4">
        <v>17058520</v>
      </c>
      <c r="J122" s="41" t="s">
        <v>6903</v>
      </c>
      <c r="K122" s="11">
        <v>2015</v>
      </c>
      <c r="L122" s="11">
        <v>2017</v>
      </c>
      <c r="M122" s="5">
        <v>3406</v>
      </c>
      <c r="N122" s="4"/>
      <c r="O122" s="4"/>
      <c r="P122" s="4" t="s">
        <v>10147</v>
      </c>
      <c r="Q122" s="4"/>
    </row>
    <row r="123" spans="1:17" ht="89.25" hidden="1" x14ac:dyDescent="0.2">
      <c r="A123" s="7" t="s">
        <v>9</v>
      </c>
      <c r="B123" s="4" t="s">
        <v>6904</v>
      </c>
      <c r="C123" s="4" t="s">
        <v>6905</v>
      </c>
      <c r="D123" s="4" t="s">
        <v>6906</v>
      </c>
      <c r="E123" s="4" t="s">
        <v>6907</v>
      </c>
      <c r="F123" s="4" t="s">
        <v>6908</v>
      </c>
      <c r="G123" s="4" t="s">
        <v>6909</v>
      </c>
      <c r="H123" s="4" t="s">
        <v>6910</v>
      </c>
      <c r="I123" s="4">
        <v>31409911</v>
      </c>
      <c r="J123" s="41">
        <v>41602</v>
      </c>
      <c r="K123" s="11">
        <v>2013</v>
      </c>
      <c r="L123" s="11">
        <v>2016</v>
      </c>
      <c r="M123" s="5">
        <v>147000</v>
      </c>
      <c r="N123" s="4"/>
      <c r="O123" s="4"/>
      <c r="P123" s="4" t="s">
        <v>10143</v>
      </c>
      <c r="Q123" s="4" t="s">
        <v>10173</v>
      </c>
    </row>
    <row r="124" spans="1:17" ht="89.25" hidden="1" x14ac:dyDescent="0.2">
      <c r="A124" s="7" t="s">
        <v>9</v>
      </c>
      <c r="B124" s="4" t="s">
        <v>6904</v>
      </c>
      <c r="C124" s="4" t="s">
        <v>6911</v>
      </c>
      <c r="D124" s="4" t="s">
        <v>6906</v>
      </c>
      <c r="E124" s="4" t="s">
        <v>6912</v>
      </c>
      <c r="F124" s="4" t="s">
        <v>6908</v>
      </c>
      <c r="G124" s="4" t="s">
        <v>6909</v>
      </c>
      <c r="H124" s="4" t="s">
        <v>6913</v>
      </c>
      <c r="I124" s="4">
        <v>44964676</v>
      </c>
      <c r="J124" s="41">
        <v>41598</v>
      </c>
      <c r="K124" s="11">
        <v>2013</v>
      </c>
      <c r="L124" s="11">
        <v>2016</v>
      </c>
      <c r="M124" s="5">
        <v>149835</v>
      </c>
      <c r="N124" s="4"/>
      <c r="O124" s="4"/>
      <c r="P124" s="4" t="s">
        <v>10143</v>
      </c>
      <c r="Q124" s="4" t="s">
        <v>10173</v>
      </c>
    </row>
    <row r="125" spans="1:17" ht="89.25" hidden="1" x14ac:dyDescent="0.2">
      <c r="A125" s="7" t="s">
        <v>9</v>
      </c>
      <c r="B125" s="4" t="s">
        <v>6904</v>
      </c>
      <c r="C125" s="4" t="s">
        <v>6914</v>
      </c>
      <c r="D125" s="4" t="s">
        <v>6906</v>
      </c>
      <c r="E125" s="4" t="s">
        <v>6915</v>
      </c>
      <c r="F125" s="4" t="s">
        <v>6916</v>
      </c>
      <c r="G125" s="4" t="s">
        <v>6909</v>
      </c>
      <c r="H125" s="4" t="s">
        <v>6917</v>
      </c>
      <c r="I125" s="4">
        <v>47257083</v>
      </c>
      <c r="J125" s="41">
        <v>42258</v>
      </c>
      <c r="K125" s="11">
        <v>2015</v>
      </c>
      <c r="L125" s="11">
        <v>2017</v>
      </c>
      <c r="M125" s="5">
        <v>290000</v>
      </c>
      <c r="N125" s="4"/>
      <c r="O125" s="4"/>
      <c r="P125" s="4" t="s">
        <v>10143</v>
      </c>
      <c r="Q125" s="4" t="s">
        <v>10173</v>
      </c>
    </row>
    <row r="126" spans="1:17" ht="114.75" x14ac:dyDescent="0.2">
      <c r="A126" s="7" t="s">
        <v>9</v>
      </c>
      <c r="B126" s="4" t="s">
        <v>10154</v>
      </c>
      <c r="C126" s="4" t="s">
        <v>6918</v>
      </c>
      <c r="D126" s="4" t="s">
        <v>6919</v>
      </c>
      <c r="E126" s="4" t="s">
        <v>6920</v>
      </c>
      <c r="F126" s="4" t="s">
        <v>6921</v>
      </c>
      <c r="G126" s="4" t="s">
        <v>6858</v>
      </c>
      <c r="H126" s="4" t="s">
        <v>529</v>
      </c>
      <c r="I126" s="4">
        <v>686832</v>
      </c>
      <c r="J126" s="41">
        <v>42191</v>
      </c>
      <c r="K126" s="11">
        <v>2015</v>
      </c>
      <c r="L126" s="11">
        <v>2015</v>
      </c>
      <c r="M126" s="5">
        <v>6000</v>
      </c>
      <c r="N126" s="4" t="s">
        <v>6922</v>
      </c>
      <c r="O126" s="4"/>
      <c r="P126" s="4" t="s">
        <v>10147</v>
      </c>
      <c r="Q126" s="4"/>
    </row>
    <row r="127" spans="1:17" ht="114.75" x14ac:dyDescent="0.2">
      <c r="A127" s="7" t="s">
        <v>9</v>
      </c>
      <c r="B127" s="4" t="s">
        <v>10154</v>
      </c>
      <c r="C127" s="4" t="s">
        <v>6923</v>
      </c>
      <c r="D127" s="4" t="s">
        <v>6924</v>
      </c>
      <c r="E127" s="4" t="s">
        <v>6925</v>
      </c>
      <c r="F127" s="4" t="s">
        <v>6921</v>
      </c>
      <c r="G127" s="4" t="s">
        <v>6858</v>
      </c>
      <c r="H127" s="4" t="s">
        <v>529</v>
      </c>
      <c r="I127" s="4">
        <v>686832</v>
      </c>
      <c r="J127" s="41">
        <v>42191</v>
      </c>
      <c r="K127" s="11">
        <v>2015</v>
      </c>
      <c r="L127" s="11">
        <v>2015</v>
      </c>
      <c r="M127" s="5">
        <v>6000</v>
      </c>
      <c r="N127" s="4" t="s">
        <v>6922</v>
      </c>
      <c r="O127" s="4"/>
      <c r="P127" s="4" t="s">
        <v>10147</v>
      </c>
      <c r="Q127" s="4"/>
    </row>
    <row r="128" spans="1:17" ht="38.25" x14ac:dyDescent="0.2">
      <c r="A128" s="7" t="s">
        <v>9</v>
      </c>
      <c r="B128" s="4" t="s">
        <v>10162</v>
      </c>
      <c r="C128" s="4" t="s">
        <v>7442</v>
      </c>
      <c r="D128" s="4" t="s">
        <v>7443</v>
      </c>
      <c r="E128" s="4" t="s">
        <v>7444</v>
      </c>
      <c r="F128" s="4" t="s">
        <v>988</v>
      </c>
      <c r="G128" s="4"/>
      <c r="H128" s="4" t="s">
        <v>30</v>
      </c>
      <c r="I128" s="4">
        <v>397687</v>
      </c>
      <c r="J128" s="41">
        <v>42339</v>
      </c>
      <c r="K128" s="11">
        <v>2015</v>
      </c>
      <c r="L128" s="11">
        <v>2015</v>
      </c>
      <c r="M128" s="5">
        <v>995</v>
      </c>
      <c r="N128" s="4" t="s">
        <v>7477</v>
      </c>
      <c r="O128" s="4"/>
      <c r="P128" s="4" t="s">
        <v>10147</v>
      </c>
      <c r="Q128" s="4" t="s">
        <v>10152</v>
      </c>
    </row>
    <row r="129" spans="1:17" ht="63.75" x14ac:dyDescent="0.2">
      <c r="A129" s="7" t="s">
        <v>11</v>
      </c>
      <c r="B129" s="4" t="s">
        <v>56</v>
      </c>
      <c r="C129" s="4" t="s">
        <v>252</v>
      </c>
      <c r="D129" s="4" t="s">
        <v>253</v>
      </c>
      <c r="E129" s="4" t="s">
        <v>254</v>
      </c>
      <c r="F129" s="4" t="s">
        <v>255</v>
      </c>
      <c r="G129" s="4" t="s">
        <v>256</v>
      </c>
      <c r="H129" s="4" t="s">
        <v>257</v>
      </c>
      <c r="I129" s="4">
        <v>30847451</v>
      </c>
      <c r="J129" s="41">
        <v>42172</v>
      </c>
      <c r="K129" s="11">
        <v>2015</v>
      </c>
      <c r="L129" s="11">
        <v>2015</v>
      </c>
      <c r="M129" s="5">
        <v>10400</v>
      </c>
      <c r="N129" s="4"/>
      <c r="O129" s="4"/>
      <c r="P129" s="4" t="s">
        <v>10147</v>
      </c>
      <c r="Q129" s="4"/>
    </row>
    <row r="130" spans="1:17" ht="38.25" hidden="1" x14ac:dyDescent="0.2">
      <c r="A130" s="7" t="s">
        <v>12</v>
      </c>
      <c r="B130" s="4" t="s">
        <v>87</v>
      </c>
      <c r="C130" s="4" t="s">
        <v>672</v>
      </c>
      <c r="D130" s="4" t="s">
        <v>673</v>
      </c>
      <c r="E130" s="4" t="s">
        <v>674</v>
      </c>
      <c r="F130" s="4" t="s">
        <v>675</v>
      </c>
      <c r="G130" s="4" t="s">
        <v>676</v>
      </c>
      <c r="H130" s="4" t="s">
        <v>677</v>
      </c>
      <c r="I130" s="4">
        <v>42337402</v>
      </c>
      <c r="J130" s="41">
        <v>42139</v>
      </c>
      <c r="K130" s="11">
        <v>2012</v>
      </c>
      <c r="L130" s="11">
        <v>2015</v>
      </c>
      <c r="M130" s="5">
        <v>5930.5</v>
      </c>
      <c r="N130" s="4"/>
      <c r="O130" s="4"/>
      <c r="P130" s="4" t="s">
        <v>10143</v>
      </c>
      <c r="Q130" s="4" t="s">
        <v>10146</v>
      </c>
    </row>
    <row r="131" spans="1:17" ht="25.5" hidden="1" x14ac:dyDescent="0.2">
      <c r="A131" s="7" t="s">
        <v>12</v>
      </c>
      <c r="B131" s="4" t="s">
        <v>86</v>
      </c>
      <c r="C131" s="4" t="s">
        <v>678</v>
      </c>
      <c r="D131" s="4" t="s">
        <v>679</v>
      </c>
      <c r="E131" s="4" t="s">
        <v>680</v>
      </c>
      <c r="F131" s="4" t="s">
        <v>681</v>
      </c>
      <c r="G131" s="4" t="s">
        <v>676</v>
      </c>
      <c r="H131" s="4" t="s">
        <v>682</v>
      </c>
      <c r="I131" s="4">
        <v>42337402</v>
      </c>
      <c r="J131" s="41" t="s">
        <v>683</v>
      </c>
      <c r="K131" s="11">
        <v>42186</v>
      </c>
      <c r="L131" s="11">
        <v>43646</v>
      </c>
      <c r="M131" s="5">
        <v>3000</v>
      </c>
      <c r="N131" s="4"/>
      <c r="O131" s="4"/>
      <c r="P131" s="4" t="s">
        <v>10143</v>
      </c>
      <c r="Q131" s="4" t="s">
        <v>10146</v>
      </c>
    </row>
    <row r="132" spans="1:17" ht="38.25" hidden="1" x14ac:dyDescent="0.2">
      <c r="A132" s="7" t="s">
        <v>12</v>
      </c>
      <c r="B132" s="4" t="s">
        <v>86</v>
      </c>
      <c r="C132" s="4" t="s">
        <v>684</v>
      </c>
      <c r="D132" s="4" t="s">
        <v>685</v>
      </c>
      <c r="E132" s="4" t="s">
        <v>686</v>
      </c>
      <c r="F132" s="4" t="s">
        <v>675</v>
      </c>
      <c r="G132" s="4" t="s">
        <v>676</v>
      </c>
      <c r="H132" s="4" t="s">
        <v>687</v>
      </c>
      <c r="I132" s="4">
        <v>679127</v>
      </c>
      <c r="J132" s="41">
        <v>41143</v>
      </c>
      <c r="K132" s="11">
        <v>2012</v>
      </c>
      <c r="L132" s="11">
        <v>2015</v>
      </c>
      <c r="M132" s="5">
        <v>5930.5</v>
      </c>
      <c r="N132" s="4"/>
      <c r="O132" s="4"/>
      <c r="P132" s="4" t="s">
        <v>10143</v>
      </c>
      <c r="Q132" s="4" t="s">
        <v>10146</v>
      </c>
    </row>
    <row r="133" spans="1:17" ht="76.5" hidden="1" x14ac:dyDescent="0.2">
      <c r="A133" s="7" t="s">
        <v>12</v>
      </c>
      <c r="B133" s="4" t="s">
        <v>58</v>
      </c>
      <c r="C133" s="4" t="s">
        <v>688</v>
      </c>
      <c r="D133" s="4" t="s">
        <v>689</v>
      </c>
      <c r="E133" s="4" t="s">
        <v>690</v>
      </c>
      <c r="F133" s="4" t="s">
        <v>675</v>
      </c>
      <c r="G133" s="4" t="s">
        <v>676</v>
      </c>
      <c r="H133" s="4" t="s">
        <v>691</v>
      </c>
      <c r="I133" s="4">
        <v>399957</v>
      </c>
      <c r="J133" s="41">
        <v>42293</v>
      </c>
      <c r="K133" s="11">
        <v>2015</v>
      </c>
      <c r="L133" s="11">
        <v>2018</v>
      </c>
      <c r="M133" s="5">
        <v>3018</v>
      </c>
      <c r="N133" s="4"/>
      <c r="O133" s="4"/>
      <c r="P133" s="4" t="s">
        <v>10143</v>
      </c>
      <c r="Q133" s="4" t="s">
        <v>10146</v>
      </c>
    </row>
    <row r="134" spans="1:17" ht="25.5" hidden="1" x14ac:dyDescent="0.2">
      <c r="A134" s="7" t="s">
        <v>12</v>
      </c>
      <c r="B134" s="4" t="s">
        <v>86</v>
      </c>
      <c r="C134" s="4" t="s">
        <v>692</v>
      </c>
      <c r="D134" s="4" t="s">
        <v>693</v>
      </c>
      <c r="E134" s="4" t="s">
        <v>694</v>
      </c>
      <c r="F134" s="4" t="s">
        <v>695</v>
      </c>
      <c r="G134" s="4" t="s">
        <v>695</v>
      </c>
      <c r="H134" s="4" t="s">
        <v>696</v>
      </c>
      <c r="I134" s="4">
        <v>30794323</v>
      </c>
      <c r="J134" s="41">
        <v>42004</v>
      </c>
      <c r="K134" s="11">
        <v>2015</v>
      </c>
      <c r="L134" s="11">
        <v>2015</v>
      </c>
      <c r="M134" s="5">
        <v>1185.8399999999999</v>
      </c>
      <c r="N134" s="4"/>
      <c r="O134" s="4"/>
      <c r="P134" s="4" t="s">
        <v>10143</v>
      </c>
      <c r="Q134" s="4" t="s">
        <v>10172</v>
      </c>
    </row>
    <row r="135" spans="1:17" ht="267.75" x14ac:dyDescent="0.2">
      <c r="A135" s="7" t="s">
        <v>13</v>
      </c>
      <c r="B135" s="4" t="s">
        <v>90</v>
      </c>
      <c r="C135" s="4" t="s">
        <v>4647</v>
      </c>
      <c r="D135" s="4" t="s">
        <v>4648</v>
      </c>
      <c r="E135" s="4" t="s">
        <v>4649</v>
      </c>
      <c r="F135" s="4" t="s">
        <v>4650</v>
      </c>
      <c r="G135" s="4" t="s">
        <v>4651</v>
      </c>
      <c r="H135" s="4" t="s">
        <v>4652</v>
      </c>
      <c r="I135" s="4">
        <v>17058520</v>
      </c>
      <c r="J135" s="41">
        <v>41884</v>
      </c>
      <c r="K135" s="11">
        <v>2013</v>
      </c>
      <c r="L135" s="11">
        <v>2015</v>
      </c>
      <c r="M135" s="5">
        <v>229067</v>
      </c>
      <c r="N135" s="4"/>
      <c r="O135" s="4"/>
      <c r="P135" s="4" t="s">
        <v>10147</v>
      </c>
      <c r="Q135" s="4"/>
    </row>
    <row r="136" spans="1:17" ht="76.5" x14ac:dyDescent="0.2">
      <c r="A136" s="7" t="s">
        <v>13</v>
      </c>
      <c r="B136" s="4" t="s">
        <v>90</v>
      </c>
      <c r="C136" s="4" t="s">
        <v>4653</v>
      </c>
      <c r="D136" s="4" t="s">
        <v>4654</v>
      </c>
      <c r="E136" s="4" t="s">
        <v>4655</v>
      </c>
      <c r="F136" s="4" t="s">
        <v>4650</v>
      </c>
      <c r="G136" s="4" t="s">
        <v>4656</v>
      </c>
      <c r="H136" s="4" t="s">
        <v>4652</v>
      </c>
      <c r="I136" s="4">
        <v>17058520</v>
      </c>
      <c r="J136" s="41">
        <v>41672</v>
      </c>
      <c r="K136" s="11">
        <v>2014</v>
      </c>
      <c r="L136" s="11">
        <v>2016</v>
      </c>
      <c r="M136" s="5">
        <v>188950</v>
      </c>
      <c r="N136" s="4"/>
      <c r="O136" s="4"/>
      <c r="P136" s="4" t="s">
        <v>10147</v>
      </c>
      <c r="Q136" s="4"/>
    </row>
    <row r="137" spans="1:17" ht="25.5" x14ac:dyDescent="0.2">
      <c r="A137" s="7" t="s">
        <v>13</v>
      </c>
      <c r="B137" s="4" t="s">
        <v>90</v>
      </c>
      <c r="C137" s="4" t="s">
        <v>4657</v>
      </c>
      <c r="D137" s="4" t="s">
        <v>4654</v>
      </c>
      <c r="E137" s="4" t="s">
        <v>4658</v>
      </c>
      <c r="F137" s="4" t="s">
        <v>4659</v>
      </c>
      <c r="G137" s="4" t="s">
        <v>4659</v>
      </c>
      <c r="H137" s="4" t="s">
        <v>4660</v>
      </c>
      <c r="I137" s="4">
        <v>42181810</v>
      </c>
      <c r="J137" s="41">
        <v>42235</v>
      </c>
      <c r="K137" s="11">
        <v>2015</v>
      </c>
      <c r="L137" s="11">
        <v>2015</v>
      </c>
      <c r="M137" s="5">
        <v>19900</v>
      </c>
      <c r="N137" s="4"/>
      <c r="O137" s="4"/>
      <c r="P137" s="4" t="s">
        <v>10147</v>
      </c>
      <c r="Q137" s="4"/>
    </row>
    <row r="138" spans="1:17" ht="25.5" x14ac:dyDescent="0.2">
      <c r="A138" s="7" t="s">
        <v>13</v>
      </c>
      <c r="B138" s="4" t="s">
        <v>89</v>
      </c>
      <c r="C138" s="4" t="s">
        <v>4661</v>
      </c>
      <c r="D138" s="4" t="s">
        <v>4662</v>
      </c>
      <c r="E138" s="4" t="s">
        <v>4663</v>
      </c>
      <c r="F138" s="4" t="s">
        <v>1173</v>
      </c>
      <c r="G138" s="4" t="s">
        <v>4663</v>
      </c>
      <c r="H138" s="4" t="s">
        <v>4664</v>
      </c>
      <c r="I138" s="4">
        <v>307203</v>
      </c>
      <c r="J138" s="41">
        <v>42257</v>
      </c>
      <c r="K138" s="11">
        <v>2015</v>
      </c>
      <c r="L138" s="11">
        <v>2015</v>
      </c>
      <c r="M138" s="5">
        <v>3000</v>
      </c>
      <c r="N138" s="4"/>
      <c r="O138" s="4"/>
      <c r="P138" s="4" t="s">
        <v>10147</v>
      </c>
      <c r="Q138" s="4"/>
    </row>
    <row r="139" spans="1:17" ht="25.5" x14ac:dyDescent="0.2">
      <c r="A139" s="7" t="s">
        <v>13</v>
      </c>
      <c r="B139" s="4" t="s">
        <v>114</v>
      </c>
      <c r="C139" s="4" t="s">
        <v>4665</v>
      </c>
      <c r="D139" s="4" t="s">
        <v>4666</v>
      </c>
      <c r="E139" s="4" t="s">
        <v>4667</v>
      </c>
      <c r="F139" s="4" t="s">
        <v>4668</v>
      </c>
      <c r="G139" s="4" t="s">
        <v>4669</v>
      </c>
      <c r="H139" s="4" t="s">
        <v>696</v>
      </c>
      <c r="I139" s="4">
        <v>30794323</v>
      </c>
      <c r="J139" s="41">
        <v>41816</v>
      </c>
      <c r="K139" s="11">
        <v>2014</v>
      </c>
      <c r="L139" s="11">
        <v>2015</v>
      </c>
      <c r="M139" s="5">
        <v>61488.19</v>
      </c>
      <c r="N139" s="4"/>
      <c r="O139" s="4"/>
      <c r="P139" s="4" t="s">
        <v>10147</v>
      </c>
      <c r="Q139" s="4"/>
    </row>
    <row r="140" spans="1:17" ht="89.25" hidden="1" x14ac:dyDescent="0.2">
      <c r="A140" s="7" t="s">
        <v>13</v>
      </c>
      <c r="B140" s="4" t="s">
        <v>16</v>
      </c>
      <c r="C140" s="4" t="s">
        <v>4670</v>
      </c>
      <c r="D140" s="4" t="s">
        <v>4671</v>
      </c>
      <c r="E140" s="4" t="s">
        <v>4672</v>
      </c>
      <c r="F140" s="4"/>
      <c r="G140" s="4" t="s">
        <v>4673</v>
      </c>
      <c r="H140" s="4" t="s">
        <v>4674</v>
      </c>
      <c r="I140" s="4">
        <v>42001315</v>
      </c>
      <c r="J140" s="41">
        <v>42214</v>
      </c>
      <c r="K140" s="11">
        <v>2015</v>
      </c>
      <c r="L140" s="11">
        <v>2019</v>
      </c>
      <c r="M140" s="5">
        <v>8540</v>
      </c>
      <c r="N140" s="4"/>
      <c r="O140" s="4"/>
      <c r="P140" s="4" t="s">
        <v>10143</v>
      </c>
      <c r="Q140" s="4" t="s">
        <v>10146</v>
      </c>
    </row>
    <row r="141" spans="1:17" ht="63.75" hidden="1" x14ac:dyDescent="0.2">
      <c r="A141" s="7" t="s">
        <v>13</v>
      </c>
      <c r="B141" s="4" t="s">
        <v>90</v>
      </c>
      <c r="C141" s="4" t="s">
        <v>4675</v>
      </c>
      <c r="D141" s="4" t="s">
        <v>4676</v>
      </c>
      <c r="E141" s="4" t="s">
        <v>4677</v>
      </c>
      <c r="F141" s="4"/>
      <c r="G141" s="4" t="s">
        <v>4678</v>
      </c>
      <c r="H141" s="4" t="s">
        <v>4679</v>
      </c>
      <c r="I141" s="4">
        <v>42337402</v>
      </c>
      <c r="J141" s="41">
        <v>42244</v>
      </c>
      <c r="K141" s="11">
        <v>2015</v>
      </c>
      <c r="L141" s="11">
        <v>2019</v>
      </c>
      <c r="M141" s="5">
        <v>1752</v>
      </c>
      <c r="N141" s="4"/>
      <c r="O141" s="4"/>
      <c r="P141" s="4" t="s">
        <v>10143</v>
      </c>
      <c r="Q141" s="4" t="s">
        <v>10146</v>
      </c>
    </row>
    <row r="142" spans="1:17" ht="63.75" hidden="1" x14ac:dyDescent="0.2">
      <c r="A142" s="7" t="s">
        <v>13</v>
      </c>
      <c r="B142" s="4" t="s">
        <v>90</v>
      </c>
      <c r="C142" s="4" t="s">
        <v>4680</v>
      </c>
      <c r="D142" s="4" t="s">
        <v>4681</v>
      </c>
      <c r="E142" s="4" t="s">
        <v>4682</v>
      </c>
      <c r="F142" s="4"/>
      <c r="G142" s="4" t="s">
        <v>4683</v>
      </c>
      <c r="H142" s="4" t="s">
        <v>4684</v>
      </c>
      <c r="I142" s="4">
        <v>397482</v>
      </c>
      <c r="J142" s="41">
        <v>42297</v>
      </c>
      <c r="K142" s="11">
        <v>2015</v>
      </c>
      <c r="L142" s="11">
        <v>2019</v>
      </c>
      <c r="M142" s="5">
        <v>12886</v>
      </c>
      <c r="N142" s="4"/>
      <c r="O142" s="4"/>
      <c r="P142" s="4" t="s">
        <v>10143</v>
      </c>
      <c r="Q142" s="4" t="s">
        <v>10146</v>
      </c>
    </row>
    <row r="143" spans="1:17" ht="89.25" hidden="1" x14ac:dyDescent="0.2">
      <c r="A143" s="7" t="s">
        <v>13</v>
      </c>
      <c r="B143" s="4" t="s">
        <v>89</v>
      </c>
      <c r="C143" s="4" t="s">
        <v>4685</v>
      </c>
      <c r="D143" s="4" t="s">
        <v>4686</v>
      </c>
      <c r="E143" s="4" t="s">
        <v>4687</v>
      </c>
      <c r="F143" s="4"/>
      <c r="G143" s="4" t="s">
        <v>4688</v>
      </c>
      <c r="H143" s="4" t="s">
        <v>4689</v>
      </c>
      <c r="I143" s="4">
        <v>679089</v>
      </c>
      <c r="J143" s="41">
        <v>41129</v>
      </c>
      <c r="K143" s="11">
        <v>2012</v>
      </c>
      <c r="L143" s="11">
        <v>2015</v>
      </c>
      <c r="M143" s="5">
        <v>6903</v>
      </c>
      <c r="N143" s="4"/>
      <c r="O143" s="4"/>
      <c r="P143" s="4" t="s">
        <v>10143</v>
      </c>
      <c r="Q143" s="4" t="s">
        <v>10146</v>
      </c>
    </row>
    <row r="144" spans="1:17" ht="89.25" hidden="1" x14ac:dyDescent="0.2">
      <c r="A144" s="7" t="s">
        <v>13</v>
      </c>
      <c r="B144" s="4" t="s">
        <v>16</v>
      </c>
      <c r="C144" s="4" t="s">
        <v>4690</v>
      </c>
      <c r="D144" s="4" t="s">
        <v>4691</v>
      </c>
      <c r="E144" s="4" t="s">
        <v>4692</v>
      </c>
      <c r="F144" s="4"/>
      <c r="G144" s="4" t="s">
        <v>4693</v>
      </c>
      <c r="H144" s="4" t="s">
        <v>4694</v>
      </c>
      <c r="I144" s="4">
        <v>166791</v>
      </c>
      <c r="J144" s="41">
        <v>41474</v>
      </c>
      <c r="K144" s="11">
        <v>2012</v>
      </c>
      <c r="L144" s="11">
        <v>2015</v>
      </c>
      <c r="M144" s="5">
        <v>3974.95</v>
      </c>
      <c r="N144" s="4"/>
      <c r="O144" s="4"/>
      <c r="P144" s="4" t="s">
        <v>10143</v>
      </c>
      <c r="Q144" s="4" t="s">
        <v>10146</v>
      </c>
    </row>
    <row r="145" spans="1:17" ht="102" hidden="1" x14ac:dyDescent="0.2">
      <c r="A145" s="7" t="s">
        <v>13</v>
      </c>
      <c r="B145" s="4" t="s">
        <v>90</v>
      </c>
      <c r="C145" s="4" t="s">
        <v>4695</v>
      </c>
      <c r="D145" s="4" t="s">
        <v>4696</v>
      </c>
      <c r="E145" s="4"/>
      <c r="F145" s="4"/>
      <c r="G145" s="4" t="s">
        <v>4697</v>
      </c>
      <c r="H145" s="4" t="s">
        <v>4698</v>
      </c>
      <c r="I145" s="4">
        <v>397687</v>
      </c>
      <c r="J145" s="41">
        <v>41114</v>
      </c>
      <c r="K145" s="11">
        <v>2012</v>
      </c>
      <c r="L145" s="11">
        <v>2015</v>
      </c>
      <c r="M145" s="5">
        <v>6425.5</v>
      </c>
      <c r="N145" s="4"/>
      <c r="O145" s="4"/>
      <c r="P145" s="4" t="s">
        <v>10143</v>
      </c>
      <c r="Q145" s="4" t="s">
        <v>10146</v>
      </c>
    </row>
    <row r="146" spans="1:17" ht="89.25" x14ac:dyDescent="0.2">
      <c r="A146" s="7" t="s">
        <v>13</v>
      </c>
      <c r="B146" s="4" t="s">
        <v>90</v>
      </c>
      <c r="C146" s="4" t="s">
        <v>4699</v>
      </c>
      <c r="D146" s="4" t="s">
        <v>4700</v>
      </c>
      <c r="E146" s="4" t="s">
        <v>4701</v>
      </c>
      <c r="F146" s="4"/>
      <c r="G146" s="4" t="s">
        <v>4702</v>
      </c>
      <c r="H146" s="4" t="s">
        <v>4674</v>
      </c>
      <c r="I146" s="4">
        <v>42001315</v>
      </c>
      <c r="J146" s="41">
        <v>42638</v>
      </c>
      <c r="K146" s="11">
        <v>2012</v>
      </c>
      <c r="L146" s="11">
        <v>2015</v>
      </c>
      <c r="M146" s="5">
        <v>36440</v>
      </c>
      <c r="N146" s="4"/>
      <c r="O146" s="4"/>
      <c r="P146" s="4" t="s">
        <v>10147</v>
      </c>
      <c r="Q146" s="4"/>
    </row>
    <row r="147" spans="1:17" ht="102" hidden="1" x14ac:dyDescent="0.2">
      <c r="A147" s="7" t="s">
        <v>33</v>
      </c>
      <c r="B147" s="4" t="s">
        <v>92</v>
      </c>
      <c r="C147" s="4" t="s">
        <v>6410</v>
      </c>
      <c r="D147" s="4" t="s">
        <v>6411</v>
      </c>
      <c r="E147" s="4" t="s">
        <v>6412</v>
      </c>
      <c r="F147" s="4" t="s">
        <v>895</v>
      </c>
      <c r="G147" s="4" t="s">
        <v>6413</v>
      </c>
      <c r="H147" s="4" t="s">
        <v>6414</v>
      </c>
      <c r="I147" s="4">
        <v>586986</v>
      </c>
      <c r="J147" s="41">
        <v>41569</v>
      </c>
      <c r="K147" s="11">
        <v>2013</v>
      </c>
      <c r="L147" s="11">
        <v>2017</v>
      </c>
      <c r="M147" s="5">
        <v>22859.5</v>
      </c>
      <c r="N147" s="4" t="s">
        <v>6415</v>
      </c>
      <c r="O147" s="4"/>
      <c r="P147" s="4" t="s">
        <v>10143</v>
      </c>
      <c r="Q147" s="4" t="s">
        <v>10146</v>
      </c>
    </row>
    <row r="148" spans="1:17" ht="38.25" x14ac:dyDescent="0.2">
      <c r="A148" s="7" t="s">
        <v>33</v>
      </c>
      <c r="B148" s="4" t="s">
        <v>92</v>
      </c>
      <c r="C148" s="4" t="s">
        <v>6416</v>
      </c>
      <c r="D148" s="4" t="s">
        <v>6417</v>
      </c>
      <c r="E148" s="4" t="s">
        <v>6418</v>
      </c>
      <c r="F148" s="4" t="s">
        <v>6419</v>
      </c>
      <c r="G148" s="4" t="s">
        <v>6420</v>
      </c>
      <c r="H148" s="4" t="s">
        <v>6421</v>
      </c>
      <c r="I148" s="4">
        <v>42169330</v>
      </c>
      <c r="J148" s="41">
        <v>42173</v>
      </c>
      <c r="K148" s="11">
        <v>2015</v>
      </c>
      <c r="L148" s="11">
        <v>2015</v>
      </c>
      <c r="M148" s="5">
        <v>1420</v>
      </c>
      <c r="N148" s="4"/>
      <c r="O148" s="4"/>
      <c r="P148" s="4" t="s">
        <v>10147</v>
      </c>
      <c r="Q148" s="4" t="s">
        <v>10272</v>
      </c>
    </row>
    <row r="149" spans="1:17" ht="38.25" x14ac:dyDescent="0.2">
      <c r="A149" s="7" t="s">
        <v>33</v>
      </c>
      <c r="B149" s="4" t="s">
        <v>92</v>
      </c>
      <c r="C149" s="4" t="s">
        <v>6422</v>
      </c>
      <c r="D149" s="4" t="s">
        <v>6423</v>
      </c>
      <c r="E149" s="4" t="s">
        <v>6424</v>
      </c>
      <c r="F149" s="4" t="s">
        <v>6419</v>
      </c>
      <c r="G149" s="4" t="s">
        <v>6420</v>
      </c>
      <c r="H149" s="4" t="s">
        <v>6421</v>
      </c>
      <c r="I149" s="4">
        <v>42169330</v>
      </c>
      <c r="J149" s="41">
        <v>42173</v>
      </c>
      <c r="K149" s="11">
        <v>2015</v>
      </c>
      <c r="L149" s="11">
        <v>2015</v>
      </c>
      <c r="M149" s="5">
        <v>1430</v>
      </c>
      <c r="N149" s="4"/>
      <c r="O149" s="4"/>
      <c r="P149" s="4" t="s">
        <v>10147</v>
      </c>
      <c r="Q149" s="4"/>
    </row>
    <row r="150" spans="1:17" ht="38.25" x14ac:dyDescent="0.2">
      <c r="A150" s="7" t="s">
        <v>33</v>
      </c>
      <c r="B150" s="4" t="s">
        <v>92</v>
      </c>
      <c r="C150" s="4" t="s">
        <v>6425</v>
      </c>
      <c r="D150" s="4" t="s">
        <v>6426</v>
      </c>
      <c r="E150" s="4" t="s">
        <v>6427</v>
      </c>
      <c r="F150" s="4" t="s">
        <v>6419</v>
      </c>
      <c r="G150" s="4" t="s">
        <v>6420</v>
      </c>
      <c r="H150" s="4" t="s">
        <v>6421</v>
      </c>
      <c r="I150" s="4">
        <v>42169330</v>
      </c>
      <c r="J150" s="41">
        <v>42173</v>
      </c>
      <c r="K150" s="11">
        <v>2015</v>
      </c>
      <c r="L150" s="11">
        <v>2015</v>
      </c>
      <c r="M150" s="5">
        <v>1340</v>
      </c>
      <c r="N150" s="4"/>
      <c r="O150" s="4"/>
      <c r="P150" s="4" t="s">
        <v>10147</v>
      </c>
      <c r="Q150" s="4"/>
    </row>
    <row r="151" spans="1:17" ht="38.25" x14ac:dyDescent="0.2">
      <c r="A151" s="7" t="s">
        <v>33</v>
      </c>
      <c r="B151" s="4" t="s">
        <v>92</v>
      </c>
      <c r="C151" s="4" t="s">
        <v>6428</v>
      </c>
      <c r="D151" s="4" t="s">
        <v>6429</v>
      </c>
      <c r="E151" s="4" t="s">
        <v>6430</v>
      </c>
      <c r="F151" s="4" t="s">
        <v>6419</v>
      </c>
      <c r="G151" s="4" t="s">
        <v>6420</v>
      </c>
      <c r="H151" s="4" t="s">
        <v>6421</v>
      </c>
      <c r="I151" s="4">
        <v>42169330</v>
      </c>
      <c r="J151" s="41">
        <v>42173</v>
      </c>
      <c r="K151" s="11">
        <v>2015</v>
      </c>
      <c r="L151" s="11">
        <v>2015</v>
      </c>
      <c r="M151" s="5">
        <v>1300</v>
      </c>
      <c r="N151" s="4"/>
      <c r="O151" s="4"/>
      <c r="P151" s="4" t="s">
        <v>10147</v>
      </c>
      <c r="Q151" s="4"/>
    </row>
    <row r="152" spans="1:17" ht="38.25" x14ac:dyDescent="0.2">
      <c r="A152" s="7" t="s">
        <v>33</v>
      </c>
      <c r="B152" s="4" t="s">
        <v>92</v>
      </c>
      <c r="C152" s="4" t="s">
        <v>6431</v>
      </c>
      <c r="D152" s="4" t="s">
        <v>6432</v>
      </c>
      <c r="E152" s="4" t="s">
        <v>6433</v>
      </c>
      <c r="F152" s="4" t="s">
        <v>6419</v>
      </c>
      <c r="G152" s="4" t="s">
        <v>6420</v>
      </c>
      <c r="H152" s="4" t="s">
        <v>6421</v>
      </c>
      <c r="I152" s="4">
        <v>42169330</v>
      </c>
      <c r="J152" s="41">
        <v>42173</v>
      </c>
      <c r="K152" s="11">
        <v>2015</v>
      </c>
      <c r="L152" s="11">
        <v>2015</v>
      </c>
      <c r="M152" s="5">
        <v>5658.02</v>
      </c>
      <c r="N152" s="4"/>
      <c r="O152" s="4"/>
      <c r="P152" s="4" t="s">
        <v>10147</v>
      </c>
      <c r="Q152" s="4"/>
    </row>
    <row r="153" spans="1:17" ht="38.25" x14ac:dyDescent="0.2">
      <c r="A153" s="7" t="s">
        <v>33</v>
      </c>
      <c r="B153" s="4" t="s">
        <v>92</v>
      </c>
      <c r="C153" s="4" t="s">
        <v>6434</v>
      </c>
      <c r="D153" s="4" t="s">
        <v>6435</v>
      </c>
      <c r="E153" s="4" t="s">
        <v>6436</v>
      </c>
      <c r="F153" s="4" t="s">
        <v>6419</v>
      </c>
      <c r="G153" s="4" t="s">
        <v>6420</v>
      </c>
      <c r="H153" s="4" t="s">
        <v>6421</v>
      </c>
      <c r="I153" s="4">
        <v>42169330</v>
      </c>
      <c r="J153" s="41">
        <v>42173</v>
      </c>
      <c r="K153" s="11">
        <v>2015</v>
      </c>
      <c r="L153" s="11">
        <v>2015</v>
      </c>
      <c r="M153" s="5">
        <v>6300</v>
      </c>
      <c r="N153" s="4"/>
      <c r="O153" s="4"/>
      <c r="P153" s="4" t="s">
        <v>10147</v>
      </c>
      <c r="Q153" s="4"/>
    </row>
    <row r="154" spans="1:17" ht="38.25" x14ac:dyDescent="0.2">
      <c r="A154" s="7" t="s">
        <v>33</v>
      </c>
      <c r="B154" s="4" t="s">
        <v>92</v>
      </c>
      <c r="C154" s="4" t="s">
        <v>6437</v>
      </c>
      <c r="D154" s="4" t="s">
        <v>6435</v>
      </c>
      <c r="E154" s="4" t="s">
        <v>6438</v>
      </c>
      <c r="F154" s="4" t="s">
        <v>6419</v>
      </c>
      <c r="G154" s="4" t="s">
        <v>6420</v>
      </c>
      <c r="H154" s="4" t="s">
        <v>6421</v>
      </c>
      <c r="I154" s="4">
        <v>42169330</v>
      </c>
      <c r="J154" s="41">
        <v>42173</v>
      </c>
      <c r="K154" s="11">
        <v>2015</v>
      </c>
      <c r="L154" s="11">
        <v>2015</v>
      </c>
      <c r="M154" s="5">
        <v>4500</v>
      </c>
      <c r="N154" s="4"/>
      <c r="O154" s="4"/>
      <c r="P154" s="4" t="s">
        <v>10147</v>
      </c>
      <c r="Q154" s="4"/>
    </row>
    <row r="155" spans="1:17" ht="38.25" x14ac:dyDescent="0.2">
      <c r="A155" s="7" t="s">
        <v>33</v>
      </c>
      <c r="B155" s="4" t="s">
        <v>92</v>
      </c>
      <c r="C155" s="4" t="s">
        <v>6439</v>
      </c>
      <c r="D155" s="4" t="s">
        <v>6432</v>
      </c>
      <c r="E155" s="4" t="s">
        <v>6440</v>
      </c>
      <c r="F155" s="4" t="s">
        <v>6419</v>
      </c>
      <c r="G155" s="4" t="s">
        <v>6420</v>
      </c>
      <c r="H155" s="4" t="s">
        <v>6421</v>
      </c>
      <c r="I155" s="4">
        <v>42169330</v>
      </c>
      <c r="J155" s="41">
        <v>42173</v>
      </c>
      <c r="K155" s="11">
        <v>2015</v>
      </c>
      <c r="L155" s="11">
        <v>2015</v>
      </c>
      <c r="M155" s="5">
        <v>6000</v>
      </c>
      <c r="N155" s="4"/>
      <c r="O155" s="4"/>
      <c r="P155" s="4" t="s">
        <v>10147</v>
      </c>
      <c r="Q155" s="4"/>
    </row>
    <row r="156" spans="1:17" ht="38.25" x14ac:dyDescent="0.2">
      <c r="A156" s="7" t="s">
        <v>33</v>
      </c>
      <c r="B156" s="4" t="s">
        <v>92</v>
      </c>
      <c r="C156" s="4" t="s">
        <v>6441</v>
      </c>
      <c r="D156" s="4" t="s">
        <v>6426</v>
      </c>
      <c r="E156" s="4" t="s">
        <v>6442</v>
      </c>
      <c r="F156" s="4" t="s">
        <v>6419</v>
      </c>
      <c r="G156" s="4" t="s">
        <v>6420</v>
      </c>
      <c r="H156" s="4" t="s">
        <v>6421</v>
      </c>
      <c r="I156" s="4">
        <v>42169330</v>
      </c>
      <c r="J156" s="41">
        <v>42173</v>
      </c>
      <c r="K156" s="11">
        <v>2015</v>
      </c>
      <c r="L156" s="11">
        <v>2015</v>
      </c>
      <c r="M156" s="5">
        <v>2000</v>
      </c>
      <c r="N156" s="4"/>
      <c r="O156" s="4"/>
      <c r="P156" s="4" t="s">
        <v>10147</v>
      </c>
      <c r="Q156" s="4"/>
    </row>
    <row r="157" spans="1:17" ht="38.25" x14ac:dyDescent="0.2">
      <c r="A157" s="7" t="s">
        <v>33</v>
      </c>
      <c r="B157" s="4" t="s">
        <v>92</v>
      </c>
      <c r="C157" s="4" t="s">
        <v>6443</v>
      </c>
      <c r="D157" s="4" t="s">
        <v>6444</v>
      </c>
      <c r="E157" s="4" t="s">
        <v>6445</v>
      </c>
      <c r="F157" s="4" t="s">
        <v>6419</v>
      </c>
      <c r="G157" s="4" t="s">
        <v>6420</v>
      </c>
      <c r="H157" s="4" t="s">
        <v>6421</v>
      </c>
      <c r="I157" s="4">
        <v>42169330</v>
      </c>
      <c r="J157" s="41">
        <v>42173</v>
      </c>
      <c r="K157" s="11">
        <v>2015</v>
      </c>
      <c r="L157" s="11">
        <v>2015</v>
      </c>
      <c r="M157" s="5">
        <v>1330</v>
      </c>
      <c r="N157" s="4"/>
      <c r="O157" s="4"/>
      <c r="P157" s="4" t="s">
        <v>10147</v>
      </c>
      <c r="Q157" s="4"/>
    </row>
    <row r="158" spans="1:17" ht="38.25" x14ac:dyDescent="0.2">
      <c r="A158" s="7" t="s">
        <v>33</v>
      </c>
      <c r="B158" s="4" t="s">
        <v>92</v>
      </c>
      <c r="C158" s="4" t="s">
        <v>6446</v>
      </c>
      <c r="D158" s="4" t="s">
        <v>6435</v>
      </c>
      <c r="E158" s="4" t="s">
        <v>6447</v>
      </c>
      <c r="F158" s="4" t="s">
        <v>6448</v>
      </c>
      <c r="G158" s="4" t="s">
        <v>6420</v>
      </c>
      <c r="H158" s="4" t="s">
        <v>6421</v>
      </c>
      <c r="I158" s="4">
        <v>42169330</v>
      </c>
      <c r="J158" s="41">
        <v>42026</v>
      </c>
      <c r="K158" s="11">
        <v>2014</v>
      </c>
      <c r="L158" s="11">
        <v>2015</v>
      </c>
      <c r="M158" s="5">
        <v>1000</v>
      </c>
      <c r="N158" s="4"/>
      <c r="O158" s="4"/>
      <c r="P158" s="4" t="s">
        <v>10147</v>
      </c>
      <c r="Q158" s="4"/>
    </row>
    <row r="159" spans="1:17" ht="38.25" x14ac:dyDescent="0.2">
      <c r="A159" s="7" t="s">
        <v>33</v>
      </c>
      <c r="B159" s="4" t="s">
        <v>92</v>
      </c>
      <c r="C159" s="4" t="s">
        <v>6449</v>
      </c>
      <c r="D159" s="4" t="s">
        <v>6450</v>
      </c>
      <c r="E159" s="4" t="s">
        <v>6451</v>
      </c>
      <c r="F159" s="4" t="s">
        <v>6448</v>
      </c>
      <c r="G159" s="4" t="s">
        <v>6420</v>
      </c>
      <c r="H159" s="4" t="s">
        <v>6421</v>
      </c>
      <c r="I159" s="4">
        <v>42169330</v>
      </c>
      <c r="J159" s="41">
        <v>42026</v>
      </c>
      <c r="K159" s="11">
        <v>2014</v>
      </c>
      <c r="L159" s="11">
        <v>2015</v>
      </c>
      <c r="M159" s="5">
        <v>2000</v>
      </c>
      <c r="N159" s="4"/>
      <c r="O159" s="4"/>
      <c r="P159" s="4" t="s">
        <v>10147</v>
      </c>
      <c r="Q159" s="4"/>
    </row>
    <row r="160" spans="1:17" ht="38.25" x14ac:dyDescent="0.2">
      <c r="A160" s="7" t="s">
        <v>33</v>
      </c>
      <c r="B160" s="4" t="s">
        <v>92</v>
      </c>
      <c r="C160" s="4" t="s">
        <v>6452</v>
      </c>
      <c r="D160" s="4" t="s">
        <v>6453</v>
      </c>
      <c r="E160" s="4" t="s">
        <v>6454</v>
      </c>
      <c r="F160" s="4" t="s">
        <v>6448</v>
      </c>
      <c r="G160" s="4" t="s">
        <v>6420</v>
      </c>
      <c r="H160" s="4" t="s">
        <v>6421</v>
      </c>
      <c r="I160" s="4">
        <v>42169330</v>
      </c>
      <c r="J160" s="41">
        <v>42026</v>
      </c>
      <c r="K160" s="11">
        <v>2014</v>
      </c>
      <c r="L160" s="11">
        <v>2015</v>
      </c>
      <c r="M160" s="5">
        <v>3500</v>
      </c>
      <c r="N160" s="4"/>
      <c r="O160" s="4"/>
      <c r="P160" s="4" t="s">
        <v>10147</v>
      </c>
      <c r="Q160" s="4"/>
    </row>
    <row r="161" spans="1:17" ht="38.25" x14ac:dyDescent="0.2">
      <c r="A161" s="7" t="s">
        <v>33</v>
      </c>
      <c r="B161" s="4" t="s">
        <v>92</v>
      </c>
      <c r="C161" s="4" t="s">
        <v>6455</v>
      </c>
      <c r="D161" s="4" t="s">
        <v>6456</v>
      </c>
      <c r="E161" s="4" t="s">
        <v>6457</v>
      </c>
      <c r="F161" s="4" t="s">
        <v>6448</v>
      </c>
      <c r="G161" s="4" t="s">
        <v>6420</v>
      </c>
      <c r="H161" s="4" t="s">
        <v>6421</v>
      </c>
      <c r="I161" s="4">
        <v>42169330</v>
      </c>
      <c r="J161" s="41">
        <v>42026</v>
      </c>
      <c r="K161" s="11">
        <v>2014</v>
      </c>
      <c r="L161" s="11">
        <v>2015</v>
      </c>
      <c r="M161" s="5">
        <v>1000</v>
      </c>
      <c r="N161" s="4"/>
      <c r="O161" s="4"/>
      <c r="P161" s="4" t="s">
        <v>10147</v>
      </c>
      <c r="Q161" s="4"/>
    </row>
    <row r="162" spans="1:17" ht="38.25" x14ac:dyDescent="0.2">
      <c r="A162" s="7" t="s">
        <v>33</v>
      </c>
      <c r="B162" s="4" t="s">
        <v>92</v>
      </c>
      <c r="C162" s="4" t="s">
        <v>6458</v>
      </c>
      <c r="D162" s="4" t="s">
        <v>6432</v>
      </c>
      <c r="E162" s="4" t="s">
        <v>6459</v>
      </c>
      <c r="F162" s="4" t="s">
        <v>6448</v>
      </c>
      <c r="G162" s="4" t="s">
        <v>6420</v>
      </c>
      <c r="H162" s="4" t="s">
        <v>6421</v>
      </c>
      <c r="I162" s="4">
        <v>42169330</v>
      </c>
      <c r="J162" s="41">
        <v>42026</v>
      </c>
      <c r="K162" s="11">
        <v>2014</v>
      </c>
      <c r="L162" s="11">
        <v>2015</v>
      </c>
      <c r="M162" s="5">
        <v>5000</v>
      </c>
      <c r="N162" s="4"/>
      <c r="O162" s="4"/>
      <c r="P162" s="4" t="s">
        <v>10147</v>
      </c>
      <c r="Q162" s="4"/>
    </row>
    <row r="163" spans="1:17" ht="38.25" x14ac:dyDescent="0.2">
      <c r="A163" s="7" t="s">
        <v>33</v>
      </c>
      <c r="B163" s="4" t="s">
        <v>92</v>
      </c>
      <c r="C163" s="4" t="s">
        <v>6460</v>
      </c>
      <c r="D163" s="4" t="s">
        <v>6461</v>
      </c>
      <c r="E163" s="4" t="s">
        <v>6462</v>
      </c>
      <c r="F163" s="4" t="s">
        <v>6448</v>
      </c>
      <c r="G163" s="4" t="s">
        <v>6420</v>
      </c>
      <c r="H163" s="4" t="s">
        <v>6421</v>
      </c>
      <c r="I163" s="4">
        <v>42169330</v>
      </c>
      <c r="J163" s="41">
        <v>42026</v>
      </c>
      <c r="K163" s="11">
        <v>2014</v>
      </c>
      <c r="L163" s="11">
        <v>2015</v>
      </c>
      <c r="M163" s="5">
        <v>3500</v>
      </c>
      <c r="N163" s="4"/>
      <c r="O163" s="4"/>
      <c r="P163" s="4" t="s">
        <v>10147</v>
      </c>
      <c r="Q163" s="4"/>
    </row>
    <row r="164" spans="1:17" ht="38.25" x14ac:dyDescent="0.2">
      <c r="A164" s="7" t="s">
        <v>33</v>
      </c>
      <c r="B164" s="4" t="s">
        <v>92</v>
      </c>
      <c r="C164" s="4" t="s">
        <v>6463</v>
      </c>
      <c r="D164" s="4" t="s">
        <v>6464</v>
      </c>
      <c r="E164" s="4" t="s">
        <v>6465</v>
      </c>
      <c r="F164" s="4" t="s">
        <v>6448</v>
      </c>
      <c r="G164" s="4" t="s">
        <v>6420</v>
      </c>
      <c r="H164" s="4" t="s">
        <v>6421</v>
      </c>
      <c r="I164" s="4">
        <v>42169330</v>
      </c>
      <c r="J164" s="41">
        <v>42026</v>
      </c>
      <c r="K164" s="11">
        <v>2014</v>
      </c>
      <c r="L164" s="11">
        <v>2015</v>
      </c>
      <c r="M164" s="5">
        <v>2500</v>
      </c>
      <c r="N164" s="4"/>
      <c r="O164" s="4"/>
      <c r="P164" s="4" t="s">
        <v>10147</v>
      </c>
      <c r="Q164" s="4"/>
    </row>
    <row r="165" spans="1:17" ht="38.25" x14ac:dyDescent="0.2">
      <c r="A165" s="7" t="s">
        <v>33</v>
      </c>
      <c r="B165" s="4" t="s">
        <v>92</v>
      </c>
      <c r="C165" s="4" t="s">
        <v>6466</v>
      </c>
      <c r="D165" s="4" t="s">
        <v>6467</v>
      </c>
      <c r="E165" s="4" t="s">
        <v>6468</v>
      </c>
      <c r="F165" s="4" t="s">
        <v>6448</v>
      </c>
      <c r="G165" s="4" t="s">
        <v>6420</v>
      </c>
      <c r="H165" s="4" t="s">
        <v>6421</v>
      </c>
      <c r="I165" s="4">
        <v>42169330</v>
      </c>
      <c r="J165" s="41">
        <v>42026</v>
      </c>
      <c r="K165" s="11">
        <v>2014</v>
      </c>
      <c r="L165" s="11">
        <v>2015</v>
      </c>
      <c r="M165" s="5">
        <v>1500</v>
      </c>
      <c r="N165" s="4"/>
      <c r="O165" s="4"/>
      <c r="P165" s="4" t="s">
        <v>10147</v>
      </c>
      <c r="Q165" s="4"/>
    </row>
    <row r="166" spans="1:17" ht="38.25" x14ac:dyDescent="0.2">
      <c r="A166" s="7" t="s">
        <v>33</v>
      </c>
      <c r="B166" s="4" t="s">
        <v>92</v>
      </c>
      <c r="C166" s="4" t="s">
        <v>6469</v>
      </c>
      <c r="D166" s="4" t="s">
        <v>6470</v>
      </c>
      <c r="E166" s="4" t="s">
        <v>6471</v>
      </c>
      <c r="F166" s="4" t="s">
        <v>6472</v>
      </c>
      <c r="G166" s="4" t="s">
        <v>6473</v>
      </c>
      <c r="H166" s="4" t="s">
        <v>6474</v>
      </c>
      <c r="I166" s="4">
        <v>151882</v>
      </c>
      <c r="J166" s="41">
        <v>41940</v>
      </c>
      <c r="K166" s="11">
        <v>2014</v>
      </c>
      <c r="L166" s="11">
        <v>2015</v>
      </c>
      <c r="M166" s="5">
        <v>17985</v>
      </c>
      <c r="N166" s="4"/>
      <c r="O166" s="4"/>
      <c r="P166" s="4" t="s">
        <v>10147</v>
      </c>
      <c r="Q166" s="4"/>
    </row>
    <row r="167" spans="1:17" ht="25.5" x14ac:dyDescent="0.2">
      <c r="A167" s="7" t="s">
        <v>33</v>
      </c>
      <c r="B167" s="4" t="s">
        <v>92</v>
      </c>
      <c r="C167" s="4" t="s">
        <v>6475</v>
      </c>
      <c r="D167" s="4" t="s">
        <v>6476</v>
      </c>
      <c r="E167" s="4" t="s">
        <v>6477</v>
      </c>
      <c r="F167" s="4" t="s">
        <v>6478</v>
      </c>
      <c r="G167" s="4" t="s">
        <v>6478</v>
      </c>
      <c r="H167" s="4" t="s">
        <v>6479</v>
      </c>
      <c r="I167" s="4">
        <v>47232480</v>
      </c>
      <c r="J167" s="41">
        <v>41757</v>
      </c>
      <c r="K167" s="11">
        <v>2014</v>
      </c>
      <c r="L167" s="11">
        <v>2015</v>
      </c>
      <c r="M167" s="5">
        <v>27941</v>
      </c>
      <c r="N167" s="4"/>
      <c r="O167" s="4"/>
      <c r="P167" s="4" t="s">
        <v>10147</v>
      </c>
      <c r="Q167" s="4"/>
    </row>
    <row r="168" spans="1:17" ht="140.25" hidden="1" x14ac:dyDescent="0.2">
      <c r="A168" s="7" t="s">
        <v>33</v>
      </c>
      <c r="B168" s="4" t="s">
        <v>92</v>
      </c>
      <c r="C168" s="4" t="s">
        <v>6480</v>
      </c>
      <c r="D168" s="4" t="s">
        <v>6481</v>
      </c>
      <c r="E168" s="4" t="s">
        <v>6482</v>
      </c>
      <c r="F168" s="4" t="s">
        <v>6483</v>
      </c>
      <c r="G168" s="4" t="s">
        <v>6484</v>
      </c>
      <c r="H168" s="4" t="s">
        <v>6421</v>
      </c>
      <c r="I168" s="4">
        <v>42169330</v>
      </c>
      <c r="J168" s="41">
        <v>42198</v>
      </c>
      <c r="K168" s="11">
        <v>2015</v>
      </c>
      <c r="L168" s="11">
        <v>2015</v>
      </c>
      <c r="M168" s="5">
        <v>10000</v>
      </c>
      <c r="N168" s="4"/>
      <c r="O168" s="4"/>
      <c r="P168" s="4" t="s">
        <v>10143</v>
      </c>
      <c r="Q168" s="4" t="s">
        <v>10155</v>
      </c>
    </row>
    <row r="169" spans="1:17" ht="63.75" hidden="1" x14ac:dyDescent="0.2">
      <c r="A169" s="7" t="s">
        <v>33</v>
      </c>
      <c r="B169" s="4" t="s">
        <v>92</v>
      </c>
      <c r="C169" s="4" t="s">
        <v>6485</v>
      </c>
      <c r="D169" s="4" t="s">
        <v>6486</v>
      </c>
      <c r="E169" s="4" t="s">
        <v>6487</v>
      </c>
      <c r="F169" s="4" t="s">
        <v>6483</v>
      </c>
      <c r="G169" s="4" t="s">
        <v>6488</v>
      </c>
      <c r="H169" s="4" t="s">
        <v>6421</v>
      </c>
      <c r="I169" s="4">
        <v>42169330</v>
      </c>
      <c r="J169" s="41">
        <v>42282</v>
      </c>
      <c r="K169" s="11">
        <v>2015</v>
      </c>
      <c r="L169" s="11">
        <v>2016</v>
      </c>
      <c r="M169" s="5">
        <v>10000</v>
      </c>
      <c r="N169" s="4"/>
      <c r="O169" s="4"/>
      <c r="P169" s="4" t="s">
        <v>10143</v>
      </c>
      <c r="Q169" s="4" t="s">
        <v>10149</v>
      </c>
    </row>
    <row r="170" spans="1:17" ht="25.5" x14ac:dyDescent="0.2">
      <c r="A170" s="7" t="s">
        <v>33</v>
      </c>
      <c r="B170" s="4" t="s">
        <v>92</v>
      </c>
      <c r="C170" s="4" t="s">
        <v>6489</v>
      </c>
      <c r="D170" s="4" t="s">
        <v>6490</v>
      </c>
      <c r="E170" s="4" t="s">
        <v>6491</v>
      </c>
      <c r="F170" s="4" t="s">
        <v>6492</v>
      </c>
      <c r="G170" s="4" t="s">
        <v>6493</v>
      </c>
      <c r="H170" s="4" t="s">
        <v>6494</v>
      </c>
      <c r="I170" s="4" t="s">
        <v>6495</v>
      </c>
      <c r="J170" s="41">
        <v>42327</v>
      </c>
      <c r="K170" s="11">
        <v>2015</v>
      </c>
      <c r="L170" s="11">
        <v>2016</v>
      </c>
      <c r="M170" s="5">
        <v>100</v>
      </c>
      <c r="N170" s="4"/>
      <c r="O170" s="4"/>
      <c r="P170" s="4" t="s">
        <v>10147</v>
      </c>
      <c r="Q170" s="4"/>
    </row>
    <row r="171" spans="1:17" ht="140.25" x14ac:dyDescent="0.2">
      <c r="A171" s="7" t="s">
        <v>33</v>
      </c>
      <c r="B171" s="4" t="s">
        <v>92</v>
      </c>
      <c r="C171" s="4" t="s">
        <v>6489</v>
      </c>
      <c r="D171" s="4" t="s">
        <v>6490</v>
      </c>
      <c r="E171" s="4" t="s">
        <v>6496</v>
      </c>
      <c r="F171" s="4"/>
      <c r="G171" s="4" t="s">
        <v>6497</v>
      </c>
      <c r="H171" s="4" t="s">
        <v>5768</v>
      </c>
      <c r="I171" s="4" t="s">
        <v>6498</v>
      </c>
      <c r="J171" s="41">
        <v>42278</v>
      </c>
      <c r="K171" s="11">
        <v>2015</v>
      </c>
      <c r="L171" s="11">
        <v>2016</v>
      </c>
      <c r="M171" s="5">
        <v>800</v>
      </c>
      <c r="N171" s="4"/>
      <c r="O171" s="4"/>
      <c r="P171" s="4" t="s">
        <v>10147</v>
      </c>
      <c r="Q171" s="4"/>
    </row>
    <row r="172" spans="1:17" ht="38.25" hidden="1" x14ac:dyDescent="0.2">
      <c r="A172" s="7" t="s">
        <v>33</v>
      </c>
      <c r="B172" s="4" t="s">
        <v>91</v>
      </c>
      <c r="C172" s="4" t="s">
        <v>6499</v>
      </c>
      <c r="D172" s="4" t="s">
        <v>6500</v>
      </c>
      <c r="E172" s="4" t="s">
        <v>6501</v>
      </c>
      <c r="F172" s="4" t="s">
        <v>6502</v>
      </c>
      <c r="G172" s="4" t="s">
        <v>6503</v>
      </c>
      <c r="H172" s="4" t="s">
        <v>6504</v>
      </c>
      <c r="I172" s="4">
        <v>31819559</v>
      </c>
      <c r="J172" s="41">
        <v>42277</v>
      </c>
      <c r="K172" s="11">
        <v>2015</v>
      </c>
      <c r="L172" s="11">
        <v>2016</v>
      </c>
      <c r="M172" s="5">
        <v>12249.6</v>
      </c>
      <c r="N172" s="4"/>
      <c r="O172" s="4"/>
      <c r="P172" s="4" t="s">
        <v>10143</v>
      </c>
      <c r="Q172" s="4" t="s">
        <v>10155</v>
      </c>
    </row>
    <row r="173" spans="1:17" ht="38.25" hidden="1" x14ac:dyDescent="0.2">
      <c r="A173" s="7" t="s">
        <v>33</v>
      </c>
      <c r="B173" s="4" t="s">
        <v>91</v>
      </c>
      <c r="C173" s="4" t="s">
        <v>6499</v>
      </c>
      <c r="D173" s="4" t="s">
        <v>6500</v>
      </c>
      <c r="E173" s="4" t="s">
        <v>6505</v>
      </c>
      <c r="F173" s="4" t="s">
        <v>6502</v>
      </c>
      <c r="G173" s="4" t="s">
        <v>6503</v>
      </c>
      <c r="H173" s="4" t="s">
        <v>6504</v>
      </c>
      <c r="I173" s="4">
        <v>31819559</v>
      </c>
      <c r="J173" s="41">
        <v>41599</v>
      </c>
      <c r="K173" s="11">
        <v>2013</v>
      </c>
      <c r="L173" s="11">
        <v>2014</v>
      </c>
      <c r="M173" s="5">
        <v>861.44</v>
      </c>
      <c r="N173" s="4"/>
      <c r="O173" s="4"/>
      <c r="P173" s="4" t="s">
        <v>10143</v>
      </c>
      <c r="Q173" s="4" t="s">
        <v>10155</v>
      </c>
    </row>
    <row r="174" spans="1:17" ht="51" x14ac:dyDescent="0.2">
      <c r="A174" s="7" t="s">
        <v>33</v>
      </c>
      <c r="B174" s="4" t="s">
        <v>91</v>
      </c>
      <c r="C174" s="4" t="s">
        <v>6506</v>
      </c>
      <c r="D174" s="4" t="s">
        <v>6507</v>
      </c>
      <c r="E174" s="4" t="s">
        <v>6508</v>
      </c>
      <c r="F174" s="4" t="s">
        <v>170</v>
      </c>
      <c r="G174" s="4" t="s">
        <v>6509</v>
      </c>
      <c r="H174" s="4" t="s">
        <v>6510</v>
      </c>
      <c r="I174" s="4">
        <v>165182</v>
      </c>
      <c r="J174" s="41">
        <v>42178</v>
      </c>
      <c r="K174" s="11">
        <v>2015</v>
      </c>
      <c r="L174" s="11">
        <v>2015</v>
      </c>
      <c r="M174" s="5">
        <v>500</v>
      </c>
      <c r="N174" s="4"/>
      <c r="O174" s="4"/>
      <c r="P174" s="4" t="s">
        <v>10147</v>
      </c>
      <c r="Q174" s="4"/>
    </row>
    <row r="175" spans="1:17" ht="51" x14ac:dyDescent="0.2">
      <c r="A175" s="7" t="s">
        <v>33</v>
      </c>
      <c r="B175" s="4" t="s">
        <v>91</v>
      </c>
      <c r="C175" s="4" t="s">
        <v>6511</v>
      </c>
      <c r="D175" s="4" t="s">
        <v>6512</v>
      </c>
      <c r="E175" s="4" t="s">
        <v>6513</v>
      </c>
      <c r="F175" s="4" t="s">
        <v>170</v>
      </c>
      <c r="G175" s="4" t="s">
        <v>6509</v>
      </c>
      <c r="H175" s="4" t="s">
        <v>6510</v>
      </c>
      <c r="I175" s="4">
        <v>165182</v>
      </c>
      <c r="J175" s="41">
        <v>42178</v>
      </c>
      <c r="K175" s="11">
        <v>2015</v>
      </c>
      <c r="L175" s="11">
        <v>2015</v>
      </c>
      <c r="M175" s="5">
        <v>1500</v>
      </c>
      <c r="N175" s="4"/>
      <c r="O175" s="4"/>
      <c r="P175" s="4" t="s">
        <v>10147</v>
      </c>
      <c r="Q175" s="4"/>
    </row>
    <row r="176" spans="1:17" ht="38.25" x14ac:dyDescent="0.2">
      <c r="A176" s="7" t="s">
        <v>33</v>
      </c>
      <c r="B176" s="4" t="s">
        <v>91</v>
      </c>
      <c r="C176" s="4" t="s">
        <v>6514</v>
      </c>
      <c r="D176" s="4" t="s">
        <v>6500</v>
      </c>
      <c r="E176" s="4" t="s">
        <v>6515</v>
      </c>
      <c r="F176" s="4" t="s">
        <v>6516</v>
      </c>
      <c r="G176" s="4" t="s">
        <v>6517</v>
      </c>
      <c r="H176" s="4" t="s">
        <v>6518</v>
      </c>
      <c r="I176" s="4">
        <v>603481</v>
      </c>
      <c r="J176" s="41">
        <v>42321</v>
      </c>
      <c r="K176" s="11">
        <v>2015</v>
      </c>
      <c r="L176" s="11">
        <v>2015</v>
      </c>
      <c r="M176" s="5">
        <v>500</v>
      </c>
      <c r="N176" s="4"/>
      <c r="O176" s="4"/>
      <c r="P176" s="4" t="s">
        <v>10147</v>
      </c>
      <c r="Q176" s="4"/>
    </row>
    <row r="177" spans="1:17" ht="38.25" hidden="1" x14ac:dyDescent="0.2">
      <c r="A177" s="7" t="s">
        <v>33</v>
      </c>
      <c r="B177" s="4" t="s">
        <v>91</v>
      </c>
      <c r="C177" s="4" t="s">
        <v>6519</v>
      </c>
      <c r="D177" s="4" t="s">
        <v>6520</v>
      </c>
      <c r="E177" s="4" t="s">
        <v>6521</v>
      </c>
      <c r="F177" s="4" t="s">
        <v>170</v>
      </c>
      <c r="G177" s="4" t="s">
        <v>6522</v>
      </c>
      <c r="H177" s="4" t="s">
        <v>6510</v>
      </c>
      <c r="I177" s="4">
        <v>165182</v>
      </c>
      <c r="J177" s="41">
        <v>42179</v>
      </c>
      <c r="K177" s="11">
        <v>2015</v>
      </c>
      <c r="L177" s="11">
        <v>2015</v>
      </c>
      <c r="M177" s="5">
        <v>5000</v>
      </c>
      <c r="N177" s="4"/>
      <c r="O177" s="4"/>
      <c r="P177" s="4" t="s">
        <v>10143</v>
      </c>
      <c r="Q177" s="4" t="s">
        <v>10149</v>
      </c>
    </row>
    <row r="178" spans="1:17" ht="25.5" hidden="1" x14ac:dyDescent="0.2">
      <c r="A178" s="7" t="s">
        <v>33</v>
      </c>
      <c r="B178" s="4" t="s">
        <v>91</v>
      </c>
      <c r="C178" s="4" t="s">
        <v>6523</v>
      </c>
      <c r="D178" s="4" t="s">
        <v>6524</v>
      </c>
      <c r="E178" s="4" t="s">
        <v>6525</v>
      </c>
      <c r="F178" s="4" t="s">
        <v>170</v>
      </c>
      <c r="G178" s="4" t="s">
        <v>6526</v>
      </c>
      <c r="H178" s="4" t="s">
        <v>6510</v>
      </c>
      <c r="I178" s="4">
        <v>165182</v>
      </c>
      <c r="J178" s="41">
        <v>42208</v>
      </c>
      <c r="K178" s="11">
        <v>2015</v>
      </c>
      <c r="L178" s="11">
        <v>2015</v>
      </c>
      <c r="M178" s="5">
        <v>500</v>
      </c>
      <c r="N178" s="4"/>
      <c r="O178" s="4"/>
      <c r="P178" s="4" t="s">
        <v>10143</v>
      </c>
      <c r="Q178" s="4" t="s">
        <v>10155</v>
      </c>
    </row>
    <row r="179" spans="1:17" ht="76.5" hidden="1" x14ac:dyDescent="0.2">
      <c r="A179" s="7" t="s">
        <v>33</v>
      </c>
      <c r="B179" s="4" t="s">
        <v>91</v>
      </c>
      <c r="C179" s="4" t="s">
        <v>6527</v>
      </c>
      <c r="D179" s="4" t="s">
        <v>6528</v>
      </c>
      <c r="E179" s="4" t="s">
        <v>6529</v>
      </c>
      <c r="F179" s="4" t="s">
        <v>170</v>
      </c>
      <c r="G179" s="4" t="s">
        <v>6530</v>
      </c>
      <c r="H179" s="4" t="s">
        <v>6510</v>
      </c>
      <c r="I179" s="4">
        <v>165182</v>
      </c>
      <c r="J179" s="41">
        <v>42179</v>
      </c>
      <c r="K179" s="11">
        <v>2015</v>
      </c>
      <c r="L179" s="11">
        <v>2015</v>
      </c>
      <c r="M179" s="5">
        <v>300</v>
      </c>
      <c r="N179" s="4"/>
      <c r="O179" s="4"/>
      <c r="P179" s="4" t="s">
        <v>10143</v>
      </c>
      <c r="Q179" s="4" t="s">
        <v>10156</v>
      </c>
    </row>
    <row r="180" spans="1:17" ht="63.75" x14ac:dyDescent="0.2">
      <c r="A180" s="7" t="s">
        <v>33</v>
      </c>
      <c r="B180" s="4" t="s">
        <v>91</v>
      </c>
      <c r="C180" s="4" t="s">
        <v>6531</v>
      </c>
      <c r="D180" s="4" t="s">
        <v>6532</v>
      </c>
      <c r="E180" s="4" t="s">
        <v>6533</v>
      </c>
      <c r="F180" s="4" t="s">
        <v>170</v>
      </c>
      <c r="G180" s="4" t="s">
        <v>6534</v>
      </c>
      <c r="H180" s="4" t="s">
        <v>6510</v>
      </c>
      <c r="I180" s="4">
        <v>165182</v>
      </c>
      <c r="J180" s="41">
        <v>42178</v>
      </c>
      <c r="K180" s="11">
        <v>2015</v>
      </c>
      <c r="L180" s="11">
        <v>2015</v>
      </c>
      <c r="M180" s="5">
        <v>3500</v>
      </c>
      <c r="N180" s="4"/>
      <c r="O180" s="4"/>
      <c r="P180" s="4" t="s">
        <v>10147</v>
      </c>
      <c r="Q180" s="4"/>
    </row>
    <row r="181" spans="1:17" ht="25.5" x14ac:dyDescent="0.2">
      <c r="A181" s="7" t="s">
        <v>33</v>
      </c>
      <c r="B181" s="4" t="s">
        <v>93</v>
      </c>
      <c r="C181" s="4" t="s">
        <v>6535</v>
      </c>
      <c r="D181" s="4" t="s">
        <v>6536</v>
      </c>
      <c r="E181" s="4" t="s">
        <v>6537</v>
      </c>
      <c r="F181" s="4" t="s">
        <v>170</v>
      </c>
      <c r="G181" s="4" t="s">
        <v>6538</v>
      </c>
      <c r="H181" s="4" t="s">
        <v>6510</v>
      </c>
      <c r="I181" s="4" t="s">
        <v>173</v>
      </c>
      <c r="J181" s="41">
        <v>42149</v>
      </c>
      <c r="K181" s="11">
        <v>2015</v>
      </c>
      <c r="L181" s="11">
        <v>2015</v>
      </c>
      <c r="M181" s="5">
        <v>1200</v>
      </c>
      <c r="N181" s="4"/>
      <c r="O181" s="4"/>
      <c r="P181" s="4" t="s">
        <v>10147</v>
      </c>
      <c r="Q181" s="4"/>
    </row>
    <row r="182" spans="1:17" ht="25.5" x14ac:dyDescent="0.2">
      <c r="A182" s="7" t="s">
        <v>33</v>
      </c>
      <c r="B182" s="4" t="s">
        <v>93</v>
      </c>
      <c r="C182" s="4" t="s">
        <v>6539</v>
      </c>
      <c r="D182" s="4" t="s">
        <v>6540</v>
      </c>
      <c r="E182" s="4" t="s">
        <v>6541</v>
      </c>
      <c r="F182" s="4" t="s">
        <v>170</v>
      </c>
      <c r="G182" s="4" t="s">
        <v>6538</v>
      </c>
      <c r="H182" s="4" t="s">
        <v>6510</v>
      </c>
      <c r="I182" s="4" t="s">
        <v>6542</v>
      </c>
      <c r="J182" s="41">
        <v>42170</v>
      </c>
      <c r="K182" s="11">
        <v>2015</v>
      </c>
      <c r="L182" s="11">
        <v>2015</v>
      </c>
      <c r="M182" s="5">
        <v>1500</v>
      </c>
      <c r="N182" s="4"/>
      <c r="O182" s="4"/>
      <c r="P182" s="4" t="s">
        <v>10147</v>
      </c>
      <c r="Q182" s="4"/>
    </row>
    <row r="183" spans="1:17" ht="25.5" x14ac:dyDescent="0.2">
      <c r="A183" s="7" t="s">
        <v>33</v>
      </c>
      <c r="B183" s="4" t="s">
        <v>93</v>
      </c>
      <c r="C183" s="4" t="s">
        <v>6543</v>
      </c>
      <c r="D183" s="4" t="s">
        <v>6544</v>
      </c>
      <c r="E183" s="4" t="s">
        <v>6545</v>
      </c>
      <c r="F183" s="4" t="s">
        <v>170</v>
      </c>
      <c r="G183" s="4" t="s">
        <v>6546</v>
      </c>
      <c r="H183" s="4" t="s">
        <v>6510</v>
      </c>
      <c r="I183" s="4" t="s">
        <v>6547</v>
      </c>
      <c r="J183" s="41">
        <v>42179</v>
      </c>
      <c r="K183" s="11">
        <v>2015</v>
      </c>
      <c r="L183" s="11">
        <v>2015</v>
      </c>
      <c r="M183" s="5">
        <v>9000</v>
      </c>
      <c r="N183" s="4"/>
      <c r="O183" s="4"/>
      <c r="P183" s="4" t="s">
        <v>10147</v>
      </c>
      <c r="Q183" s="4"/>
    </row>
    <row r="184" spans="1:17" ht="25.5" x14ac:dyDescent="0.2">
      <c r="A184" s="7" t="s">
        <v>33</v>
      </c>
      <c r="B184" s="4" t="s">
        <v>93</v>
      </c>
      <c r="C184" s="4" t="s">
        <v>6548</v>
      </c>
      <c r="D184" s="4" t="s">
        <v>6549</v>
      </c>
      <c r="E184" s="4" t="s">
        <v>6550</v>
      </c>
      <c r="F184" s="4" t="s">
        <v>170</v>
      </c>
      <c r="G184" s="4" t="s">
        <v>6538</v>
      </c>
      <c r="H184" s="4" t="s">
        <v>6510</v>
      </c>
      <c r="I184" s="4" t="s">
        <v>6551</v>
      </c>
      <c r="J184" s="41">
        <v>42178</v>
      </c>
      <c r="K184" s="11">
        <v>2015</v>
      </c>
      <c r="L184" s="11">
        <v>2015</v>
      </c>
      <c r="M184" s="5">
        <v>2000</v>
      </c>
      <c r="N184" s="4"/>
      <c r="O184" s="4"/>
      <c r="P184" s="4" t="s">
        <v>10147</v>
      </c>
      <c r="Q184" s="4"/>
    </row>
    <row r="185" spans="1:17" ht="25.5" x14ac:dyDescent="0.2">
      <c r="A185" s="7" t="s">
        <v>33</v>
      </c>
      <c r="B185" s="4" t="s">
        <v>93</v>
      </c>
      <c r="C185" s="4" t="s">
        <v>6552</v>
      </c>
      <c r="D185" s="4" t="s">
        <v>6553</v>
      </c>
      <c r="E185" s="4" t="s">
        <v>6554</v>
      </c>
      <c r="F185" s="4" t="s">
        <v>170</v>
      </c>
      <c r="G185" s="4" t="s">
        <v>6538</v>
      </c>
      <c r="H185" s="4" t="s">
        <v>6510</v>
      </c>
      <c r="I185" s="4" t="s">
        <v>6555</v>
      </c>
      <c r="J185" s="41">
        <v>42178</v>
      </c>
      <c r="K185" s="11">
        <v>2015</v>
      </c>
      <c r="L185" s="11">
        <v>2015</v>
      </c>
      <c r="M185" s="5">
        <v>1000</v>
      </c>
      <c r="N185" s="4"/>
      <c r="O185" s="4"/>
      <c r="P185" s="4" t="s">
        <v>10147</v>
      </c>
      <c r="Q185" s="4"/>
    </row>
    <row r="186" spans="1:17" ht="25.5" x14ac:dyDescent="0.2">
      <c r="A186" s="7" t="s">
        <v>33</v>
      </c>
      <c r="B186" s="4" t="s">
        <v>93</v>
      </c>
      <c r="C186" s="4" t="s">
        <v>6556</v>
      </c>
      <c r="D186" s="4" t="s">
        <v>6553</v>
      </c>
      <c r="E186" s="4" t="s">
        <v>6557</v>
      </c>
      <c r="F186" s="4" t="s">
        <v>170</v>
      </c>
      <c r="G186" s="4" t="s">
        <v>6546</v>
      </c>
      <c r="H186" s="4" t="s">
        <v>6510</v>
      </c>
      <c r="I186" s="4" t="s">
        <v>6558</v>
      </c>
      <c r="J186" s="41">
        <v>42178</v>
      </c>
      <c r="K186" s="11">
        <v>2015</v>
      </c>
      <c r="L186" s="11">
        <v>2015</v>
      </c>
      <c r="M186" s="5">
        <v>2400</v>
      </c>
      <c r="N186" s="4"/>
      <c r="O186" s="4"/>
      <c r="P186" s="4" t="s">
        <v>10147</v>
      </c>
      <c r="Q186" s="4"/>
    </row>
    <row r="187" spans="1:17" ht="25.5" x14ac:dyDescent="0.2">
      <c r="A187" s="7" t="s">
        <v>33</v>
      </c>
      <c r="B187" s="4" t="s">
        <v>93</v>
      </c>
      <c r="C187" s="4" t="s">
        <v>6559</v>
      </c>
      <c r="D187" s="4" t="s">
        <v>6544</v>
      </c>
      <c r="E187" s="4" t="s">
        <v>6554</v>
      </c>
      <c r="F187" s="4" t="s">
        <v>170</v>
      </c>
      <c r="G187" s="4" t="s">
        <v>6538</v>
      </c>
      <c r="H187" s="4" t="s">
        <v>6510</v>
      </c>
      <c r="I187" s="4" t="s">
        <v>6560</v>
      </c>
      <c r="J187" s="41">
        <v>42178</v>
      </c>
      <c r="K187" s="11">
        <v>2015</v>
      </c>
      <c r="L187" s="11">
        <v>2015</v>
      </c>
      <c r="M187" s="5">
        <v>8000</v>
      </c>
      <c r="N187" s="4"/>
      <c r="O187" s="4"/>
      <c r="P187" s="4" t="s">
        <v>10147</v>
      </c>
      <c r="Q187" s="4"/>
    </row>
    <row r="188" spans="1:17" ht="38.25" x14ac:dyDescent="0.2">
      <c r="A188" s="7" t="s">
        <v>27</v>
      </c>
      <c r="B188" s="4" t="s">
        <v>95</v>
      </c>
      <c r="C188" s="4" t="s">
        <v>167</v>
      </c>
      <c r="D188" s="4" t="s">
        <v>168</v>
      </c>
      <c r="E188" s="4" t="s">
        <v>169</v>
      </c>
      <c r="F188" s="4" t="s">
        <v>170</v>
      </c>
      <c r="G188" s="4" t="s">
        <v>171</v>
      </c>
      <c r="H188" s="4" t="s">
        <v>172</v>
      </c>
      <c r="I188" s="4" t="s">
        <v>173</v>
      </c>
      <c r="J188" s="41">
        <v>42184</v>
      </c>
      <c r="K188" s="11">
        <v>2015</v>
      </c>
      <c r="L188" s="11">
        <v>2015</v>
      </c>
      <c r="M188" s="5">
        <v>2500</v>
      </c>
      <c r="N188" s="4"/>
      <c r="O188" s="4"/>
      <c r="P188" s="4" t="s">
        <v>10147</v>
      </c>
      <c r="Q188" s="4"/>
    </row>
    <row r="189" spans="1:17" ht="38.25" x14ac:dyDescent="0.2">
      <c r="A189" s="7" t="s">
        <v>27</v>
      </c>
      <c r="B189" s="4" t="s">
        <v>95</v>
      </c>
      <c r="C189" s="4" t="s">
        <v>174</v>
      </c>
      <c r="D189" s="4" t="s">
        <v>175</v>
      </c>
      <c r="E189" s="4" t="s">
        <v>176</v>
      </c>
      <c r="F189" s="4" t="s">
        <v>170</v>
      </c>
      <c r="G189" s="4" t="s">
        <v>171</v>
      </c>
      <c r="H189" s="4" t="s">
        <v>172</v>
      </c>
      <c r="I189" s="4" t="s">
        <v>173</v>
      </c>
      <c r="J189" s="41">
        <v>42167</v>
      </c>
      <c r="K189" s="11">
        <v>2015</v>
      </c>
      <c r="L189" s="11">
        <v>2015</v>
      </c>
      <c r="M189" s="5">
        <v>1000</v>
      </c>
      <c r="N189" s="4"/>
      <c r="O189" s="4"/>
      <c r="P189" s="4" t="s">
        <v>10147</v>
      </c>
      <c r="Q189" s="4"/>
    </row>
    <row r="190" spans="1:17" ht="38.25" x14ac:dyDescent="0.2">
      <c r="A190" s="7" t="s">
        <v>27</v>
      </c>
      <c r="B190" s="4" t="s">
        <v>95</v>
      </c>
      <c r="C190" s="4" t="s">
        <v>177</v>
      </c>
      <c r="D190" s="4" t="s">
        <v>178</v>
      </c>
      <c r="E190" s="4" t="s">
        <v>179</v>
      </c>
      <c r="F190" s="4" t="s">
        <v>170</v>
      </c>
      <c r="G190" s="4" t="s">
        <v>171</v>
      </c>
      <c r="H190" s="4" t="s">
        <v>172</v>
      </c>
      <c r="I190" s="4" t="s">
        <v>173</v>
      </c>
      <c r="J190" s="41">
        <v>42158</v>
      </c>
      <c r="K190" s="11">
        <v>2015</v>
      </c>
      <c r="L190" s="11">
        <v>2015</v>
      </c>
      <c r="M190" s="5">
        <v>2500</v>
      </c>
      <c r="N190" s="4"/>
      <c r="O190" s="4"/>
      <c r="P190" s="4" t="s">
        <v>10147</v>
      </c>
      <c r="Q190" s="4"/>
    </row>
    <row r="191" spans="1:17" ht="38.25" x14ac:dyDescent="0.2">
      <c r="A191" s="7" t="s">
        <v>27</v>
      </c>
      <c r="B191" s="4" t="s">
        <v>95</v>
      </c>
      <c r="C191" s="4" t="s">
        <v>180</v>
      </c>
      <c r="D191" s="4" t="s">
        <v>181</v>
      </c>
      <c r="E191" s="4" t="s">
        <v>182</v>
      </c>
      <c r="F191" s="4" t="s">
        <v>170</v>
      </c>
      <c r="G191" s="4" t="s">
        <v>171</v>
      </c>
      <c r="H191" s="4" t="s">
        <v>172</v>
      </c>
      <c r="I191" s="4" t="s">
        <v>173</v>
      </c>
      <c r="J191" s="41">
        <v>42167</v>
      </c>
      <c r="K191" s="11">
        <v>2015</v>
      </c>
      <c r="L191" s="11">
        <v>2015</v>
      </c>
      <c r="M191" s="5">
        <v>2000</v>
      </c>
      <c r="N191" s="4"/>
      <c r="O191" s="4"/>
      <c r="P191" s="4" t="s">
        <v>10147</v>
      </c>
      <c r="Q191" s="4"/>
    </row>
    <row r="192" spans="1:17" ht="38.25" x14ac:dyDescent="0.2">
      <c r="A192" s="7" t="s">
        <v>27</v>
      </c>
      <c r="B192" s="4" t="s">
        <v>94</v>
      </c>
      <c r="C192" s="4" t="s">
        <v>183</v>
      </c>
      <c r="D192" s="4" t="s">
        <v>184</v>
      </c>
      <c r="E192" s="4" t="s">
        <v>185</v>
      </c>
      <c r="F192" s="4" t="s">
        <v>170</v>
      </c>
      <c r="G192" s="4" t="s">
        <v>171</v>
      </c>
      <c r="H192" s="4" t="s">
        <v>172</v>
      </c>
      <c r="I192" s="4" t="s">
        <v>173</v>
      </c>
      <c r="J192" s="41">
        <v>42191</v>
      </c>
      <c r="K192" s="11">
        <v>2015</v>
      </c>
      <c r="L192" s="11">
        <v>2015</v>
      </c>
      <c r="M192" s="5">
        <v>3000</v>
      </c>
      <c r="N192" s="4"/>
      <c r="O192" s="4"/>
      <c r="P192" s="4" t="s">
        <v>10147</v>
      </c>
      <c r="Q192" s="4"/>
    </row>
    <row r="193" spans="1:17" ht="38.25" x14ac:dyDescent="0.2">
      <c r="A193" s="7" t="s">
        <v>27</v>
      </c>
      <c r="B193" s="4" t="s">
        <v>94</v>
      </c>
      <c r="C193" s="4" t="s">
        <v>186</v>
      </c>
      <c r="D193" s="4" t="s">
        <v>187</v>
      </c>
      <c r="E193" s="4" t="s">
        <v>188</v>
      </c>
      <c r="F193" s="4" t="s">
        <v>170</v>
      </c>
      <c r="G193" s="4" t="s">
        <v>171</v>
      </c>
      <c r="H193" s="4" t="s">
        <v>172</v>
      </c>
      <c r="I193" s="4" t="s">
        <v>173</v>
      </c>
      <c r="J193" s="41">
        <v>42191</v>
      </c>
      <c r="K193" s="11">
        <v>2015</v>
      </c>
      <c r="L193" s="11">
        <v>2015</v>
      </c>
      <c r="M193" s="5">
        <v>10000</v>
      </c>
      <c r="N193" s="4"/>
      <c r="O193" s="4"/>
      <c r="P193" s="4" t="s">
        <v>10147</v>
      </c>
      <c r="Q193" s="4"/>
    </row>
    <row r="194" spans="1:17" ht="38.25" x14ac:dyDescent="0.2">
      <c r="A194" s="7" t="s">
        <v>27</v>
      </c>
      <c r="B194" s="4" t="s">
        <v>94</v>
      </c>
      <c r="C194" s="4" t="s">
        <v>189</v>
      </c>
      <c r="D194" s="4" t="s">
        <v>187</v>
      </c>
      <c r="E194" s="4" t="s">
        <v>190</v>
      </c>
      <c r="F194" s="4" t="s">
        <v>170</v>
      </c>
      <c r="G194" s="4" t="s">
        <v>171</v>
      </c>
      <c r="H194" s="4" t="s">
        <v>172</v>
      </c>
      <c r="I194" s="4" t="s">
        <v>173</v>
      </c>
      <c r="J194" s="41">
        <v>42167</v>
      </c>
      <c r="K194" s="11">
        <v>2015</v>
      </c>
      <c r="L194" s="11">
        <v>2015</v>
      </c>
      <c r="M194" s="5">
        <v>7000</v>
      </c>
      <c r="N194" s="4"/>
      <c r="O194" s="4"/>
      <c r="P194" s="4" t="s">
        <v>10147</v>
      </c>
      <c r="Q194" s="4"/>
    </row>
    <row r="195" spans="1:17" ht="38.25" x14ac:dyDescent="0.2">
      <c r="A195" s="7" t="s">
        <v>27</v>
      </c>
      <c r="B195" s="4" t="s">
        <v>96</v>
      </c>
      <c r="C195" s="4" t="s">
        <v>191</v>
      </c>
      <c r="D195" s="4" t="s">
        <v>192</v>
      </c>
      <c r="E195" s="4" t="s">
        <v>193</v>
      </c>
      <c r="F195" s="4" t="s">
        <v>170</v>
      </c>
      <c r="G195" s="4" t="s">
        <v>171</v>
      </c>
      <c r="H195" s="4" t="s">
        <v>172</v>
      </c>
      <c r="I195" s="4" t="s">
        <v>173</v>
      </c>
      <c r="J195" s="41">
        <v>42191</v>
      </c>
      <c r="K195" s="11">
        <v>2015</v>
      </c>
      <c r="L195" s="11">
        <v>2015</v>
      </c>
      <c r="M195" s="5">
        <v>4000</v>
      </c>
      <c r="N195" s="4"/>
      <c r="O195" s="4"/>
      <c r="P195" s="4" t="s">
        <v>10147</v>
      </c>
      <c r="Q195" s="4"/>
    </row>
    <row r="196" spans="1:17" ht="38.25" x14ac:dyDescent="0.2">
      <c r="A196" s="7" t="s">
        <v>27</v>
      </c>
      <c r="B196" s="4" t="s">
        <v>96</v>
      </c>
      <c r="C196" s="4" t="s">
        <v>194</v>
      </c>
      <c r="D196" s="4" t="s">
        <v>192</v>
      </c>
      <c r="E196" s="4" t="s">
        <v>195</v>
      </c>
      <c r="F196" s="4" t="s">
        <v>170</v>
      </c>
      <c r="G196" s="4" t="s">
        <v>171</v>
      </c>
      <c r="H196" s="4" t="s">
        <v>172</v>
      </c>
      <c r="I196" s="4" t="s">
        <v>173</v>
      </c>
      <c r="J196" s="41">
        <v>42191</v>
      </c>
      <c r="K196" s="11">
        <v>2015</v>
      </c>
      <c r="L196" s="11">
        <v>2015</v>
      </c>
      <c r="M196" s="5">
        <v>2000</v>
      </c>
      <c r="N196" s="4"/>
      <c r="O196" s="4"/>
      <c r="P196" s="4" t="s">
        <v>10147</v>
      </c>
      <c r="Q196" s="18" t="s">
        <v>10200</v>
      </c>
    </row>
    <row r="197" spans="1:17" ht="38.25" x14ac:dyDescent="0.2">
      <c r="A197" s="7" t="s">
        <v>27</v>
      </c>
      <c r="B197" s="4" t="s">
        <v>96</v>
      </c>
      <c r="C197" s="4" t="s">
        <v>196</v>
      </c>
      <c r="D197" s="4" t="s">
        <v>197</v>
      </c>
      <c r="E197" s="4" t="s">
        <v>198</v>
      </c>
      <c r="F197" s="4" t="s">
        <v>170</v>
      </c>
      <c r="G197" s="4" t="s">
        <v>171</v>
      </c>
      <c r="H197" s="4" t="s">
        <v>172</v>
      </c>
      <c r="I197" s="4" t="s">
        <v>173</v>
      </c>
      <c r="J197" s="41">
        <v>42191</v>
      </c>
      <c r="K197" s="11">
        <v>2015</v>
      </c>
      <c r="L197" s="11">
        <v>2015</v>
      </c>
      <c r="M197" s="5">
        <v>3000</v>
      </c>
      <c r="N197" s="4"/>
      <c r="O197" s="4"/>
      <c r="P197" s="4" t="s">
        <v>10147</v>
      </c>
      <c r="Q197" s="18" t="s">
        <v>10200</v>
      </c>
    </row>
    <row r="198" spans="1:17" ht="38.25" x14ac:dyDescent="0.2">
      <c r="A198" s="7" t="s">
        <v>27</v>
      </c>
      <c r="B198" s="4" t="s">
        <v>94</v>
      </c>
      <c r="C198" s="4" t="s">
        <v>199</v>
      </c>
      <c r="D198" s="4" t="s">
        <v>187</v>
      </c>
      <c r="E198" s="4" t="s">
        <v>200</v>
      </c>
      <c r="F198" s="4" t="s">
        <v>170</v>
      </c>
      <c r="G198" s="4" t="s">
        <v>171</v>
      </c>
      <c r="H198" s="4" t="s">
        <v>172</v>
      </c>
      <c r="I198" s="4" t="s">
        <v>173</v>
      </c>
      <c r="J198" s="41">
        <v>42184</v>
      </c>
      <c r="K198" s="11">
        <v>2015</v>
      </c>
      <c r="L198" s="11">
        <v>2015</v>
      </c>
      <c r="M198" s="5">
        <v>1500</v>
      </c>
      <c r="N198" s="4"/>
      <c r="O198" s="4"/>
      <c r="P198" s="4" t="s">
        <v>10147</v>
      </c>
      <c r="Q198" s="4"/>
    </row>
    <row r="199" spans="1:17" ht="38.25" x14ac:dyDescent="0.2">
      <c r="A199" s="7" t="s">
        <v>27</v>
      </c>
      <c r="B199" s="4" t="s">
        <v>94</v>
      </c>
      <c r="C199" s="4" t="s">
        <v>201</v>
      </c>
      <c r="D199" s="4" t="s">
        <v>187</v>
      </c>
      <c r="E199" s="4" t="s">
        <v>202</v>
      </c>
      <c r="F199" s="4" t="s">
        <v>170</v>
      </c>
      <c r="G199" s="4" t="s">
        <v>171</v>
      </c>
      <c r="H199" s="4" t="s">
        <v>172</v>
      </c>
      <c r="I199" s="4" t="s">
        <v>173</v>
      </c>
      <c r="J199" s="41">
        <v>42184</v>
      </c>
      <c r="K199" s="11">
        <v>2015</v>
      </c>
      <c r="L199" s="11">
        <v>2015</v>
      </c>
      <c r="M199" s="5">
        <v>1500</v>
      </c>
      <c r="N199" s="4"/>
      <c r="O199" s="4"/>
      <c r="P199" s="4" t="s">
        <v>10147</v>
      </c>
      <c r="Q199" s="4"/>
    </row>
    <row r="200" spans="1:17" ht="38.25" x14ac:dyDescent="0.2">
      <c r="A200" s="7" t="s">
        <v>27</v>
      </c>
      <c r="B200" s="4" t="s">
        <v>95</v>
      </c>
      <c r="C200" s="4" t="s">
        <v>203</v>
      </c>
      <c r="D200" s="4" t="s">
        <v>204</v>
      </c>
      <c r="E200" s="4" t="s">
        <v>205</v>
      </c>
      <c r="F200" s="4" t="s">
        <v>170</v>
      </c>
      <c r="G200" s="4" t="s">
        <v>171</v>
      </c>
      <c r="H200" s="4" t="s">
        <v>172</v>
      </c>
      <c r="I200" s="4" t="s">
        <v>173</v>
      </c>
      <c r="J200" s="41">
        <v>42191</v>
      </c>
      <c r="K200" s="11">
        <v>2015</v>
      </c>
      <c r="L200" s="11">
        <v>2015</v>
      </c>
      <c r="M200" s="5">
        <v>2500</v>
      </c>
      <c r="N200" s="4"/>
      <c r="O200" s="4"/>
      <c r="P200" s="4" t="s">
        <v>10147</v>
      </c>
      <c r="Q200" s="4"/>
    </row>
    <row r="201" spans="1:17" ht="38.25" x14ac:dyDescent="0.2">
      <c r="A201" s="7" t="s">
        <v>27</v>
      </c>
      <c r="B201" s="4" t="s">
        <v>94</v>
      </c>
      <c r="C201" s="4" t="s">
        <v>206</v>
      </c>
      <c r="D201" s="4" t="s">
        <v>207</v>
      </c>
      <c r="E201" s="4" t="s">
        <v>208</v>
      </c>
      <c r="F201" s="4" t="s">
        <v>170</v>
      </c>
      <c r="G201" s="4" t="s">
        <v>171</v>
      </c>
      <c r="H201" s="4" t="s">
        <v>172</v>
      </c>
      <c r="I201" s="4" t="s">
        <v>173</v>
      </c>
      <c r="J201" s="41">
        <v>42191</v>
      </c>
      <c r="K201" s="11">
        <v>2015</v>
      </c>
      <c r="L201" s="11">
        <v>2015</v>
      </c>
      <c r="M201" s="5">
        <v>4000</v>
      </c>
      <c r="N201" s="4"/>
      <c r="O201" s="4"/>
      <c r="P201" s="4" t="s">
        <v>10147</v>
      </c>
      <c r="Q201" s="4"/>
    </row>
    <row r="202" spans="1:17" ht="38.25" hidden="1" x14ac:dyDescent="0.2">
      <c r="A202" s="7" t="s">
        <v>27</v>
      </c>
      <c r="B202" s="4" t="s">
        <v>95</v>
      </c>
      <c r="C202" s="4" t="s">
        <v>167</v>
      </c>
      <c r="D202" s="4" t="s">
        <v>168</v>
      </c>
      <c r="E202" s="4" t="s">
        <v>209</v>
      </c>
      <c r="F202" s="4" t="s">
        <v>210</v>
      </c>
      <c r="G202" s="4" t="s">
        <v>211</v>
      </c>
      <c r="H202" s="4" t="s">
        <v>212</v>
      </c>
      <c r="I202" s="4" t="s">
        <v>213</v>
      </c>
      <c r="J202" s="41">
        <v>42167</v>
      </c>
      <c r="K202" s="11">
        <v>2015</v>
      </c>
      <c r="L202" s="11">
        <v>2015</v>
      </c>
      <c r="M202" s="5">
        <v>500</v>
      </c>
      <c r="N202" s="4"/>
      <c r="O202" s="4"/>
      <c r="P202" s="4" t="s">
        <v>10143</v>
      </c>
      <c r="Q202" s="4" t="s">
        <v>10152</v>
      </c>
    </row>
    <row r="203" spans="1:17" ht="38.25" x14ac:dyDescent="0.2">
      <c r="A203" s="7" t="s">
        <v>27</v>
      </c>
      <c r="B203" s="4" t="s">
        <v>94</v>
      </c>
      <c r="C203" s="4" t="s">
        <v>214</v>
      </c>
      <c r="D203" s="4" t="s">
        <v>215</v>
      </c>
      <c r="E203" s="4" t="s">
        <v>216</v>
      </c>
      <c r="F203" s="4" t="s">
        <v>217</v>
      </c>
      <c r="G203" s="4" t="s">
        <v>218</v>
      </c>
      <c r="H203" s="4" t="s">
        <v>219</v>
      </c>
      <c r="I203" s="4">
        <v>42169330</v>
      </c>
      <c r="J203" s="41">
        <v>42184</v>
      </c>
      <c r="K203" s="11">
        <v>2015</v>
      </c>
      <c r="L203" s="11">
        <v>2015</v>
      </c>
      <c r="M203" s="5">
        <v>1480</v>
      </c>
      <c r="N203" s="4"/>
      <c r="O203" s="4"/>
      <c r="P203" s="4" t="s">
        <v>10147</v>
      </c>
      <c r="Q203" s="4"/>
    </row>
    <row r="204" spans="1:17" ht="76.5" x14ac:dyDescent="0.2">
      <c r="A204" s="7" t="s">
        <v>19</v>
      </c>
      <c r="B204" s="4" t="s">
        <v>59</v>
      </c>
      <c r="C204" s="4" t="s">
        <v>5045</v>
      </c>
      <c r="D204" s="4" t="s">
        <v>5046</v>
      </c>
      <c r="E204" s="4" t="s">
        <v>5047</v>
      </c>
      <c r="F204" s="4" t="s">
        <v>5048</v>
      </c>
      <c r="G204" s="4" t="s">
        <v>5049</v>
      </c>
      <c r="H204" s="4" t="s">
        <v>710</v>
      </c>
      <c r="I204" s="4"/>
      <c r="J204" s="41">
        <v>42216</v>
      </c>
      <c r="K204" s="11">
        <v>2015</v>
      </c>
      <c r="L204" s="11">
        <v>2015</v>
      </c>
      <c r="M204" s="5">
        <v>2600</v>
      </c>
      <c r="N204" s="4"/>
      <c r="O204" s="4"/>
      <c r="P204" s="4" t="s">
        <v>10147</v>
      </c>
      <c r="Q204" s="4"/>
    </row>
    <row r="205" spans="1:17" ht="38.25" hidden="1" x14ac:dyDescent="0.2">
      <c r="A205" s="7" t="s">
        <v>19</v>
      </c>
      <c r="B205" s="4" t="s">
        <v>59</v>
      </c>
      <c r="C205" s="4" t="s">
        <v>5050</v>
      </c>
      <c r="D205" s="4" t="s">
        <v>5051</v>
      </c>
      <c r="E205" s="4" t="s">
        <v>5052</v>
      </c>
      <c r="F205" s="4" t="s">
        <v>5048</v>
      </c>
      <c r="G205" s="4" t="s">
        <v>5049</v>
      </c>
      <c r="H205" s="4" t="s">
        <v>710</v>
      </c>
      <c r="I205" s="4"/>
      <c r="J205" s="41">
        <v>42216</v>
      </c>
      <c r="K205" s="11">
        <v>2015</v>
      </c>
      <c r="L205" s="11">
        <v>2015</v>
      </c>
      <c r="M205" s="5">
        <v>4000</v>
      </c>
      <c r="N205" s="4"/>
      <c r="O205" s="4"/>
      <c r="P205" s="4" t="s">
        <v>10143</v>
      </c>
      <c r="Q205" s="4" t="s">
        <v>10151</v>
      </c>
    </row>
    <row r="206" spans="1:17" ht="38.25" x14ac:dyDescent="0.2">
      <c r="A206" s="7" t="s">
        <v>19</v>
      </c>
      <c r="B206" s="4" t="s">
        <v>59</v>
      </c>
      <c r="C206" s="4" t="s">
        <v>5053</v>
      </c>
      <c r="D206" s="4" t="s">
        <v>5054</v>
      </c>
      <c r="E206" s="4" t="s">
        <v>5055</v>
      </c>
      <c r="F206" s="4" t="s">
        <v>5048</v>
      </c>
      <c r="G206" s="4" t="s">
        <v>5049</v>
      </c>
      <c r="H206" s="4" t="s">
        <v>710</v>
      </c>
      <c r="I206" s="4"/>
      <c r="J206" s="41">
        <v>42216</v>
      </c>
      <c r="K206" s="11">
        <v>2015</v>
      </c>
      <c r="L206" s="11">
        <v>2015</v>
      </c>
      <c r="M206" s="5">
        <v>1400</v>
      </c>
      <c r="N206" s="4"/>
      <c r="O206" s="4"/>
      <c r="P206" s="4" t="s">
        <v>10147</v>
      </c>
      <c r="Q206" s="4"/>
    </row>
    <row r="207" spans="1:17" ht="38.25" hidden="1" x14ac:dyDescent="0.2">
      <c r="A207" s="7" t="s">
        <v>19</v>
      </c>
      <c r="B207" s="4" t="s">
        <v>59</v>
      </c>
      <c r="C207" s="4" t="s">
        <v>5056</v>
      </c>
      <c r="D207" s="4" t="s">
        <v>5057</v>
      </c>
      <c r="E207" s="4" t="s">
        <v>5058</v>
      </c>
      <c r="F207" s="4" t="s">
        <v>5048</v>
      </c>
      <c r="G207" s="4" t="s">
        <v>5049</v>
      </c>
      <c r="H207" s="4" t="s">
        <v>710</v>
      </c>
      <c r="I207" s="4"/>
      <c r="J207" s="41">
        <v>42216</v>
      </c>
      <c r="K207" s="11">
        <v>2015</v>
      </c>
      <c r="L207" s="11">
        <v>2015</v>
      </c>
      <c r="M207" s="5">
        <v>1500</v>
      </c>
      <c r="N207" s="4"/>
      <c r="O207" s="4"/>
      <c r="P207" s="4" t="s">
        <v>10143</v>
      </c>
      <c r="Q207" s="4" t="s">
        <v>10171</v>
      </c>
    </row>
    <row r="208" spans="1:17" ht="38.25" hidden="1" x14ac:dyDescent="0.2">
      <c r="A208" s="7" t="s">
        <v>19</v>
      </c>
      <c r="B208" s="4" t="s">
        <v>59</v>
      </c>
      <c r="C208" s="4" t="s">
        <v>5059</v>
      </c>
      <c r="D208" s="4" t="s">
        <v>5060</v>
      </c>
      <c r="E208" s="4" t="s">
        <v>5061</v>
      </c>
      <c r="F208" s="4" t="s">
        <v>5048</v>
      </c>
      <c r="G208" s="4" t="s">
        <v>5049</v>
      </c>
      <c r="H208" s="4" t="s">
        <v>710</v>
      </c>
      <c r="I208" s="4"/>
      <c r="J208" s="41">
        <v>42216</v>
      </c>
      <c r="K208" s="11">
        <v>2015</v>
      </c>
      <c r="L208" s="11">
        <v>2015</v>
      </c>
      <c r="M208" s="5">
        <v>2000</v>
      </c>
      <c r="N208" s="4"/>
      <c r="O208" s="4"/>
      <c r="P208" s="4" t="s">
        <v>10143</v>
      </c>
      <c r="Q208" s="4" t="s">
        <v>10150</v>
      </c>
    </row>
    <row r="209" spans="1:17" ht="63.75" hidden="1" x14ac:dyDescent="0.2">
      <c r="A209" s="7" t="s">
        <v>19</v>
      </c>
      <c r="B209" s="4" t="s">
        <v>100</v>
      </c>
      <c r="C209" s="4" t="s">
        <v>5062</v>
      </c>
      <c r="D209" s="4" t="s">
        <v>5063</v>
      </c>
      <c r="E209" s="4" t="s">
        <v>5064</v>
      </c>
      <c r="F209" s="4" t="s">
        <v>5048</v>
      </c>
      <c r="G209" s="4" t="s">
        <v>5049</v>
      </c>
      <c r="H209" s="4" t="s">
        <v>710</v>
      </c>
      <c r="I209" s="4"/>
      <c r="J209" s="41">
        <v>42216</v>
      </c>
      <c r="K209" s="11">
        <v>2015</v>
      </c>
      <c r="L209" s="11">
        <v>2015</v>
      </c>
      <c r="M209" s="5">
        <v>1500</v>
      </c>
      <c r="N209" s="4"/>
      <c r="O209" s="4"/>
      <c r="P209" s="4" t="s">
        <v>10143</v>
      </c>
      <c r="Q209" s="4" t="s">
        <v>10170</v>
      </c>
    </row>
    <row r="210" spans="1:17" ht="51" x14ac:dyDescent="0.2">
      <c r="A210" s="7" t="s">
        <v>30</v>
      </c>
      <c r="B210" s="4" t="s">
        <v>116</v>
      </c>
      <c r="C210" s="4" t="s">
        <v>1893</v>
      </c>
      <c r="D210" s="4" t="s">
        <v>943</v>
      </c>
      <c r="E210" s="4" t="s">
        <v>1894</v>
      </c>
      <c r="F210" s="4" t="s">
        <v>1895</v>
      </c>
      <c r="G210" s="4" t="s">
        <v>1896</v>
      </c>
      <c r="H210" s="4" t="s">
        <v>1897</v>
      </c>
      <c r="I210" s="4">
        <v>596795</v>
      </c>
      <c r="J210" s="41">
        <v>40759</v>
      </c>
      <c r="K210" s="11">
        <v>2011</v>
      </c>
      <c r="L210" s="11">
        <v>2014</v>
      </c>
      <c r="M210" s="5">
        <v>1500</v>
      </c>
      <c r="N210" s="4"/>
      <c r="O210" s="4"/>
      <c r="P210" s="4" t="s">
        <v>10147</v>
      </c>
      <c r="Q210" s="4" t="s">
        <v>10159</v>
      </c>
    </row>
    <row r="211" spans="1:17" ht="51" x14ac:dyDescent="0.2">
      <c r="A211" s="7" t="s">
        <v>30</v>
      </c>
      <c r="B211" s="4" t="s">
        <v>878</v>
      </c>
      <c r="C211" s="4" t="s">
        <v>1210</v>
      </c>
      <c r="D211" s="4" t="s">
        <v>1200</v>
      </c>
      <c r="E211" s="4" t="s">
        <v>1211</v>
      </c>
      <c r="F211" s="4" t="s">
        <v>1205</v>
      </c>
      <c r="G211" s="4"/>
      <c r="H211" s="4" t="s">
        <v>1212</v>
      </c>
      <c r="I211" s="4">
        <v>30844185</v>
      </c>
      <c r="J211" s="41">
        <v>42226</v>
      </c>
      <c r="K211" s="11">
        <v>2015</v>
      </c>
      <c r="L211" s="11">
        <v>2015</v>
      </c>
      <c r="M211" s="5">
        <v>11040</v>
      </c>
      <c r="N211" s="4"/>
      <c r="O211" s="4"/>
      <c r="P211" s="4" t="s">
        <v>10147</v>
      </c>
      <c r="Q211" s="4" t="s">
        <v>10159</v>
      </c>
    </row>
    <row r="212" spans="1:17" ht="25.5" x14ac:dyDescent="0.2">
      <c r="A212" s="7" t="s">
        <v>8</v>
      </c>
      <c r="B212" s="4" t="s">
        <v>83</v>
      </c>
      <c r="C212" s="4" t="s">
        <v>3576</v>
      </c>
      <c r="D212" s="4" t="s">
        <v>3566</v>
      </c>
      <c r="E212" s="4" t="s">
        <v>3577</v>
      </c>
      <c r="F212" s="4" t="s">
        <v>393</v>
      </c>
      <c r="G212" s="4" t="s">
        <v>3567</v>
      </c>
      <c r="H212" s="4" t="s">
        <v>3578</v>
      </c>
      <c r="I212" s="4" t="s">
        <v>3579</v>
      </c>
      <c r="J212" s="41" t="s">
        <v>3580</v>
      </c>
      <c r="K212" s="11">
        <v>2015</v>
      </c>
      <c r="L212" s="11">
        <v>2015</v>
      </c>
      <c r="M212" s="5">
        <v>990</v>
      </c>
      <c r="N212" s="4" t="s">
        <v>4146</v>
      </c>
      <c r="O212" s="4"/>
      <c r="P212" s="4" t="s">
        <v>10147</v>
      </c>
      <c r="Q212" s="4" t="s">
        <v>10159</v>
      </c>
    </row>
    <row r="213" spans="1:17" ht="25.5" x14ac:dyDescent="0.2">
      <c r="A213" s="7" t="s">
        <v>8</v>
      </c>
      <c r="B213" s="4" t="s">
        <v>83</v>
      </c>
      <c r="C213" s="4" t="s">
        <v>3589</v>
      </c>
      <c r="D213" s="4" t="s">
        <v>3566</v>
      </c>
      <c r="E213" s="4" t="s">
        <v>3590</v>
      </c>
      <c r="F213" s="4" t="s">
        <v>393</v>
      </c>
      <c r="G213" s="4" t="s">
        <v>3567</v>
      </c>
      <c r="H213" s="4" t="s">
        <v>3591</v>
      </c>
      <c r="I213" s="4" t="s">
        <v>3592</v>
      </c>
      <c r="J213" s="41">
        <v>42300</v>
      </c>
      <c r="K213" s="11">
        <v>2015</v>
      </c>
      <c r="L213" s="11">
        <v>2015</v>
      </c>
      <c r="M213" s="5">
        <v>833.33</v>
      </c>
      <c r="N213" s="4" t="s">
        <v>4146</v>
      </c>
      <c r="O213" s="4"/>
      <c r="P213" s="4" t="s">
        <v>10147</v>
      </c>
      <c r="Q213" s="4" t="s">
        <v>10159</v>
      </c>
    </row>
    <row r="214" spans="1:17" ht="25.5" x14ac:dyDescent="0.2">
      <c r="A214" s="7" t="s">
        <v>9</v>
      </c>
      <c r="B214" s="4" t="s">
        <v>35</v>
      </c>
      <c r="C214" s="4" t="s">
        <v>7336</v>
      </c>
      <c r="D214" s="4" t="s">
        <v>7313</v>
      </c>
      <c r="E214" s="4" t="s">
        <v>7337</v>
      </c>
      <c r="F214" s="4" t="s">
        <v>7280</v>
      </c>
      <c r="G214" s="4"/>
      <c r="H214" s="4" t="s">
        <v>7338</v>
      </c>
      <c r="I214" s="4">
        <v>43861105</v>
      </c>
      <c r="J214" s="41">
        <v>42249</v>
      </c>
      <c r="K214" s="11">
        <v>2015</v>
      </c>
      <c r="L214" s="11">
        <v>2015</v>
      </c>
      <c r="M214" s="5">
        <v>2606</v>
      </c>
      <c r="N214" s="4"/>
      <c r="O214" s="4"/>
      <c r="P214" s="4" t="s">
        <v>10147</v>
      </c>
      <c r="Q214" s="4" t="s">
        <v>10159</v>
      </c>
    </row>
    <row r="215" spans="1:17" ht="25.5" x14ac:dyDescent="0.2">
      <c r="A215" s="7" t="s">
        <v>9</v>
      </c>
      <c r="B215" s="4" t="s">
        <v>35</v>
      </c>
      <c r="C215" s="4" t="s">
        <v>7347</v>
      </c>
      <c r="D215" s="4" t="s">
        <v>7317</v>
      </c>
      <c r="E215" s="4" t="s">
        <v>7348</v>
      </c>
      <c r="F215" s="4" t="s">
        <v>7280</v>
      </c>
      <c r="G215" s="4"/>
      <c r="H215" s="4" t="s">
        <v>7338</v>
      </c>
      <c r="I215" s="4">
        <v>43861105</v>
      </c>
      <c r="J215" s="41">
        <v>42261</v>
      </c>
      <c r="K215" s="11">
        <v>2015</v>
      </c>
      <c r="L215" s="11">
        <v>2015</v>
      </c>
      <c r="M215" s="5">
        <v>1550</v>
      </c>
      <c r="N215" s="4"/>
      <c r="O215" s="4"/>
      <c r="P215" s="4" t="s">
        <v>10147</v>
      </c>
      <c r="Q215" s="4" t="s">
        <v>10159</v>
      </c>
    </row>
    <row r="216" spans="1:17" ht="25.5" x14ac:dyDescent="0.2">
      <c r="A216" s="7" t="s">
        <v>9</v>
      </c>
      <c r="B216" s="4" t="s">
        <v>0</v>
      </c>
      <c r="C216" s="4" t="s">
        <v>7407</v>
      </c>
      <c r="D216" s="4" t="s">
        <v>7388</v>
      </c>
      <c r="E216" s="4" t="s">
        <v>7408</v>
      </c>
      <c r="F216" s="4" t="s">
        <v>7409</v>
      </c>
      <c r="G216" s="4"/>
      <c r="H216" s="4" t="s">
        <v>7410</v>
      </c>
      <c r="I216" s="4">
        <v>31364501</v>
      </c>
      <c r="J216" s="41">
        <v>41628</v>
      </c>
      <c r="K216" s="11">
        <v>2013</v>
      </c>
      <c r="L216" s="11">
        <v>2014</v>
      </c>
      <c r="M216" s="5">
        <v>18000</v>
      </c>
      <c r="N216" s="4"/>
      <c r="O216" s="4"/>
      <c r="P216" s="4" t="s">
        <v>10147</v>
      </c>
      <c r="Q216" s="4" t="s">
        <v>10159</v>
      </c>
    </row>
    <row r="217" spans="1:17" ht="114.75" x14ac:dyDescent="0.2">
      <c r="A217" s="7" t="s">
        <v>10</v>
      </c>
      <c r="B217" s="4" t="s">
        <v>114</v>
      </c>
      <c r="C217" s="4" t="s">
        <v>3367</v>
      </c>
      <c r="D217" s="4" t="s">
        <v>3368</v>
      </c>
      <c r="E217" s="4" t="s">
        <v>3369</v>
      </c>
      <c r="F217" s="4" t="s">
        <v>3370</v>
      </c>
      <c r="G217" s="4" t="s">
        <v>3371</v>
      </c>
      <c r="H217" s="4" t="s">
        <v>3372</v>
      </c>
      <c r="I217" s="4">
        <v>166537</v>
      </c>
      <c r="J217" s="41">
        <v>42188</v>
      </c>
      <c r="K217" s="11">
        <v>2015</v>
      </c>
      <c r="L217" s="11">
        <v>2015</v>
      </c>
      <c r="M217" s="5">
        <v>87500</v>
      </c>
      <c r="N217" s="4"/>
      <c r="O217" s="4"/>
      <c r="P217" s="4" t="s">
        <v>10147</v>
      </c>
      <c r="Q217" s="4" t="s">
        <v>10159</v>
      </c>
    </row>
    <row r="218" spans="1:17" ht="25.5" x14ac:dyDescent="0.2">
      <c r="A218" s="7" t="s">
        <v>14</v>
      </c>
      <c r="B218" s="4" t="s">
        <v>114</v>
      </c>
      <c r="C218" s="4" t="s">
        <v>6691</v>
      </c>
      <c r="D218" s="4" t="s">
        <v>6692</v>
      </c>
      <c r="E218" s="4" t="s">
        <v>6693</v>
      </c>
      <c r="F218" s="4" t="s">
        <v>1766</v>
      </c>
      <c r="G218" s="4"/>
      <c r="H218" s="4" t="s">
        <v>6694</v>
      </c>
      <c r="I218" s="4">
        <v>164721</v>
      </c>
      <c r="J218" s="41">
        <v>41723</v>
      </c>
      <c r="K218" s="11">
        <v>2013</v>
      </c>
      <c r="L218" s="11">
        <v>2015</v>
      </c>
      <c r="M218" s="5">
        <v>1500</v>
      </c>
      <c r="N218" s="4"/>
      <c r="O218" s="4"/>
      <c r="P218" s="4" t="s">
        <v>10147</v>
      </c>
      <c r="Q218" s="4" t="s">
        <v>10159</v>
      </c>
    </row>
    <row r="219" spans="1:17" ht="25.5" x14ac:dyDescent="0.2">
      <c r="A219" s="7" t="s">
        <v>14</v>
      </c>
      <c r="B219" s="4" t="s">
        <v>114</v>
      </c>
      <c r="C219" s="4" t="s">
        <v>6691</v>
      </c>
      <c r="D219" s="4" t="s">
        <v>6692</v>
      </c>
      <c r="E219" s="4" t="s">
        <v>6695</v>
      </c>
      <c r="F219" s="4" t="s">
        <v>1766</v>
      </c>
      <c r="G219" s="4"/>
      <c r="H219" s="4" t="s">
        <v>6694</v>
      </c>
      <c r="I219" s="4">
        <v>164721</v>
      </c>
      <c r="J219" s="41">
        <v>41723</v>
      </c>
      <c r="K219" s="11">
        <v>2013</v>
      </c>
      <c r="L219" s="11">
        <v>2015</v>
      </c>
      <c r="M219" s="5">
        <v>1500</v>
      </c>
      <c r="N219" s="4"/>
      <c r="O219" s="4"/>
      <c r="P219" s="4" t="s">
        <v>10147</v>
      </c>
      <c r="Q219" s="4" t="s">
        <v>10159</v>
      </c>
    </row>
    <row r="220" spans="1:17" ht="25.5" x14ac:dyDescent="0.2">
      <c r="A220" s="7" t="s">
        <v>14</v>
      </c>
      <c r="B220" s="4" t="s">
        <v>114</v>
      </c>
      <c r="C220" s="4" t="s">
        <v>6691</v>
      </c>
      <c r="D220" s="4" t="s">
        <v>6692</v>
      </c>
      <c r="E220" s="4" t="s">
        <v>6696</v>
      </c>
      <c r="F220" s="4" t="s">
        <v>1766</v>
      </c>
      <c r="G220" s="4"/>
      <c r="H220" s="4" t="s">
        <v>6694</v>
      </c>
      <c r="I220" s="4">
        <v>164721</v>
      </c>
      <c r="J220" s="41">
        <v>41764</v>
      </c>
      <c r="K220" s="11">
        <v>2014</v>
      </c>
      <c r="L220" s="11">
        <v>2015</v>
      </c>
      <c r="M220" s="5">
        <v>1500</v>
      </c>
      <c r="N220" s="4"/>
      <c r="O220" s="4"/>
      <c r="P220" s="4" t="s">
        <v>10147</v>
      </c>
      <c r="Q220" s="4" t="s">
        <v>10159</v>
      </c>
    </row>
    <row r="221" spans="1:17" ht="25.5" x14ac:dyDescent="0.2">
      <c r="A221" s="7" t="s">
        <v>14</v>
      </c>
      <c r="B221" s="4" t="s">
        <v>114</v>
      </c>
      <c r="C221" s="4" t="s">
        <v>6691</v>
      </c>
      <c r="D221" s="4" t="s">
        <v>6692</v>
      </c>
      <c r="E221" s="4" t="s">
        <v>6697</v>
      </c>
      <c r="F221" s="4" t="s">
        <v>1766</v>
      </c>
      <c r="G221" s="4"/>
      <c r="H221" s="4" t="s">
        <v>6694</v>
      </c>
      <c r="I221" s="4">
        <v>164721</v>
      </c>
      <c r="J221" s="41">
        <v>41758</v>
      </c>
      <c r="K221" s="11">
        <v>2014</v>
      </c>
      <c r="L221" s="11">
        <v>2015</v>
      </c>
      <c r="M221" s="5">
        <v>1500</v>
      </c>
      <c r="N221" s="4"/>
      <c r="O221" s="4"/>
      <c r="P221" s="4" t="s">
        <v>10147</v>
      </c>
      <c r="Q221" s="4" t="s">
        <v>10159</v>
      </c>
    </row>
    <row r="222" spans="1:17" ht="25.5" x14ac:dyDescent="0.2">
      <c r="A222" s="7" t="s">
        <v>14</v>
      </c>
      <c r="B222" s="4" t="s">
        <v>114</v>
      </c>
      <c r="C222" s="4" t="s">
        <v>6691</v>
      </c>
      <c r="D222" s="4" t="s">
        <v>6692</v>
      </c>
      <c r="E222" s="4" t="s">
        <v>6698</v>
      </c>
      <c r="F222" s="4" t="s">
        <v>1766</v>
      </c>
      <c r="G222" s="4"/>
      <c r="H222" s="4" t="s">
        <v>6694</v>
      </c>
      <c r="I222" s="4">
        <v>164721</v>
      </c>
      <c r="J222" s="41">
        <v>41722</v>
      </c>
      <c r="K222" s="11">
        <v>2014</v>
      </c>
      <c r="L222" s="11">
        <v>2015</v>
      </c>
      <c r="M222" s="5">
        <v>1666.67</v>
      </c>
      <c r="N222" s="4"/>
      <c r="O222" s="4"/>
      <c r="P222" s="4" t="s">
        <v>10147</v>
      </c>
      <c r="Q222" s="4" t="s">
        <v>10159</v>
      </c>
    </row>
    <row r="223" spans="1:17" ht="25.5" x14ac:dyDescent="0.2">
      <c r="A223" s="7" t="s">
        <v>14</v>
      </c>
      <c r="B223" s="4" t="s">
        <v>114</v>
      </c>
      <c r="C223" s="4" t="s">
        <v>6691</v>
      </c>
      <c r="D223" s="4" t="s">
        <v>6692</v>
      </c>
      <c r="E223" s="4" t="s">
        <v>6699</v>
      </c>
      <c r="F223" s="4" t="s">
        <v>1766</v>
      </c>
      <c r="G223" s="4"/>
      <c r="H223" s="4" t="s">
        <v>6694</v>
      </c>
      <c r="I223" s="4">
        <v>164721</v>
      </c>
      <c r="J223" s="41">
        <v>41723</v>
      </c>
      <c r="K223" s="11">
        <v>2014</v>
      </c>
      <c r="L223" s="11">
        <v>2015</v>
      </c>
      <c r="M223" s="5">
        <v>12833.33</v>
      </c>
      <c r="N223" s="4"/>
      <c r="O223" s="4"/>
      <c r="P223" s="4" t="s">
        <v>10147</v>
      </c>
      <c r="Q223" s="4" t="s">
        <v>10159</v>
      </c>
    </row>
    <row r="224" spans="1:17" ht="25.5" x14ac:dyDescent="0.2">
      <c r="A224" s="7" t="s">
        <v>14</v>
      </c>
      <c r="B224" s="4" t="s">
        <v>114</v>
      </c>
      <c r="C224" s="4" t="s">
        <v>6691</v>
      </c>
      <c r="D224" s="4" t="s">
        <v>6692</v>
      </c>
      <c r="E224" s="4" t="s">
        <v>6700</v>
      </c>
      <c r="F224" s="4" t="s">
        <v>1766</v>
      </c>
      <c r="G224" s="4"/>
      <c r="H224" s="4" t="s">
        <v>6694</v>
      </c>
      <c r="I224" s="4">
        <v>164721</v>
      </c>
      <c r="J224" s="41">
        <v>41723</v>
      </c>
      <c r="K224" s="11">
        <v>2014</v>
      </c>
      <c r="L224" s="11">
        <v>2015</v>
      </c>
      <c r="M224" s="5">
        <v>2016.67</v>
      </c>
      <c r="N224" s="4"/>
      <c r="O224" s="4"/>
      <c r="P224" s="4" t="s">
        <v>10147</v>
      </c>
      <c r="Q224" s="4" t="s">
        <v>10159</v>
      </c>
    </row>
    <row r="225" spans="1:17" ht="25.5" x14ac:dyDescent="0.2">
      <c r="A225" s="7" t="s">
        <v>14</v>
      </c>
      <c r="B225" s="4" t="s">
        <v>114</v>
      </c>
      <c r="C225" s="4" t="s">
        <v>6691</v>
      </c>
      <c r="D225" s="4" t="s">
        <v>6692</v>
      </c>
      <c r="E225" s="4" t="s">
        <v>6701</v>
      </c>
      <c r="F225" s="4" t="s">
        <v>1766</v>
      </c>
      <c r="G225" s="4"/>
      <c r="H225" s="4" t="s">
        <v>6694</v>
      </c>
      <c r="I225" s="4">
        <v>164721</v>
      </c>
      <c r="J225" s="41">
        <v>41723</v>
      </c>
      <c r="K225" s="11">
        <v>2014</v>
      </c>
      <c r="L225" s="11">
        <v>2015</v>
      </c>
      <c r="M225" s="5">
        <v>10890</v>
      </c>
      <c r="N225" s="4"/>
      <c r="O225" s="4"/>
      <c r="P225" s="4" t="s">
        <v>10147</v>
      </c>
      <c r="Q225" s="4" t="s">
        <v>10159</v>
      </c>
    </row>
    <row r="226" spans="1:17" ht="25.5" x14ac:dyDescent="0.2">
      <c r="A226" s="7" t="s">
        <v>14</v>
      </c>
      <c r="B226" s="4" t="s">
        <v>114</v>
      </c>
      <c r="C226" s="4" t="s">
        <v>6691</v>
      </c>
      <c r="D226" s="4" t="s">
        <v>6692</v>
      </c>
      <c r="E226" s="4" t="s">
        <v>6702</v>
      </c>
      <c r="F226" s="4" t="s">
        <v>1766</v>
      </c>
      <c r="G226" s="4"/>
      <c r="H226" s="4" t="s">
        <v>6694</v>
      </c>
      <c r="I226" s="4">
        <v>164721</v>
      </c>
      <c r="J226" s="41">
        <v>41758</v>
      </c>
      <c r="K226" s="11">
        <v>2014</v>
      </c>
      <c r="L226" s="11">
        <v>2015</v>
      </c>
      <c r="M226" s="5">
        <v>2548</v>
      </c>
      <c r="N226" s="4"/>
      <c r="O226" s="4"/>
      <c r="P226" s="4" t="s">
        <v>10147</v>
      </c>
      <c r="Q226" s="4" t="s">
        <v>10159</v>
      </c>
    </row>
    <row r="227" spans="1:17" ht="25.5" x14ac:dyDescent="0.2">
      <c r="A227" s="7" t="s">
        <v>14</v>
      </c>
      <c r="B227" s="4" t="s">
        <v>114</v>
      </c>
      <c r="C227" s="4" t="s">
        <v>6691</v>
      </c>
      <c r="D227" s="4" t="s">
        <v>6692</v>
      </c>
      <c r="E227" s="4" t="s">
        <v>6703</v>
      </c>
      <c r="F227" s="4" t="s">
        <v>1766</v>
      </c>
      <c r="G227" s="4"/>
      <c r="H227" s="4" t="s">
        <v>6694</v>
      </c>
      <c r="I227" s="4">
        <v>164721</v>
      </c>
      <c r="J227" s="41">
        <v>41764</v>
      </c>
      <c r="K227" s="11">
        <v>2014</v>
      </c>
      <c r="L227" s="11">
        <v>2015</v>
      </c>
      <c r="M227" s="5">
        <v>12833</v>
      </c>
      <c r="N227" s="4"/>
      <c r="O227" s="4"/>
      <c r="P227" s="4" t="s">
        <v>10147</v>
      </c>
      <c r="Q227" s="4" t="s">
        <v>10159</v>
      </c>
    </row>
    <row r="228" spans="1:17" ht="25.5" x14ac:dyDescent="0.2">
      <c r="A228" s="7" t="s">
        <v>14</v>
      </c>
      <c r="B228" s="4" t="s">
        <v>114</v>
      </c>
      <c r="C228" s="4" t="s">
        <v>6691</v>
      </c>
      <c r="D228" s="4" t="s">
        <v>6692</v>
      </c>
      <c r="E228" s="4" t="s">
        <v>6704</v>
      </c>
      <c r="F228" s="4" t="s">
        <v>1766</v>
      </c>
      <c r="G228" s="4"/>
      <c r="H228" s="4" t="s">
        <v>6694</v>
      </c>
      <c r="I228" s="4">
        <v>164721</v>
      </c>
      <c r="J228" s="41">
        <v>41668</v>
      </c>
      <c r="K228" s="11">
        <v>2014</v>
      </c>
      <c r="L228" s="11">
        <v>2015</v>
      </c>
      <c r="M228" s="5">
        <v>2383.84</v>
      </c>
      <c r="N228" s="4"/>
      <c r="O228" s="4"/>
      <c r="P228" s="4" t="s">
        <v>10147</v>
      </c>
      <c r="Q228" s="4" t="s">
        <v>10159</v>
      </c>
    </row>
    <row r="229" spans="1:17" ht="25.5" x14ac:dyDescent="0.2">
      <c r="A229" s="7" t="s">
        <v>14</v>
      </c>
      <c r="B229" s="4" t="s">
        <v>114</v>
      </c>
      <c r="C229" s="4" t="s">
        <v>6691</v>
      </c>
      <c r="D229" s="4" t="s">
        <v>6692</v>
      </c>
      <c r="E229" s="4" t="s">
        <v>6705</v>
      </c>
      <c r="F229" s="4" t="s">
        <v>1766</v>
      </c>
      <c r="G229" s="4"/>
      <c r="H229" s="4" t="s">
        <v>6694</v>
      </c>
      <c r="I229" s="4">
        <v>164721</v>
      </c>
      <c r="J229" s="41">
        <v>41758</v>
      </c>
      <c r="K229" s="11">
        <v>2014</v>
      </c>
      <c r="L229" s="11">
        <v>2015</v>
      </c>
      <c r="M229" s="5">
        <v>1833.33</v>
      </c>
      <c r="N229" s="4"/>
      <c r="O229" s="4"/>
      <c r="P229" s="4" t="s">
        <v>10147</v>
      </c>
      <c r="Q229" s="4" t="s">
        <v>10159</v>
      </c>
    </row>
    <row r="230" spans="1:17" ht="25.5" x14ac:dyDescent="0.2">
      <c r="A230" s="7" t="s">
        <v>14</v>
      </c>
      <c r="B230" s="4" t="s">
        <v>114</v>
      </c>
      <c r="C230" s="4" t="s">
        <v>6691</v>
      </c>
      <c r="D230" s="4" t="s">
        <v>6692</v>
      </c>
      <c r="E230" s="4" t="s">
        <v>6698</v>
      </c>
      <c r="F230" s="4" t="s">
        <v>1766</v>
      </c>
      <c r="G230" s="4"/>
      <c r="H230" s="4" t="s">
        <v>6694</v>
      </c>
      <c r="I230" s="4">
        <v>164721</v>
      </c>
      <c r="J230" s="41">
        <v>41723</v>
      </c>
      <c r="K230" s="11">
        <v>2014</v>
      </c>
      <c r="L230" s="11">
        <v>2015</v>
      </c>
      <c r="M230" s="5">
        <v>2000</v>
      </c>
      <c r="N230" s="4"/>
      <c r="O230" s="4"/>
      <c r="P230" s="4" t="s">
        <v>10147</v>
      </c>
      <c r="Q230" s="4" t="s">
        <v>10159</v>
      </c>
    </row>
    <row r="231" spans="1:17" ht="25.5" x14ac:dyDescent="0.2">
      <c r="A231" s="7" t="s">
        <v>14</v>
      </c>
      <c r="B231" s="4" t="s">
        <v>114</v>
      </c>
      <c r="C231" s="4" t="s">
        <v>6706</v>
      </c>
      <c r="D231" s="4" t="s">
        <v>6707</v>
      </c>
      <c r="E231" s="4" t="s">
        <v>6708</v>
      </c>
      <c r="F231" s="4" t="s">
        <v>1766</v>
      </c>
      <c r="G231" s="4"/>
      <c r="H231" s="4" t="s">
        <v>6709</v>
      </c>
      <c r="I231" s="4">
        <v>165182</v>
      </c>
      <c r="J231" s="41">
        <v>41618</v>
      </c>
      <c r="K231" s="11">
        <v>2014</v>
      </c>
      <c r="L231" s="11">
        <v>2015</v>
      </c>
      <c r="M231" s="5">
        <v>2389.9699999999998</v>
      </c>
      <c r="N231" s="4"/>
      <c r="O231" s="4"/>
      <c r="P231" s="4" t="s">
        <v>10147</v>
      </c>
      <c r="Q231" s="4" t="s">
        <v>10159</v>
      </c>
    </row>
    <row r="232" spans="1:17" ht="25.5" x14ac:dyDescent="0.2">
      <c r="A232" s="7" t="s">
        <v>14</v>
      </c>
      <c r="B232" s="4" t="s">
        <v>114</v>
      </c>
      <c r="C232" s="4" t="s">
        <v>6720</v>
      </c>
      <c r="D232" s="4" t="s">
        <v>6692</v>
      </c>
      <c r="E232" s="4" t="s">
        <v>6721</v>
      </c>
      <c r="F232" s="4" t="s">
        <v>1766</v>
      </c>
      <c r="G232" s="4"/>
      <c r="H232" s="4" t="s">
        <v>6722</v>
      </c>
      <c r="I232" s="4">
        <v>37781235</v>
      </c>
      <c r="J232" s="41">
        <v>41600</v>
      </c>
      <c r="K232" s="11">
        <v>2013</v>
      </c>
      <c r="L232" s="11">
        <v>2015</v>
      </c>
      <c r="M232" s="5">
        <v>1500</v>
      </c>
      <c r="N232" s="4"/>
      <c r="O232" s="4"/>
      <c r="P232" s="4" t="s">
        <v>10147</v>
      </c>
      <c r="Q232" s="4" t="s">
        <v>10159</v>
      </c>
    </row>
    <row r="233" spans="1:17" ht="25.5" x14ac:dyDescent="0.2">
      <c r="A233" s="7" t="s">
        <v>14</v>
      </c>
      <c r="B233" s="4" t="s">
        <v>114</v>
      </c>
      <c r="C233" s="4" t="s">
        <v>6691</v>
      </c>
      <c r="D233" s="4" t="s">
        <v>6692</v>
      </c>
      <c r="E233" s="4" t="s">
        <v>1474</v>
      </c>
      <c r="F233" s="4" t="s">
        <v>1766</v>
      </c>
      <c r="G233" s="4"/>
      <c r="H233" s="4" t="s">
        <v>6694</v>
      </c>
      <c r="I233" s="4">
        <v>164721</v>
      </c>
      <c r="J233" s="41">
        <v>42184</v>
      </c>
      <c r="K233" s="11">
        <v>2015</v>
      </c>
      <c r="L233" s="11">
        <v>2015</v>
      </c>
      <c r="M233" s="5">
        <v>1200</v>
      </c>
      <c r="N233" s="4"/>
      <c r="O233" s="4"/>
      <c r="P233" s="4" t="s">
        <v>10147</v>
      </c>
      <c r="Q233" s="4" t="s">
        <v>10159</v>
      </c>
    </row>
    <row r="234" spans="1:17" ht="38.25" x14ac:dyDescent="0.2">
      <c r="A234" s="7" t="s">
        <v>32</v>
      </c>
      <c r="B234" s="4" t="s">
        <v>61</v>
      </c>
      <c r="C234" s="4" t="s">
        <v>5439</v>
      </c>
      <c r="D234" s="4" t="s">
        <v>5440</v>
      </c>
      <c r="E234" s="4" t="s">
        <v>5441</v>
      </c>
      <c r="F234" s="4" t="s">
        <v>5442</v>
      </c>
      <c r="G234" s="4" t="s">
        <v>2131</v>
      </c>
      <c r="H234" s="4" t="s">
        <v>5443</v>
      </c>
      <c r="I234" s="4">
        <v>164381</v>
      </c>
      <c r="J234" s="41">
        <v>41206</v>
      </c>
      <c r="K234" s="11">
        <v>2012</v>
      </c>
      <c r="L234" s="11">
        <v>2015</v>
      </c>
      <c r="M234" s="5">
        <v>61000</v>
      </c>
      <c r="N234" s="4"/>
      <c r="O234" s="4"/>
      <c r="P234" s="4" t="s">
        <v>10147</v>
      </c>
      <c r="Q234" s="4" t="s">
        <v>10165</v>
      </c>
    </row>
    <row r="235" spans="1:17" ht="38.25" x14ac:dyDescent="0.2">
      <c r="A235" s="7" t="s">
        <v>32</v>
      </c>
      <c r="B235" s="4" t="s">
        <v>61</v>
      </c>
      <c r="C235" s="4" t="s">
        <v>5444</v>
      </c>
      <c r="D235" s="4" t="s">
        <v>5445</v>
      </c>
      <c r="E235" s="4" t="s">
        <v>5446</v>
      </c>
      <c r="F235" s="4" t="s">
        <v>5447</v>
      </c>
      <c r="G235" s="4" t="s">
        <v>2131</v>
      </c>
      <c r="H235" s="4" t="s">
        <v>5448</v>
      </c>
      <c r="I235" s="4">
        <v>164381</v>
      </c>
      <c r="J235" s="41">
        <v>41206</v>
      </c>
      <c r="K235" s="11">
        <v>2012</v>
      </c>
      <c r="L235" s="11">
        <v>2015</v>
      </c>
      <c r="M235" s="5">
        <v>5000</v>
      </c>
      <c r="N235" s="4"/>
      <c r="O235" s="4"/>
      <c r="P235" s="4" t="s">
        <v>10147</v>
      </c>
      <c r="Q235" s="4" t="s">
        <v>10165</v>
      </c>
    </row>
    <row r="236" spans="1:17" ht="38.25" x14ac:dyDescent="0.2">
      <c r="A236" s="7" t="s">
        <v>32</v>
      </c>
      <c r="B236" s="4" t="s">
        <v>61</v>
      </c>
      <c r="C236" s="4" t="s">
        <v>5449</v>
      </c>
      <c r="D236" s="4" t="s">
        <v>5450</v>
      </c>
      <c r="E236" s="4" t="s">
        <v>5451</v>
      </c>
      <c r="F236" s="4" t="s">
        <v>5452</v>
      </c>
      <c r="G236" s="4" t="s">
        <v>2131</v>
      </c>
      <c r="H236" s="4" t="s">
        <v>5453</v>
      </c>
      <c r="I236" s="4">
        <v>164381</v>
      </c>
      <c r="J236" s="41">
        <v>41204</v>
      </c>
      <c r="K236" s="11">
        <v>2012</v>
      </c>
      <c r="L236" s="11">
        <v>2015</v>
      </c>
      <c r="M236" s="5">
        <v>5000</v>
      </c>
      <c r="N236" s="4"/>
      <c r="O236" s="4"/>
      <c r="P236" s="4" t="s">
        <v>10147</v>
      </c>
      <c r="Q236" s="4" t="s">
        <v>10165</v>
      </c>
    </row>
    <row r="237" spans="1:17" ht="38.25" x14ac:dyDescent="0.2">
      <c r="A237" s="7" t="s">
        <v>32</v>
      </c>
      <c r="B237" s="4" t="s">
        <v>61</v>
      </c>
      <c r="C237" s="4" t="s">
        <v>5454</v>
      </c>
      <c r="D237" s="4" t="s">
        <v>5455</v>
      </c>
      <c r="E237" s="4" t="s">
        <v>5456</v>
      </c>
      <c r="F237" s="4" t="s">
        <v>5457</v>
      </c>
      <c r="G237" s="4" t="s">
        <v>2131</v>
      </c>
      <c r="H237" s="4" t="s">
        <v>5458</v>
      </c>
      <c r="I237" s="4">
        <v>164381</v>
      </c>
      <c r="J237" s="41">
        <v>40851</v>
      </c>
      <c r="K237" s="11">
        <v>1998</v>
      </c>
      <c r="L237" s="11">
        <v>2015</v>
      </c>
      <c r="M237" s="5">
        <v>75000</v>
      </c>
      <c r="N237" s="4"/>
      <c r="O237" s="4"/>
      <c r="P237" s="4" t="s">
        <v>10147</v>
      </c>
      <c r="Q237" s="4" t="s">
        <v>10165</v>
      </c>
    </row>
    <row r="238" spans="1:17" ht="38.25" x14ac:dyDescent="0.2">
      <c r="A238" s="7" t="s">
        <v>4</v>
      </c>
      <c r="B238" s="4" t="s">
        <v>103</v>
      </c>
      <c r="C238" s="4" t="s">
        <v>6311</v>
      </c>
      <c r="D238" s="4" t="s">
        <v>6312</v>
      </c>
      <c r="E238" s="4" t="s">
        <v>6313</v>
      </c>
      <c r="F238" s="4"/>
      <c r="G238" s="4" t="s">
        <v>6314</v>
      </c>
      <c r="H238" s="4" t="s">
        <v>2131</v>
      </c>
      <c r="I238" s="4"/>
      <c r="J238" s="41">
        <v>40851</v>
      </c>
      <c r="K238" s="11">
        <v>2011</v>
      </c>
      <c r="L238" s="11">
        <v>2015</v>
      </c>
      <c r="M238" s="5">
        <v>13000</v>
      </c>
      <c r="N238" s="4"/>
      <c r="O238" s="4"/>
      <c r="P238" s="4" t="s">
        <v>10147</v>
      </c>
      <c r="Q238" s="4" t="s">
        <v>10165</v>
      </c>
    </row>
    <row r="239" spans="1:17" ht="35.25" customHeight="1" x14ac:dyDescent="0.2"/>
    <row r="240" spans="1:17" ht="69.75" customHeight="1" x14ac:dyDescent="0.2">
      <c r="A240" s="72" t="s">
        <v>144</v>
      </c>
      <c r="B240" s="72"/>
      <c r="C240" s="72"/>
      <c r="D240" s="72"/>
      <c r="E240" s="72"/>
      <c r="F240" s="72"/>
      <c r="G240" s="72"/>
      <c r="H240" s="72"/>
      <c r="I240" s="72"/>
      <c r="J240" s="72"/>
      <c r="K240" s="72"/>
      <c r="L240" s="72"/>
      <c r="M240" s="72"/>
      <c r="N240" s="72"/>
      <c r="O240" s="72"/>
      <c r="P240" s="72"/>
      <c r="Q240" s="72"/>
    </row>
    <row r="241" spans="1:6" ht="87" customHeight="1" x14ac:dyDescent="0.2">
      <c r="A241" s="73"/>
      <c r="B241" s="73"/>
      <c r="C241" s="73"/>
      <c r="D241" s="73"/>
      <c r="E241" s="73"/>
      <c r="F241" s="73"/>
    </row>
    <row r="242" spans="1:6" ht="87" customHeight="1" x14ac:dyDescent="0.2">
      <c r="A242" s="12"/>
      <c r="B242" s="12"/>
    </row>
    <row r="244" spans="1:6" s="10" customFormat="1" ht="12.75" customHeight="1" x14ac:dyDescent="0.2"/>
    <row r="245" spans="1:6" s="10" customFormat="1" ht="12.75" customHeight="1" x14ac:dyDescent="0.2"/>
    <row r="246" spans="1:6" s="10" customFormat="1" ht="25.5" customHeight="1" x14ac:dyDescent="0.2"/>
    <row r="247" spans="1:6" s="10" customFormat="1" ht="12.75" customHeight="1" x14ac:dyDescent="0.2"/>
    <row r="248" spans="1:6" s="10" customFormat="1" ht="25.5" customHeight="1" x14ac:dyDescent="0.2"/>
    <row r="249" spans="1:6" s="10" customFormat="1" ht="25.5" customHeight="1" x14ac:dyDescent="0.2"/>
    <row r="250" spans="1:6" s="10" customFormat="1" ht="25.5" customHeight="1" x14ac:dyDescent="0.2"/>
    <row r="251" spans="1:6" s="10" customFormat="1" ht="25.5" customHeight="1" x14ac:dyDescent="0.2"/>
    <row r="252" spans="1:6" s="10" customFormat="1" ht="12.75" customHeight="1" x14ac:dyDescent="0.2"/>
    <row r="253" spans="1:6" s="10" customFormat="1" ht="25.5" customHeight="1" x14ac:dyDescent="0.2"/>
    <row r="254" spans="1:6" s="10" customFormat="1" ht="12.75" customHeight="1" x14ac:dyDescent="0.2"/>
    <row r="255" spans="1:6" s="10" customFormat="1" ht="12.75" customHeight="1" x14ac:dyDescent="0.2"/>
    <row r="256" spans="1:6" s="10" customFormat="1" ht="12.75" customHeight="1" x14ac:dyDescent="0.2"/>
    <row r="257" s="10" customFormat="1" ht="12.75" customHeight="1" x14ac:dyDescent="0.2"/>
    <row r="258" s="10" customFormat="1" ht="38.25" customHeight="1" x14ac:dyDescent="0.2"/>
    <row r="259" s="10" customFormat="1" ht="38.25" customHeight="1" x14ac:dyDescent="0.2"/>
    <row r="260" s="10" customFormat="1" ht="25.5" customHeight="1" x14ac:dyDescent="0.2"/>
    <row r="261" s="10" customFormat="1" ht="12.75" customHeight="1" x14ac:dyDescent="0.2"/>
    <row r="262" s="10" customFormat="1" ht="12.75" customHeight="1" x14ac:dyDescent="0.2"/>
    <row r="263" s="10" customFormat="1" ht="12.75" customHeight="1" x14ac:dyDescent="0.2"/>
    <row r="264" s="10" customFormat="1" ht="25.5" customHeight="1" x14ac:dyDescent="0.2"/>
    <row r="265" s="10" customFormat="1" ht="25.5" customHeight="1" x14ac:dyDescent="0.2"/>
    <row r="266" s="10" customFormat="1" ht="12.75" customHeight="1" x14ac:dyDescent="0.2"/>
    <row r="267" s="10" customFormat="1" ht="12.75" customHeight="1" x14ac:dyDescent="0.2"/>
    <row r="268" s="10" customFormat="1" ht="12.75" customHeight="1" x14ac:dyDescent="0.2"/>
    <row r="269" s="10" customFormat="1" ht="12.75" customHeight="1" x14ac:dyDescent="0.2"/>
    <row r="270" s="10" customFormat="1" ht="25.5" customHeight="1" x14ac:dyDescent="0.2"/>
    <row r="271" s="10" customFormat="1" ht="12.75" customHeight="1" x14ac:dyDescent="0.2"/>
    <row r="272" s="10" customFormat="1" ht="25.5" customHeight="1" x14ac:dyDescent="0.2"/>
    <row r="273" s="10" customFormat="1" ht="25.5" customHeight="1" x14ac:dyDescent="0.2"/>
    <row r="274" s="10" customFormat="1" ht="25.5" customHeight="1" x14ac:dyDescent="0.2"/>
    <row r="275" s="10" customFormat="1" ht="12.75" customHeight="1" x14ac:dyDescent="0.2"/>
    <row r="276" s="10" customFormat="1" ht="25.5" customHeight="1" x14ac:dyDescent="0.2"/>
    <row r="277" s="10" customFormat="1" ht="25.5" customHeight="1" x14ac:dyDescent="0.2"/>
    <row r="278" s="10" customFormat="1" ht="12.75" customHeight="1" x14ac:dyDescent="0.2"/>
    <row r="279" s="10" customFormat="1" ht="25.5" customHeight="1" x14ac:dyDescent="0.2"/>
    <row r="280" s="10" customFormat="1" ht="25.5" customHeight="1" x14ac:dyDescent="0.2"/>
    <row r="281" s="10" customFormat="1" ht="12.75" customHeight="1" x14ac:dyDescent="0.2"/>
    <row r="282" s="10" customFormat="1" ht="12.75" customHeight="1" x14ac:dyDescent="0.2"/>
    <row r="283" s="10" customFormat="1" ht="12.75" customHeight="1" x14ac:dyDescent="0.2"/>
    <row r="284" s="10" customFormat="1" ht="12.75" customHeight="1" x14ac:dyDescent="0.2"/>
    <row r="285" s="10" customFormat="1" ht="38.25" customHeight="1" x14ac:dyDescent="0.2"/>
    <row r="286" s="10" customFormat="1" ht="25.5" customHeight="1" x14ac:dyDescent="0.2"/>
    <row r="287" s="10" customFormat="1" ht="12.75" customHeight="1" x14ac:dyDescent="0.2"/>
    <row r="288" s="10" customFormat="1" ht="12.75" customHeight="1" x14ac:dyDescent="0.2"/>
    <row r="289" s="10" customFormat="1" ht="12.75" customHeight="1" x14ac:dyDescent="0.2"/>
    <row r="290" s="10" customFormat="1" ht="12.75" customHeight="1" x14ac:dyDescent="0.2"/>
    <row r="291" s="10" customFormat="1" ht="25.5" customHeight="1" x14ac:dyDescent="0.2"/>
    <row r="292" s="10" customFormat="1" ht="12.75" customHeight="1" x14ac:dyDescent="0.2"/>
    <row r="293" s="10" customFormat="1" ht="12.75" customHeight="1" x14ac:dyDescent="0.2"/>
    <row r="294" s="10" customFormat="1" ht="12.75" customHeight="1" x14ac:dyDescent="0.2"/>
    <row r="295" s="10" customFormat="1" ht="25.5" customHeight="1" x14ac:dyDescent="0.2"/>
    <row r="296" s="10" customFormat="1" ht="12.75" customHeight="1" x14ac:dyDescent="0.2"/>
    <row r="297" s="10" customFormat="1" ht="25.5" customHeight="1" x14ac:dyDescent="0.2"/>
    <row r="298" s="10" customFormat="1" ht="38.25" customHeight="1" x14ac:dyDescent="0.2"/>
    <row r="299" s="10" customFormat="1" ht="38.25" customHeight="1" x14ac:dyDescent="0.2"/>
    <row r="300" s="10" customFormat="1" ht="25.5" customHeight="1" x14ac:dyDescent="0.2"/>
    <row r="301" s="10" customFormat="1" ht="12.75" customHeight="1" x14ac:dyDescent="0.2"/>
    <row r="302" s="10" customFormat="1" ht="12.75" customHeight="1" x14ac:dyDescent="0.2"/>
    <row r="303" s="10" customFormat="1" ht="12.75" customHeight="1" x14ac:dyDescent="0.2"/>
    <row r="304" s="10" customFormat="1" ht="12.75" customHeight="1" x14ac:dyDescent="0.2"/>
    <row r="305" s="10" customFormat="1" ht="38.25" customHeight="1" x14ac:dyDescent="0.2"/>
    <row r="306" s="10" customFormat="1" ht="25.5" customHeight="1" x14ac:dyDescent="0.2"/>
    <row r="307" s="10" customFormat="1" ht="12.75" customHeight="1" x14ac:dyDescent="0.2"/>
    <row r="308" s="10" customFormat="1" ht="25.5" customHeight="1" x14ac:dyDescent="0.2"/>
    <row r="309" s="10" customFormat="1" ht="12.75" customHeight="1" x14ac:dyDescent="0.2"/>
    <row r="310" s="10" customFormat="1" ht="12.75" customHeight="1" x14ac:dyDescent="0.2"/>
    <row r="311" s="10" customFormat="1" ht="12.75" customHeight="1" x14ac:dyDescent="0.2"/>
    <row r="312" s="10" customFormat="1" ht="12.75" customHeight="1" x14ac:dyDescent="0.2"/>
    <row r="313" s="10" customFormat="1" ht="12.75" customHeight="1" x14ac:dyDescent="0.2"/>
    <row r="314" s="10" customFormat="1" ht="38.25" customHeight="1" x14ac:dyDescent="0.2"/>
    <row r="315" s="10" customFormat="1" ht="25.5" customHeight="1" x14ac:dyDescent="0.2"/>
    <row r="316" s="10" customFormat="1" ht="25.5" customHeight="1" x14ac:dyDescent="0.2"/>
    <row r="317" s="10" customFormat="1" ht="25.5" customHeight="1" x14ac:dyDescent="0.2"/>
    <row r="318" s="10" customFormat="1" ht="12.75" customHeight="1" x14ac:dyDescent="0.2"/>
    <row r="319" s="10" customFormat="1" ht="12.75" customHeight="1" x14ac:dyDescent="0.2"/>
    <row r="320" s="10" customFormat="1" ht="38.25" customHeight="1" x14ac:dyDescent="0.2"/>
    <row r="321" s="10" customFormat="1" ht="25.5" customHeight="1" x14ac:dyDescent="0.2"/>
    <row r="322" s="10" customFormat="1" ht="25.5" customHeight="1" x14ac:dyDescent="0.2"/>
    <row r="323" s="10" customFormat="1" ht="38.25" customHeight="1" x14ac:dyDescent="0.2"/>
    <row r="324" s="10" customFormat="1" ht="38.25" customHeight="1" x14ac:dyDescent="0.2"/>
    <row r="325" s="10" customFormat="1" ht="25.5" customHeight="1" x14ac:dyDescent="0.2"/>
    <row r="326" s="10" customFormat="1" ht="25.5" customHeight="1" x14ac:dyDescent="0.2"/>
    <row r="327" s="10" customFormat="1" ht="25.5" customHeight="1" x14ac:dyDescent="0.2"/>
    <row r="328" s="10" customFormat="1" ht="25.5" customHeight="1" x14ac:dyDescent="0.2"/>
    <row r="329" s="10" customFormat="1" ht="25.5" customHeight="1" x14ac:dyDescent="0.2"/>
    <row r="330" s="10" customFormat="1" ht="25.5" customHeight="1" x14ac:dyDescent="0.2"/>
    <row r="331" s="10" customFormat="1" ht="25.5" customHeight="1" x14ac:dyDescent="0.2"/>
    <row r="332" s="10" customFormat="1" ht="12.75" customHeight="1" x14ac:dyDescent="0.2"/>
    <row r="333" s="10" customFormat="1" ht="25.5" customHeight="1" x14ac:dyDescent="0.2"/>
    <row r="334" s="10" customFormat="1" ht="25.5" customHeight="1" x14ac:dyDescent="0.2"/>
    <row r="335" s="10" customFormat="1" ht="25.5" customHeight="1" x14ac:dyDescent="0.2"/>
    <row r="336" s="10" customFormat="1" ht="25.5" customHeight="1" x14ac:dyDescent="0.2"/>
    <row r="337" s="10" customFormat="1" ht="25.5" customHeight="1" x14ac:dyDescent="0.2"/>
    <row r="338" s="10" customFormat="1" ht="25.5" customHeight="1" x14ac:dyDescent="0.2"/>
    <row r="339" s="10" customFormat="1" ht="25.5" customHeight="1" x14ac:dyDescent="0.2"/>
    <row r="340" s="10" customFormat="1" ht="38.25" customHeight="1" x14ac:dyDescent="0.2"/>
    <row r="341" s="10" customFormat="1" ht="12.75" customHeight="1" x14ac:dyDescent="0.2"/>
    <row r="342" s="10" customFormat="1" ht="12.75" customHeight="1" x14ac:dyDescent="0.2"/>
    <row r="343" s="10" customFormat="1" ht="12.75" customHeight="1" x14ac:dyDescent="0.2"/>
    <row r="344" s="10" customFormat="1" ht="25.5" customHeight="1" x14ac:dyDescent="0.2"/>
    <row r="345" s="10" customFormat="1" ht="25.5" customHeight="1" x14ac:dyDescent="0.2"/>
    <row r="346" s="10" customFormat="1" ht="12.75" customHeight="1" x14ac:dyDescent="0.2"/>
    <row r="347" s="10" customFormat="1" ht="25.5" customHeight="1" x14ac:dyDescent="0.2"/>
    <row r="348" s="10" customFormat="1" ht="25.5" customHeight="1" x14ac:dyDescent="0.2"/>
    <row r="349" s="10" customFormat="1" ht="12.75" customHeight="1" x14ac:dyDescent="0.2"/>
    <row r="350" s="10" customFormat="1" ht="25.5" customHeight="1" x14ac:dyDescent="0.2"/>
    <row r="351" s="10" customFormat="1" ht="25.5" customHeight="1" x14ac:dyDescent="0.2"/>
    <row r="352" s="10" customFormat="1" ht="25.5" customHeight="1" x14ac:dyDescent="0.2"/>
    <row r="353" s="10" customFormat="1" ht="25.5" customHeight="1" x14ac:dyDescent="0.2"/>
    <row r="354" s="10" customFormat="1" ht="25.5" customHeight="1" x14ac:dyDescent="0.2"/>
    <row r="355" s="10" customFormat="1" ht="25.5" customHeight="1" x14ac:dyDescent="0.2"/>
    <row r="356" s="10" customFormat="1" ht="12.75" customHeight="1" x14ac:dyDescent="0.2"/>
    <row r="357" s="10" customFormat="1" ht="12.75" customHeight="1" x14ac:dyDescent="0.2"/>
    <row r="358" s="10" customFormat="1" ht="12.75" customHeight="1" x14ac:dyDescent="0.2"/>
    <row r="359" s="10" customFormat="1" ht="25.5" customHeight="1" x14ac:dyDescent="0.2"/>
    <row r="360" s="10" customFormat="1" ht="12.75" customHeight="1" x14ac:dyDescent="0.2"/>
    <row r="361" s="10" customFormat="1" ht="25.5" customHeight="1" x14ac:dyDescent="0.2"/>
    <row r="362" s="10" customFormat="1" ht="12.75" customHeight="1" x14ac:dyDescent="0.2"/>
    <row r="363" s="10" customFormat="1" ht="25.5" customHeight="1" x14ac:dyDescent="0.2"/>
    <row r="364" s="10" customFormat="1" ht="38.25" customHeight="1" x14ac:dyDescent="0.2"/>
    <row r="365" s="10" customFormat="1" ht="25.5" customHeight="1" x14ac:dyDescent="0.2"/>
    <row r="366" s="10" customFormat="1" ht="12.75" customHeight="1" x14ac:dyDescent="0.2"/>
    <row r="367" s="10" customFormat="1" ht="25.5" customHeight="1" x14ac:dyDescent="0.2"/>
    <row r="368" s="10" customFormat="1" ht="12.75" customHeight="1" x14ac:dyDescent="0.2"/>
    <row r="369" s="10" customFormat="1" ht="38.25" customHeight="1" x14ac:dyDescent="0.2"/>
    <row r="370" s="10" customFormat="1" ht="25.5" customHeight="1" x14ac:dyDescent="0.2"/>
    <row r="371" s="10" customFormat="1" ht="38.25" customHeight="1" x14ac:dyDescent="0.2"/>
    <row r="372" s="10" customFormat="1" ht="25.5" customHeight="1" x14ac:dyDescent="0.2"/>
    <row r="373" s="10" customFormat="1" ht="25.5" customHeight="1" x14ac:dyDescent="0.2"/>
  </sheetData>
  <autoFilter ref="A2:Q238">
    <filterColumn colId="15">
      <filters>
        <filter val="A"/>
      </filters>
    </filterColumn>
    <sortState ref="A3:Q200">
      <sortCondition ref="A3:A200"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dataConsolidate/>
  <mergeCells count="2">
    <mergeCell ref="A240:Q240"/>
    <mergeCell ref="A241:F241"/>
  </mergeCells>
  <phoneticPr fontId="3" type="noConversion"/>
  <dataValidations count="3">
    <dataValidation type="list" allowBlank="1" showInputMessage="1" showErrorMessage="1" sqref="A3">
      <formula1>#REF!</formula1>
    </dataValidation>
    <dataValidation type="list" allowBlank="1" showInputMessage="1" showErrorMessage="1" sqref="A4:A238">
      <formula1>#REF!</formula1>
    </dataValidation>
    <dataValidation type="list" allowBlank="1" showInputMessage="1" showErrorMessage="1" sqref="B3:B238">
      <formula1>#REF!</formula1>
    </dataValidation>
  </dataValidations>
  <pageMargins left="0.74803149606299213" right="0.74803149606299213" top="0.98425196850393704" bottom="0.98425196850393704" header="0.51181102362204722" footer="0.51181102362204722"/>
  <pageSetup paperSize="9" scale="36" fitToHeight="0" orientation="landscape"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pageSetUpPr fitToPage="1"/>
  </sheetPr>
  <dimension ref="A1:S1081"/>
  <sheetViews>
    <sheetView zoomScale="85" zoomScaleNormal="85" workbookViewId="0">
      <pane ySplit="2" topLeftCell="A9" activePane="bottomLeft" state="frozen"/>
      <selection activeCell="N1538" sqref="N1538"/>
      <selection pane="bottomLeft" activeCell="A9" sqref="A9"/>
    </sheetView>
  </sheetViews>
  <sheetFormatPr defaultRowHeight="15.75" x14ac:dyDescent="0.2"/>
  <cols>
    <col min="1" max="1" width="17.85546875" style="29" customWidth="1"/>
    <col min="2" max="2" width="24.85546875" style="25" customWidth="1"/>
    <col min="3" max="3" width="40.42578125" style="25" customWidth="1"/>
    <col min="4" max="4" width="36.42578125" style="25" customWidth="1"/>
    <col min="5" max="5" width="17.28515625" style="25" customWidth="1"/>
    <col min="6" max="6" width="37" style="25" customWidth="1"/>
    <col min="7" max="7" width="18.140625" style="25" customWidth="1"/>
    <col min="8" max="8" width="21.85546875" style="25" customWidth="1"/>
    <col min="9" max="9" width="14.7109375" style="25" customWidth="1"/>
    <col min="10" max="10" width="21.85546875" style="25" customWidth="1"/>
    <col min="11" max="11" width="12.28515625" style="25" customWidth="1"/>
    <col min="12" max="12" width="12" style="30" customWidth="1"/>
    <col min="13" max="14" width="21.140625" style="25" customWidth="1"/>
    <col min="15" max="15" width="22.85546875" style="29" customWidth="1"/>
    <col min="16" max="16" width="38.7109375" style="25" customWidth="1"/>
    <col min="17" max="17" width="26" style="25" customWidth="1"/>
    <col min="18" max="18" width="4.140625" style="25" bestFit="1" customWidth="1"/>
    <col min="19" max="19" width="27.140625" style="25" customWidth="1"/>
    <col min="20" max="16384" width="9.140625" style="25"/>
  </cols>
  <sheetData>
    <row r="1" spans="1:19" s="35" customFormat="1" ht="32.25" customHeight="1" x14ac:dyDescent="0.2">
      <c r="A1" s="37" t="s">
        <v>147</v>
      </c>
      <c r="L1" s="36"/>
      <c r="O1" s="37"/>
    </row>
    <row r="2" spans="1:19" s="16" customFormat="1" ht="138" customHeight="1" x14ac:dyDescent="0.2">
      <c r="A2" s="9" t="s">
        <v>23</v>
      </c>
      <c r="B2" s="13" t="s">
        <v>125</v>
      </c>
      <c r="C2" s="13" t="s">
        <v>141</v>
      </c>
      <c r="D2" s="13" t="s">
        <v>124</v>
      </c>
      <c r="E2" s="13" t="s">
        <v>15</v>
      </c>
      <c r="F2" s="13" t="s">
        <v>142</v>
      </c>
      <c r="G2" s="13" t="s">
        <v>126</v>
      </c>
      <c r="H2" s="13" t="s">
        <v>3</v>
      </c>
      <c r="I2" s="13" t="s">
        <v>161</v>
      </c>
      <c r="J2" s="13" t="s">
        <v>128</v>
      </c>
      <c r="K2" s="13" t="s">
        <v>120</v>
      </c>
      <c r="L2" s="14" t="s">
        <v>121</v>
      </c>
      <c r="M2" s="9" t="s">
        <v>152</v>
      </c>
      <c r="N2" s="9" t="s">
        <v>162</v>
      </c>
      <c r="O2" s="15" t="s">
        <v>153</v>
      </c>
      <c r="P2" s="13" t="s">
        <v>129</v>
      </c>
      <c r="Q2" s="13" t="s">
        <v>160</v>
      </c>
      <c r="R2" s="3" t="s">
        <v>8045</v>
      </c>
      <c r="S2" s="3" t="s">
        <v>8046</v>
      </c>
    </row>
    <row r="3" spans="1:19" ht="51" hidden="1" x14ac:dyDescent="0.2">
      <c r="A3" s="7" t="s">
        <v>32</v>
      </c>
      <c r="B3" s="4" t="s">
        <v>61</v>
      </c>
      <c r="C3" s="17" t="s">
        <v>5265</v>
      </c>
      <c r="D3" s="17" t="s">
        <v>5113</v>
      </c>
      <c r="E3" s="18">
        <v>3150002801</v>
      </c>
      <c r="F3" s="18" t="s">
        <v>393</v>
      </c>
      <c r="G3" s="18" t="s">
        <v>5266</v>
      </c>
      <c r="H3" s="18" t="s">
        <v>5266</v>
      </c>
      <c r="I3" s="18">
        <v>47197200</v>
      </c>
      <c r="J3" s="19">
        <v>42237</v>
      </c>
      <c r="K3" s="20">
        <v>2015</v>
      </c>
      <c r="L3" s="20">
        <v>2015</v>
      </c>
      <c r="M3" s="22">
        <v>12000</v>
      </c>
      <c r="N3" s="21" t="s">
        <v>130</v>
      </c>
      <c r="O3" s="23">
        <f>M3*VLOOKUP(N3,Kurzy!$A$2:$B$10,2,FALSE)</f>
        <v>12000</v>
      </c>
      <c r="P3" s="18"/>
      <c r="Q3" s="24"/>
      <c r="R3" s="18" t="s">
        <v>10143</v>
      </c>
      <c r="S3" s="18" t="s">
        <v>10175</v>
      </c>
    </row>
    <row r="4" spans="1:19" ht="51" hidden="1" x14ac:dyDescent="0.2">
      <c r="A4" s="7" t="s">
        <v>32</v>
      </c>
      <c r="B4" s="4" t="s">
        <v>61</v>
      </c>
      <c r="C4" s="17" t="s">
        <v>5267</v>
      </c>
      <c r="D4" s="17" t="s">
        <v>5268</v>
      </c>
      <c r="E4" s="18">
        <v>3150003795</v>
      </c>
      <c r="F4" s="18" t="s">
        <v>393</v>
      </c>
      <c r="G4" s="18" t="s">
        <v>5269</v>
      </c>
      <c r="H4" s="18" t="s">
        <v>5269</v>
      </c>
      <c r="I4" s="18">
        <v>8150034473</v>
      </c>
      <c r="J4" s="19">
        <v>42307</v>
      </c>
      <c r="K4" s="20">
        <v>2015</v>
      </c>
      <c r="L4" s="20">
        <v>2015</v>
      </c>
      <c r="M4" s="22">
        <v>4000</v>
      </c>
      <c r="N4" s="21" t="s">
        <v>130</v>
      </c>
      <c r="O4" s="23">
        <f>M4*VLOOKUP(N4,Kurzy!$A$2:$B$10,2,FALSE)</f>
        <v>4000</v>
      </c>
      <c r="P4" s="18"/>
      <c r="Q4" s="24"/>
      <c r="R4" s="18" t="s">
        <v>10143</v>
      </c>
      <c r="S4" s="18" t="s">
        <v>10178</v>
      </c>
    </row>
    <row r="5" spans="1:19" ht="51" hidden="1" x14ac:dyDescent="0.2">
      <c r="A5" s="7" t="s">
        <v>32</v>
      </c>
      <c r="B5" s="4" t="s">
        <v>61</v>
      </c>
      <c r="C5" s="17" t="s">
        <v>5267</v>
      </c>
      <c r="D5" s="17" t="s">
        <v>5268</v>
      </c>
      <c r="E5" s="18">
        <v>3150003371</v>
      </c>
      <c r="F5" s="18" t="s">
        <v>393</v>
      </c>
      <c r="G5" s="18" t="s">
        <v>5269</v>
      </c>
      <c r="H5" s="18" t="s">
        <v>5269</v>
      </c>
      <c r="I5" s="18">
        <v>8150034473</v>
      </c>
      <c r="J5" s="19">
        <v>42282</v>
      </c>
      <c r="K5" s="20">
        <v>2015</v>
      </c>
      <c r="L5" s="20">
        <v>2015</v>
      </c>
      <c r="M5" s="22">
        <v>3000</v>
      </c>
      <c r="N5" s="21" t="s">
        <v>130</v>
      </c>
      <c r="O5" s="23">
        <f>M5*VLOOKUP(N5,Kurzy!$A$2:$B$10,2,FALSE)</f>
        <v>3000</v>
      </c>
      <c r="P5" s="18"/>
      <c r="Q5" s="24"/>
      <c r="R5" s="18" t="s">
        <v>10143</v>
      </c>
      <c r="S5" s="18" t="s">
        <v>10178</v>
      </c>
    </row>
    <row r="6" spans="1:19" ht="51" hidden="1" x14ac:dyDescent="0.2">
      <c r="A6" s="7" t="s">
        <v>32</v>
      </c>
      <c r="B6" s="4" t="s">
        <v>61</v>
      </c>
      <c r="C6" s="17" t="s">
        <v>5267</v>
      </c>
      <c r="D6" s="17" t="s">
        <v>5268</v>
      </c>
      <c r="E6" s="18">
        <v>3150001958</v>
      </c>
      <c r="F6" s="18" t="s">
        <v>393</v>
      </c>
      <c r="G6" s="18" t="s">
        <v>5269</v>
      </c>
      <c r="H6" s="18" t="s">
        <v>5269</v>
      </c>
      <c r="I6" s="18">
        <v>8150034473</v>
      </c>
      <c r="J6" s="19">
        <v>42166</v>
      </c>
      <c r="K6" s="20">
        <v>2015</v>
      </c>
      <c r="L6" s="20">
        <v>2015</v>
      </c>
      <c r="M6" s="22">
        <v>4000</v>
      </c>
      <c r="N6" s="21" t="s">
        <v>130</v>
      </c>
      <c r="O6" s="23">
        <f>M6*VLOOKUP(N6,Kurzy!$A$2:$B$10,2,FALSE)</f>
        <v>4000</v>
      </c>
      <c r="P6" s="18"/>
      <c r="Q6" s="24"/>
      <c r="R6" s="18" t="s">
        <v>10143</v>
      </c>
      <c r="S6" s="18" t="s">
        <v>10178</v>
      </c>
    </row>
    <row r="7" spans="1:19" ht="51" hidden="1" x14ac:dyDescent="0.2">
      <c r="A7" s="7" t="s">
        <v>32</v>
      </c>
      <c r="B7" s="4" t="s">
        <v>61</v>
      </c>
      <c r="C7" s="17" t="s">
        <v>5267</v>
      </c>
      <c r="D7" s="17" t="s">
        <v>5268</v>
      </c>
      <c r="E7" s="18">
        <v>3150000734</v>
      </c>
      <c r="F7" s="18" t="s">
        <v>393</v>
      </c>
      <c r="G7" s="18" t="s">
        <v>5269</v>
      </c>
      <c r="H7" s="18" t="s">
        <v>5269</v>
      </c>
      <c r="I7" s="18">
        <v>8150034473</v>
      </c>
      <c r="J7" s="19">
        <v>42040</v>
      </c>
      <c r="K7" s="20">
        <v>2015</v>
      </c>
      <c r="L7" s="20">
        <v>2015</v>
      </c>
      <c r="M7" s="22">
        <v>2000</v>
      </c>
      <c r="N7" s="21" t="s">
        <v>130</v>
      </c>
      <c r="O7" s="23">
        <f>M7*VLOOKUP(N7,Kurzy!$A$2:$B$10,2,FALSE)</f>
        <v>2000</v>
      </c>
      <c r="P7" s="18"/>
      <c r="Q7" s="24"/>
      <c r="R7" s="18" t="s">
        <v>10143</v>
      </c>
      <c r="S7" s="18" t="s">
        <v>10178</v>
      </c>
    </row>
    <row r="8" spans="1:19" ht="51" hidden="1" x14ac:dyDescent="0.2">
      <c r="A8" s="7" t="s">
        <v>32</v>
      </c>
      <c r="B8" s="4" t="s">
        <v>61</v>
      </c>
      <c r="C8" s="17" t="s">
        <v>5267</v>
      </c>
      <c r="D8" s="17" t="s">
        <v>5268</v>
      </c>
      <c r="E8" s="18">
        <v>3150000441</v>
      </c>
      <c r="F8" s="18" t="s">
        <v>393</v>
      </c>
      <c r="G8" s="18" t="s">
        <v>5269</v>
      </c>
      <c r="H8" s="18" t="s">
        <v>5269</v>
      </c>
      <c r="I8" s="18">
        <v>8150034473</v>
      </c>
      <c r="J8" s="19">
        <v>42040</v>
      </c>
      <c r="K8" s="20">
        <v>2015</v>
      </c>
      <c r="L8" s="20">
        <v>2015</v>
      </c>
      <c r="M8" s="22">
        <v>2000</v>
      </c>
      <c r="N8" s="21" t="s">
        <v>130</v>
      </c>
      <c r="O8" s="23">
        <f>M8*VLOOKUP(N8,Kurzy!$A$2:$B$10,2,FALSE)</f>
        <v>2000</v>
      </c>
      <c r="P8" s="18"/>
      <c r="Q8" s="24"/>
      <c r="R8" s="18" t="s">
        <v>10143</v>
      </c>
      <c r="S8" s="18" t="s">
        <v>10178</v>
      </c>
    </row>
    <row r="9" spans="1:19" ht="25.5" x14ac:dyDescent="0.2">
      <c r="A9" s="7" t="s">
        <v>32</v>
      </c>
      <c r="B9" s="4" t="s">
        <v>61</v>
      </c>
      <c r="C9" s="17" t="s">
        <v>5270</v>
      </c>
      <c r="D9" s="17" t="s">
        <v>5271</v>
      </c>
      <c r="E9" s="18">
        <v>3150000559</v>
      </c>
      <c r="F9" s="18" t="s">
        <v>393</v>
      </c>
      <c r="G9" s="18" t="s">
        <v>5272</v>
      </c>
      <c r="H9" s="18" t="s">
        <v>5272</v>
      </c>
      <c r="I9" s="18">
        <v>45012203</v>
      </c>
      <c r="J9" s="19">
        <v>42047</v>
      </c>
      <c r="K9" s="20">
        <v>2015</v>
      </c>
      <c r="L9" s="20">
        <v>2015</v>
      </c>
      <c r="M9" s="22">
        <v>20000</v>
      </c>
      <c r="N9" s="21" t="s">
        <v>130</v>
      </c>
      <c r="O9" s="23">
        <f>M9*VLOOKUP(N9,Kurzy!$A$2:$B$10,2,FALSE)</f>
        <v>20000</v>
      </c>
      <c r="P9" s="18"/>
      <c r="Q9" s="24"/>
      <c r="R9" s="18" t="s">
        <v>10147</v>
      </c>
      <c r="S9" s="18"/>
    </row>
    <row r="10" spans="1:19" ht="25.5" x14ac:dyDescent="0.2">
      <c r="A10" s="7" t="s">
        <v>32</v>
      </c>
      <c r="B10" s="4" t="s">
        <v>61</v>
      </c>
      <c r="C10" s="17" t="s">
        <v>5273</v>
      </c>
      <c r="D10" s="17" t="s">
        <v>5274</v>
      </c>
      <c r="E10" s="18" t="s">
        <v>5275</v>
      </c>
      <c r="F10" s="18" t="s">
        <v>5276</v>
      </c>
      <c r="G10" s="18" t="s">
        <v>1201</v>
      </c>
      <c r="H10" s="18" t="s">
        <v>1201</v>
      </c>
      <c r="I10" s="18">
        <v>35829052</v>
      </c>
      <c r="J10" s="19">
        <v>42177</v>
      </c>
      <c r="K10" s="20">
        <v>2015</v>
      </c>
      <c r="L10" s="20">
        <v>2015</v>
      </c>
      <c r="M10" s="22">
        <v>5000</v>
      </c>
      <c r="N10" s="21" t="s">
        <v>130</v>
      </c>
      <c r="O10" s="23">
        <f>M10*VLOOKUP(N10,Kurzy!$A$2:$B$10,2,FALSE)</f>
        <v>5000</v>
      </c>
      <c r="P10" s="18"/>
      <c r="Q10" s="24"/>
      <c r="R10" s="18" t="s">
        <v>10147</v>
      </c>
      <c r="S10" s="18"/>
    </row>
    <row r="11" spans="1:19" ht="25.5" x14ac:dyDescent="0.2">
      <c r="A11" s="7" t="s">
        <v>32</v>
      </c>
      <c r="B11" s="4" t="s">
        <v>61</v>
      </c>
      <c r="C11" s="17" t="s">
        <v>5277</v>
      </c>
      <c r="D11" s="17" t="s">
        <v>5124</v>
      </c>
      <c r="E11" s="18" t="s">
        <v>5278</v>
      </c>
      <c r="F11" s="18" t="s">
        <v>393</v>
      </c>
      <c r="G11" s="18" t="s">
        <v>5279</v>
      </c>
      <c r="H11" s="18" t="s">
        <v>5279</v>
      </c>
      <c r="I11" s="18"/>
      <c r="J11" s="19">
        <v>42111</v>
      </c>
      <c r="K11" s="20">
        <v>2015</v>
      </c>
      <c r="L11" s="20">
        <v>2015</v>
      </c>
      <c r="M11" s="22">
        <v>19000</v>
      </c>
      <c r="N11" s="21" t="s">
        <v>130</v>
      </c>
      <c r="O11" s="23">
        <f>M11*VLOOKUP(N11,Kurzy!$A$2:$B$10,2,FALSE)</f>
        <v>19000</v>
      </c>
      <c r="P11" s="18"/>
      <c r="Q11" s="24"/>
      <c r="R11" s="18" t="s">
        <v>10147</v>
      </c>
      <c r="S11" s="18"/>
    </row>
    <row r="12" spans="1:19" ht="63.75" x14ac:dyDescent="0.2">
      <c r="A12" s="7" t="s">
        <v>32</v>
      </c>
      <c r="B12" s="4" t="s">
        <v>61</v>
      </c>
      <c r="C12" s="17" t="s">
        <v>5280</v>
      </c>
      <c r="D12" s="17" t="s">
        <v>5124</v>
      </c>
      <c r="E12" s="18" t="s">
        <v>5281</v>
      </c>
      <c r="F12" s="18" t="s">
        <v>393</v>
      </c>
      <c r="G12" s="18" t="s">
        <v>5282</v>
      </c>
      <c r="H12" s="18" t="s">
        <v>5282</v>
      </c>
      <c r="I12" s="18"/>
      <c r="J12" s="19">
        <v>42124</v>
      </c>
      <c r="K12" s="20">
        <v>2015</v>
      </c>
      <c r="L12" s="20">
        <v>2015</v>
      </c>
      <c r="M12" s="22">
        <v>13965</v>
      </c>
      <c r="N12" s="21" t="s">
        <v>130</v>
      </c>
      <c r="O12" s="23">
        <f>M12*VLOOKUP(N12,Kurzy!$A$2:$B$10,2,FALSE)</f>
        <v>13965</v>
      </c>
      <c r="P12" s="18"/>
      <c r="Q12" s="24"/>
      <c r="R12" s="18" t="s">
        <v>10147</v>
      </c>
      <c r="S12" s="18"/>
    </row>
    <row r="13" spans="1:19" ht="38.25" x14ac:dyDescent="0.2">
      <c r="A13" s="7" t="s">
        <v>32</v>
      </c>
      <c r="B13" s="4" t="s">
        <v>61</v>
      </c>
      <c r="C13" s="17" t="s">
        <v>5283</v>
      </c>
      <c r="D13" s="17" t="s">
        <v>5284</v>
      </c>
      <c r="E13" s="18">
        <v>3150004698</v>
      </c>
      <c r="F13" s="18" t="s">
        <v>393</v>
      </c>
      <c r="G13" s="18" t="s">
        <v>5285</v>
      </c>
      <c r="H13" s="18" t="s">
        <v>5285</v>
      </c>
      <c r="I13" s="18"/>
      <c r="J13" s="19">
        <v>42187</v>
      </c>
      <c r="K13" s="20">
        <v>2015</v>
      </c>
      <c r="L13" s="20">
        <v>2015</v>
      </c>
      <c r="M13" s="22">
        <v>3381</v>
      </c>
      <c r="N13" s="21" t="s">
        <v>130</v>
      </c>
      <c r="O13" s="23">
        <f>M13*VLOOKUP(N13,Kurzy!$A$2:$B$10,2,FALSE)</f>
        <v>3381</v>
      </c>
      <c r="P13" s="18"/>
      <c r="Q13" s="24"/>
      <c r="R13" s="18" t="s">
        <v>10147</v>
      </c>
      <c r="S13" s="18"/>
    </row>
    <row r="14" spans="1:19" ht="38.25" x14ac:dyDescent="0.2">
      <c r="A14" s="7" t="s">
        <v>32</v>
      </c>
      <c r="B14" s="4" t="s">
        <v>38</v>
      </c>
      <c r="C14" s="17" t="s">
        <v>5286</v>
      </c>
      <c r="D14" s="17" t="s">
        <v>5287</v>
      </c>
      <c r="E14" s="18" t="s">
        <v>5288</v>
      </c>
      <c r="F14" s="18" t="s">
        <v>5289</v>
      </c>
      <c r="G14" s="18" t="s">
        <v>5290</v>
      </c>
      <c r="H14" s="18" t="s">
        <v>356</v>
      </c>
      <c r="I14" s="18">
        <v>30856043</v>
      </c>
      <c r="J14" s="19">
        <v>42082</v>
      </c>
      <c r="K14" s="20">
        <v>2015</v>
      </c>
      <c r="L14" s="20">
        <v>2015</v>
      </c>
      <c r="M14" s="22">
        <v>10000</v>
      </c>
      <c r="N14" s="21" t="s">
        <v>130</v>
      </c>
      <c r="O14" s="23">
        <f>M14*VLOOKUP(N14,Kurzy!$A$2:$B$10,2,FALSE)</f>
        <v>10000</v>
      </c>
      <c r="P14" s="18"/>
      <c r="Q14" s="24"/>
      <c r="R14" s="18" t="s">
        <v>10147</v>
      </c>
      <c r="S14" s="18"/>
    </row>
    <row r="15" spans="1:19" ht="25.5" x14ac:dyDescent="0.2">
      <c r="A15" s="7" t="s">
        <v>32</v>
      </c>
      <c r="B15" s="4" t="s">
        <v>38</v>
      </c>
      <c r="C15" s="17" t="s">
        <v>5291</v>
      </c>
      <c r="D15" s="17" t="s">
        <v>5261</v>
      </c>
      <c r="E15" s="18" t="s">
        <v>5292</v>
      </c>
      <c r="F15" s="18" t="s">
        <v>378</v>
      </c>
      <c r="G15" s="18" t="s">
        <v>5293</v>
      </c>
      <c r="H15" s="18" t="s">
        <v>5293</v>
      </c>
      <c r="I15" s="18">
        <v>31392318</v>
      </c>
      <c r="J15" s="19">
        <v>41723</v>
      </c>
      <c r="K15" s="20">
        <v>2014</v>
      </c>
      <c r="L15" s="20">
        <v>2015</v>
      </c>
      <c r="M15" s="22">
        <v>1000</v>
      </c>
      <c r="N15" s="21" t="s">
        <v>130</v>
      </c>
      <c r="O15" s="23">
        <f>M15*VLOOKUP(N15,Kurzy!$A$2:$B$10,2,FALSE)</f>
        <v>1000</v>
      </c>
      <c r="P15" s="18"/>
      <c r="Q15" s="24"/>
      <c r="R15" s="18" t="s">
        <v>10147</v>
      </c>
      <c r="S15" s="18"/>
    </row>
    <row r="16" spans="1:19" ht="38.25" x14ac:dyDescent="0.2">
      <c r="A16" s="7" t="s">
        <v>32</v>
      </c>
      <c r="B16" s="4" t="s">
        <v>63</v>
      </c>
      <c r="C16" s="17" t="s">
        <v>5294</v>
      </c>
      <c r="D16" s="17" t="s">
        <v>5295</v>
      </c>
      <c r="E16" s="18" t="s">
        <v>5296</v>
      </c>
      <c r="F16" s="18" t="s">
        <v>5297</v>
      </c>
      <c r="G16" s="18" t="s">
        <v>5298</v>
      </c>
      <c r="H16" s="18" t="s">
        <v>5299</v>
      </c>
      <c r="I16" s="18">
        <v>31802877</v>
      </c>
      <c r="J16" s="19">
        <v>42321</v>
      </c>
      <c r="K16" s="20">
        <v>2015</v>
      </c>
      <c r="L16" s="20" t="s">
        <v>5300</v>
      </c>
      <c r="M16" s="22">
        <v>3400</v>
      </c>
      <c r="N16" s="21" t="s">
        <v>130</v>
      </c>
      <c r="O16" s="23">
        <f>M16*VLOOKUP(N16,Kurzy!$A$2:$B$10,2,FALSE)</f>
        <v>3400</v>
      </c>
      <c r="P16" s="18"/>
      <c r="Q16" s="24"/>
      <c r="R16" s="18" t="s">
        <v>10147</v>
      </c>
      <c r="S16" s="18"/>
    </row>
    <row r="17" spans="1:19" ht="38.25" x14ac:dyDescent="0.2">
      <c r="A17" s="7" t="s">
        <v>32</v>
      </c>
      <c r="B17" s="4" t="s">
        <v>63</v>
      </c>
      <c r="C17" s="17" t="s">
        <v>5301</v>
      </c>
      <c r="D17" s="17" t="s">
        <v>5295</v>
      </c>
      <c r="E17" s="18" t="s">
        <v>5302</v>
      </c>
      <c r="F17" s="18" t="s">
        <v>5297</v>
      </c>
      <c r="G17" s="18" t="s">
        <v>5298</v>
      </c>
      <c r="H17" s="18" t="s">
        <v>5303</v>
      </c>
      <c r="I17" s="18">
        <v>37982389</v>
      </c>
      <c r="J17" s="19">
        <v>42047</v>
      </c>
      <c r="K17" s="20">
        <v>2015</v>
      </c>
      <c r="L17" s="20" t="s">
        <v>5300</v>
      </c>
      <c r="M17" s="22">
        <v>8000</v>
      </c>
      <c r="N17" s="21" t="s">
        <v>130</v>
      </c>
      <c r="O17" s="23">
        <f>M17*VLOOKUP(N17,Kurzy!$A$2:$B$10,2,FALSE)</f>
        <v>8000</v>
      </c>
      <c r="P17" s="18"/>
      <c r="Q17" s="24"/>
      <c r="R17" s="18" t="s">
        <v>10147</v>
      </c>
      <c r="S17" s="18"/>
    </row>
    <row r="18" spans="1:19" ht="63.75" x14ac:dyDescent="0.2">
      <c r="A18" s="7" t="s">
        <v>32</v>
      </c>
      <c r="B18" s="4" t="s">
        <v>64</v>
      </c>
      <c r="C18" s="17" t="s">
        <v>5304</v>
      </c>
      <c r="D18" s="17" t="s">
        <v>5305</v>
      </c>
      <c r="E18" s="18" t="s">
        <v>5306</v>
      </c>
      <c r="F18" s="18" t="s">
        <v>5307</v>
      </c>
      <c r="G18" s="18" t="s">
        <v>5308</v>
      </c>
      <c r="H18" s="18" t="s">
        <v>5309</v>
      </c>
      <c r="I18" s="18">
        <v>36723304</v>
      </c>
      <c r="J18" s="19">
        <v>41891</v>
      </c>
      <c r="K18" s="20">
        <v>2014</v>
      </c>
      <c r="L18" s="20">
        <v>2014</v>
      </c>
      <c r="M18" s="22">
        <v>20350</v>
      </c>
      <c r="N18" s="21" t="s">
        <v>130</v>
      </c>
      <c r="O18" s="23">
        <f>M18*VLOOKUP(N18,Kurzy!$A$2:$B$10,2,FALSE)</f>
        <v>20350</v>
      </c>
      <c r="P18" s="18"/>
      <c r="Q18" s="24"/>
      <c r="R18" s="18" t="s">
        <v>10147</v>
      </c>
      <c r="S18" s="18"/>
    </row>
    <row r="19" spans="1:19" ht="51" x14ac:dyDescent="0.2">
      <c r="A19" s="7" t="s">
        <v>32</v>
      </c>
      <c r="B19" s="4" t="s">
        <v>64</v>
      </c>
      <c r="C19" s="17" t="s">
        <v>5310</v>
      </c>
      <c r="D19" s="17" t="s">
        <v>5311</v>
      </c>
      <c r="E19" s="18" t="s">
        <v>5312</v>
      </c>
      <c r="F19" s="18" t="s">
        <v>5313</v>
      </c>
      <c r="G19" s="18" t="s">
        <v>5314</v>
      </c>
      <c r="H19" s="18" t="s">
        <v>5315</v>
      </c>
      <c r="I19" s="18" t="s">
        <v>5316</v>
      </c>
      <c r="J19" s="19">
        <v>41900</v>
      </c>
      <c r="K19" s="20">
        <v>2014</v>
      </c>
      <c r="L19" s="20">
        <v>2014</v>
      </c>
      <c r="M19" s="22">
        <v>1867.05</v>
      </c>
      <c r="N19" s="21" t="s">
        <v>130</v>
      </c>
      <c r="O19" s="23">
        <f>M19*VLOOKUP(N19,Kurzy!$A$2:$B$10,2,FALSE)</f>
        <v>1867.05</v>
      </c>
      <c r="P19" s="18"/>
      <c r="Q19" s="24"/>
      <c r="R19" s="18" t="s">
        <v>10147</v>
      </c>
      <c r="S19" s="18"/>
    </row>
    <row r="20" spans="1:19" ht="25.5" x14ac:dyDescent="0.2">
      <c r="A20" s="7" t="s">
        <v>32</v>
      </c>
      <c r="B20" s="4" t="s">
        <v>64</v>
      </c>
      <c r="C20" s="17" t="s">
        <v>5317</v>
      </c>
      <c r="D20" s="17" t="s">
        <v>5318</v>
      </c>
      <c r="E20" s="18" t="s">
        <v>5319</v>
      </c>
      <c r="F20" s="18" t="s">
        <v>5313</v>
      </c>
      <c r="G20" s="18" t="s">
        <v>5320</v>
      </c>
      <c r="H20" s="18" t="s">
        <v>5321</v>
      </c>
      <c r="I20" s="18">
        <v>650928230</v>
      </c>
      <c r="J20" s="19">
        <v>41988</v>
      </c>
      <c r="K20" s="20">
        <v>2015</v>
      </c>
      <c r="L20" s="20">
        <v>2015</v>
      </c>
      <c r="M20" s="22">
        <v>27300</v>
      </c>
      <c r="N20" s="21" t="s">
        <v>130</v>
      </c>
      <c r="O20" s="23">
        <f>M20*VLOOKUP(N20,Kurzy!$A$2:$B$10,2,FALSE)</f>
        <v>27300</v>
      </c>
      <c r="P20" s="18"/>
      <c r="Q20" s="24"/>
      <c r="R20" s="18" t="s">
        <v>10147</v>
      </c>
      <c r="S20" s="18"/>
    </row>
    <row r="21" spans="1:19" ht="25.5" x14ac:dyDescent="0.2">
      <c r="A21" s="7" t="s">
        <v>32</v>
      </c>
      <c r="B21" s="4" t="s">
        <v>64</v>
      </c>
      <c r="C21" s="17" t="s">
        <v>5322</v>
      </c>
      <c r="D21" s="17" t="s">
        <v>5318</v>
      </c>
      <c r="E21" s="18" t="s">
        <v>5323</v>
      </c>
      <c r="F21" s="18" t="s">
        <v>5313</v>
      </c>
      <c r="G21" s="18" t="s">
        <v>5320</v>
      </c>
      <c r="H21" s="18" t="s">
        <v>5321</v>
      </c>
      <c r="I21" s="18">
        <v>650928230</v>
      </c>
      <c r="J21" s="19">
        <v>41963</v>
      </c>
      <c r="K21" s="20">
        <v>2015</v>
      </c>
      <c r="L21" s="20">
        <v>2015</v>
      </c>
      <c r="M21" s="22">
        <v>18000</v>
      </c>
      <c r="N21" s="21" t="s">
        <v>130</v>
      </c>
      <c r="O21" s="23">
        <f>M21*VLOOKUP(N21,Kurzy!$A$2:$B$10,2,FALSE)</f>
        <v>18000</v>
      </c>
      <c r="P21" s="18"/>
      <c r="Q21" s="24"/>
      <c r="R21" s="18" t="s">
        <v>10147</v>
      </c>
      <c r="S21" s="18"/>
    </row>
    <row r="22" spans="1:19" ht="89.25" x14ac:dyDescent="0.2">
      <c r="A22" s="7" t="s">
        <v>32</v>
      </c>
      <c r="B22" s="4" t="s">
        <v>64</v>
      </c>
      <c r="C22" s="17" t="s">
        <v>5324</v>
      </c>
      <c r="D22" s="17" t="s">
        <v>5318</v>
      </c>
      <c r="E22" s="18" t="s">
        <v>5325</v>
      </c>
      <c r="F22" s="18" t="s">
        <v>5326</v>
      </c>
      <c r="G22" s="18" t="s">
        <v>5327</v>
      </c>
      <c r="H22" s="18" t="s">
        <v>5328</v>
      </c>
      <c r="I22" s="18">
        <v>30853311</v>
      </c>
      <c r="J22" s="19">
        <v>40490</v>
      </c>
      <c r="K22" s="20">
        <v>2015</v>
      </c>
      <c r="L22" s="20">
        <v>2015</v>
      </c>
      <c r="M22" s="22">
        <v>8300</v>
      </c>
      <c r="N22" s="21" t="s">
        <v>130</v>
      </c>
      <c r="O22" s="23">
        <f>M22*VLOOKUP(N22,Kurzy!$A$2:$B$10,2,FALSE)</f>
        <v>8300</v>
      </c>
      <c r="P22" s="18"/>
      <c r="Q22" s="24"/>
      <c r="R22" s="18" t="s">
        <v>10147</v>
      </c>
      <c r="S22" s="18"/>
    </row>
    <row r="23" spans="1:19" x14ac:dyDescent="0.2">
      <c r="A23" s="7" t="s">
        <v>32</v>
      </c>
      <c r="B23" s="4" t="s">
        <v>64</v>
      </c>
      <c r="C23" s="17" t="s">
        <v>5329</v>
      </c>
      <c r="D23" s="17" t="s">
        <v>5318</v>
      </c>
      <c r="E23" s="18" t="s">
        <v>5330</v>
      </c>
      <c r="F23" s="18" t="s">
        <v>5313</v>
      </c>
      <c r="G23" s="18" t="s">
        <v>5331</v>
      </c>
      <c r="H23" s="18" t="s">
        <v>5332</v>
      </c>
      <c r="I23" s="18" t="s">
        <v>5333</v>
      </c>
      <c r="J23" s="19">
        <v>42053</v>
      </c>
      <c r="K23" s="20">
        <v>2015</v>
      </c>
      <c r="L23" s="20">
        <v>2015</v>
      </c>
      <c r="M23" s="22">
        <v>20300</v>
      </c>
      <c r="N23" s="21" t="s">
        <v>130</v>
      </c>
      <c r="O23" s="23">
        <f>M23*VLOOKUP(N23,Kurzy!$A$2:$B$10,2,FALSE)</f>
        <v>20300</v>
      </c>
      <c r="P23" s="18"/>
      <c r="Q23" s="24"/>
      <c r="R23" s="18" t="s">
        <v>10147</v>
      </c>
      <c r="S23" s="18"/>
    </row>
    <row r="24" spans="1:19" ht="76.5" x14ac:dyDescent="0.2">
      <c r="A24" s="7" t="s">
        <v>32</v>
      </c>
      <c r="B24" s="4" t="s">
        <v>64</v>
      </c>
      <c r="C24" s="17" t="s">
        <v>5334</v>
      </c>
      <c r="D24" s="17" t="s">
        <v>5335</v>
      </c>
      <c r="E24" s="18" t="s">
        <v>5336</v>
      </c>
      <c r="F24" s="18" t="s">
        <v>5337</v>
      </c>
      <c r="G24" s="18" t="s">
        <v>5338</v>
      </c>
      <c r="H24" s="18" t="s">
        <v>5339</v>
      </c>
      <c r="I24" s="18">
        <v>135562308</v>
      </c>
      <c r="J24" s="19">
        <v>42172</v>
      </c>
      <c r="K24" s="20">
        <v>2015</v>
      </c>
      <c r="L24" s="20">
        <v>2016</v>
      </c>
      <c r="M24" s="22">
        <v>34875</v>
      </c>
      <c r="N24" s="21" t="s">
        <v>130</v>
      </c>
      <c r="O24" s="23">
        <f>M24*VLOOKUP(N24,Kurzy!$A$2:$B$10,2,FALSE)</f>
        <v>34875</v>
      </c>
      <c r="P24" s="18"/>
      <c r="Q24" s="24"/>
      <c r="R24" s="18" t="s">
        <v>10147</v>
      </c>
      <c r="S24" s="18"/>
    </row>
    <row r="25" spans="1:19" ht="38.25" x14ac:dyDescent="0.2">
      <c r="A25" s="7" t="s">
        <v>32</v>
      </c>
      <c r="B25" s="4" t="s">
        <v>40</v>
      </c>
      <c r="C25" s="17" t="s">
        <v>5340</v>
      </c>
      <c r="D25" s="17" t="s">
        <v>5341</v>
      </c>
      <c r="E25" s="18" t="s">
        <v>5342</v>
      </c>
      <c r="F25" s="18" t="s">
        <v>5343</v>
      </c>
      <c r="G25" s="18"/>
      <c r="H25" s="18" t="s">
        <v>5344</v>
      </c>
      <c r="I25" s="18">
        <v>42270707</v>
      </c>
      <c r="J25" s="19">
        <v>42306</v>
      </c>
      <c r="K25" s="20">
        <v>2015</v>
      </c>
      <c r="L25" s="20">
        <v>2015</v>
      </c>
      <c r="M25" s="22">
        <v>2500</v>
      </c>
      <c r="N25" s="21" t="s">
        <v>130</v>
      </c>
      <c r="O25" s="23">
        <f>M25*VLOOKUP(N25,Kurzy!$A$2:$B$10,2,FALSE)</f>
        <v>2500</v>
      </c>
      <c r="P25" s="18"/>
      <c r="Q25" s="24"/>
      <c r="R25" s="18" t="s">
        <v>10147</v>
      </c>
      <c r="S25" s="18"/>
    </row>
    <row r="26" spans="1:19" ht="38.25" x14ac:dyDescent="0.2">
      <c r="A26" s="7" t="s">
        <v>32</v>
      </c>
      <c r="B26" s="4" t="s">
        <v>40</v>
      </c>
      <c r="C26" s="17" t="s">
        <v>5345</v>
      </c>
      <c r="D26" s="17" t="s">
        <v>5346</v>
      </c>
      <c r="E26" s="18" t="s">
        <v>5347</v>
      </c>
      <c r="F26" s="18" t="s">
        <v>5343</v>
      </c>
      <c r="G26" s="18"/>
      <c r="H26" s="18" t="s">
        <v>5344</v>
      </c>
      <c r="I26" s="18">
        <v>42270707</v>
      </c>
      <c r="J26" s="19">
        <v>42306</v>
      </c>
      <c r="K26" s="20">
        <v>2015</v>
      </c>
      <c r="L26" s="20">
        <v>2015</v>
      </c>
      <c r="M26" s="22">
        <v>1000</v>
      </c>
      <c r="N26" s="21" t="s">
        <v>130</v>
      </c>
      <c r="O26" s="23">
        <f>M26*VLOOKUP(N26,Kurzy!$A$2:$B$10,2,FALSE)</f>
        <v>1000</v>
      </c>
      <c r="P26" s="18"/>
      <c r="Q26" s="24"/>
      <c r="R26" s="18" t="s">
        <v>10147</v>
      </c>
      <c r="S26" s="18"/>
    </row>
    <row r="27" spans="1:19" ht="38.25" x14ac:dyDescent="0.2">
      <c r="A27" s="7" t="s">
        <v>32</v>
      </c>
      <c r="B27" s="4" t="s">
        <v>40</v>
      </c>
      <c r="C27" s="17" t="s">
        <v>5348</v>
      </c>
      <c r="D27" s="17" t="s">
        <v>5349</v>
      </c>
      <c r="E27" s="18" t="s">
        <v>5350</v>
      </c>
      <c r="F27" s="18" t="s">
        <v>5343</v>
      </c>
      <c r="G27" s="18"/>
      <c r="H27" s="18" t="s">
        <v>5344</v>
      </c>
      <c r="I27" s="18">
        <v>42270707</v>
      </c>
      <c r="J27" s="19">
        <v>42306</v>
      </c>
      <c r="K27" s="20">
        <v>2015</v>
      </c>
      <c r="L27" s="20">
        <v>2015</v>
      </c>
      <c r="M27" s="22">
        <v>400</v>
      </c>
      <c r="N27" s="21" t="s">
        <v>130</v>
      </c>
      <c r="O27" s="23">
        <f>M27*VLOOKUP(N27,Kurzy!$A$2:$B$10,2,FALSE)</f>
        <v>400</v>
      </c>
      <c r="P27" s="18"/>
      <c r="Q27" s="24"/>
      <c r="R27" s="18" t="s">
        <v>10147</v>
      </c>
      <c r="S27" s="18"/>
    </row>
    <row r="28" spans="1:19" ht="38.25" x14ac:dyDescent="0.2">
      <c r="A28" s="7" t="s">
        <v>32</v>
      </c>
      <c r="B28" s="4" t="s">
        <v>40</v>
      </c>
      <c r="C28" s="17" t="s">
        <v>5351</v>
      </c>
      <c r="D28" s="17" t="s">
        <v>5352</v>
      </c>
      <c r="E28" s="18" t="s">
        <v>5353</v>
      </c>
      <c r="F28" s="18" t="s">
        <v>5343</v>
      </c>
      <c r="G28" s="18"/>
      <c r="H28" s="18" t="s">
        <v>5344</v>
      </c>
      <c r="I28" s="18">
        <v>42270707</v>
      </c>
      <c r="J28" s="19">
        <v>42306</v>
      </c>
      <c r="K28" s="20">
        <v>2015</v>
      </c>
      <c r="L28" s="20">
        <v>2015</v>
      </c>
      <c r="M28" s="22">
        <v>2000</v>
      </c>
      <c r="N28" s="21" t="s">
        <v>130</v>
      </c>
      <c r="O28" s="23">
        <f>M28*VLOOKUP(N28,Kurzy!$A$2:$B$10,2,FALSE)</f>
        <v>2000</v>
      </c>
      <c r="P28" s="18"/>
      <c r="Q28" s="24"/>
      <c r="R28" s="18" t="s">
        <v>10147</v>
      </c>
      <c r="S28" s="18"/>
    </row>
    <row r="29" spans="1:19" ht="38.25" x14ac:dyDescent="0.2">
      <c r="A29" s="7" t="s">
        <v>32</v>
      </c>
      <c r="B29" s="4" t="s">
        <v>25</v>
      </c>
      <c r="C29" s="17" t="s">
        <v>5354</v>
      </c>
      <c r="D29" s="17" t="s">
        <v>5355</v>
      </c>
      <c r="E29" s="18" t="s">
        <v>5356</v>
      </c>
      <c r="F29" s="18" t="s">
        <v>3358</v>
      </c>
      <c r="G29" s="18"/>
      <c r="H29" s="18" t="s">
        <v>3925</v>
      </c>
      <c r="I29" s="18">
        <v>36457728</v>
      </c>
      <c r="J29" s="19">
        <v>42118</v>
      </c>
      <c r="K29" s="20">
        <v>2015</v>
      </c>
      <c r="L29" s="20">
        <v>2015</v>
      </c>
      <c r="M29" s="22">
        <v>300</v>
      </c>
      <c r="N29" s="21" t="s">
        <v>130</v>
      </c>
      <c r="O29" s="23">
        <f>M29*VLOOKUP(N29,Kurzy!$A$2:$B$10,2,FALSE)</f>
        <v>300</v>
      </c>
      <c r="P29" s="18"/>
      <c r="Q29" s="24"/>
      <c r="R29" s="18" t="s">
        <v>10147</v>
      </c>
      <c r="S29" s="18"/>
    </row>
    <row r="30" spans="1:19" ht="38.25" x14ac:dyDescent="0.2">
      <c r="A30" s="7" t="s">
        <v>32</v>
      </c>
      <c r="B30" s="4" t="s">
        <v>25</v>
      </c>
      <c r="C30" s="17" t="s">
        <v>5354</v>
      </c>
      <c r="D30" s="17" t="s">
        <v>5355</v>
      </c>
      <c r="E30" s="18" t="s">
        <v>5357</v>
      </c>
      <c r="F30" s="18" t="s">
        <v>3358</v>
      </c>
      <c r="G30" s="18"/>
      <c r="H30" s="18" t="s">
        <v>5358</v>
      </c>
      <c r="I30" s="18">
        <v>47933399</v>
      </c>
      <c r="J30" s="19">
        <v>42107</v>
      </c>
      <c r="K30" s="20">
        <v>2015</v>
      </c>
      <c r="L30" s="20">
        <v>2015</v>
      </c>
      <c r="M30" s="22">
        <v>300</v>
      </c>
      <c r="N30" s="21" t="s">
        <v>130</v>
      </c>
      <c r="O30" s="23">
        <f>M30*VLOOKUP(N30,Kurzy!$A$2:$B$10,2,FALSE)</f>
        <v>300</v>
      </c>
      <c r="P30" s="18"/>
      <c r="Q30" s="24"/>
      <c r="R30" s="18" t="s">
        <v>10147</v>
      </c>
      <c r="S30" s="18"/>
    </row>
    <row r="31" spans="1:19" ht="25.5" x14ac:dyDescent="0.2">
      <c r="A31" s="7" t="s">
        <v>32</v>
      </c>
      <c r="B31" s="4" t="s">
        <v>25</v>
      </c>
      <c r="C31" s="17" t="s">
        <v>5359</v>
      </c>
      <c r="D31" s="17" t="s">
        <v>5360</v>
      </c>
      <c r="E31" s="18" t="s">
        <v>5361</v>
      </c>
      <c r="F31" s="18" t="s">
        <v>5362</v>
      </c>
      <c r="G31" s="18"/>
      <c r="H31" s="18" t="s">
        <v>5363</v>
      </c>
      <c r="I31" s="18">
        <v>42260531</v>
      </c>
      <c r="J31" s="19">
        <v>42060</v>
      </c>
      <c r="K31" s="20">
        <v>2015</v>
      </c>
      <c r="L31" s="20">
        <v>2015</v>
      </c>
      <c r="M31" s="22">
        <v>11000</v>
      </c>
      <c r="N31" s="21" t="s">
        <v>130</v>
      </c>
      <c r="O31" s="23">
        <f>M31*VLOOKUP(N31,Kurzy!$A$2:$B$10,2,FALSE)</f>
        <v>11000</v>
      </c>
      <c r="P31" s="18"/>
      <c r="Q31" s="24"/>
      <c r="R31" s="18" t="s">
        <v>10147</v>
      </c>
      <c r="S31" s="18"/>
    </row>
    <row r="32" spans="1:19" ht="25.5" x14ac:dyDescent="0.2">
      <c r="A32" s="7" t="s">
        <v>32</v>
      </c>
      <c r="B32" s="4" t="s">
        <v>25</v>
      </c>
      <c r="C32" s="17" t="s">
        <v>5364</v>
      </c>
      <c r="D32" s="17" t="s">
        <v>5365</v>
      </c>
      <c r="E32" s="18" t="s">
        <v>5366</v>
      </c>
      <c r="F32" s="18" t="s">
        <v>5367</v>
      </c>
      <c r="G32" s="18"/>
      <c r="H32" s="18" t="s">
        <v>5368</v>
      </c>
      <c r="I32" s="18">
        <v>30857571</v>
      </c>
      <c r="J32" s="19">
        <v>42356</v>
      </c>
      <c r="K32" s="20">
        <v>2015</v>
      </c>
      <c r="L32" s="20">
        <v>2015</v>
      </c>
      <c r="M32" s="22">
        <v>3000</v>
      </c>
      <c r="N32" s="21" t="s">
        <v>130</v>
      </c>
      <c r="O32" s="23">
        <f>M32*VLOOKUP(N32,Kurzy!$A$2:$B$10,2,FALSE)</f>
        <v>3000</v>
      </c>
      <c r="P32" s="18"/>
      <c r="Q32" s="24"/>
      <c r="R32" s="18" t="s">
        <v>10147</v>
      </c>
      <c r="S32" s="18"/>
    </row>
    <row r="33" spans="1:19" ht="38.25" x14ac:dyDescent="0.2">
      <c r="A33" s="7" t="s">
        <v>32</v>
      </c>
      <c r="B33" s="4" t="s">
        <v>25</v>
      </c>
      <c r="C33" s="17" t="s">
        <v>5369</v>
      </c>
      <c r="D33" s="17" t="s">
        <v>5370</v>
      </c>
      <c r="E33" s="18" t="s">
        <v>5371</v>
      </c>
      <c r="F33" s="18" t="s">
        <v>260</v>
      </c>
      <c r="G33" s="18"/>
      <c r="H33" s="18" t="s">
        <v>5372</v>
      </c>
      <c r="I33" s="18">
        <v>31354645</v>
      </c>
      <c r="J33" s="19">
        <v>42212</v>
      </c>
      <c r="K33" s="20">
        <v>2015</v>
      </c>
      <c r="L33" s="20">
        <v>2015</v>
      </c>
      <c r="M33" s="22">
        <v>58668</v>
      </c>
      <c r="N33" s="21" t="s">
        <v>130</v>
      </c>
      <c r="O33" s="23">
        <f>M33*VLOOKUP(N33,Kurzy!$A$2:$B$10,2,FALSE)</f>
        <v>58668</v>
      </c>
      <c r="P33" s="18"/>
      <c r="Q33" s="24"/>
      <c r="R33" s="18" t="s">
        <v>10147</v>
      </c>
      <c r="S33" s="18"/>
    </row>
    <row r="34" spans="1:19" ht="38.25" x14ac:dyDescent="0.2">
      <c r="A34" s="7" t="s">
        <v>32</v>
      </c>
      <c r="B34" s="4" t="s">
        <v>25</v>
      </c>
      <c r="C34" s="17" t="s">
        <v>5373</v>
      </c>
      <c r="D34" s="17" t="s">
        <v>5370</v>
      </c>
      <c r="E34" s="18" t="s">
        <v>5374</v>
      </c>
      <c r="F34" s="18" t="s">
        <v>260</v>
      </c>
      <c r="G34" s="18"/>
      <c r="H34" s="18" t="s">
        <v>5372</v>
      </c>
      <c r="I34" s="18">
        <v>31354645</v>
      </c>
      <c r="J34" s="19">
        <v>41901</v>
      </c>
      <c r="K34" s="20">
        <v>2014</v>
      </c>
      <c r="L34" s="20">
        <v>2014</v>
      </c>
      <c r="M34" s="22">
        <v>38172</v>
      </c>
      <c r="N34" s="21" t="s">
        <v>130</v>
      </c>
      <c r="O34" s="23">
        <f>M34*VLOOKUP(N34,Kurzy!$A$2:$B$10,2,FALSE)</f>
        <v>38172</v>
      </c>
      <c r="P34" s="18" t="s">
        <v>5387</v>
      </c>
      <c r="Q34" s="24"/>
      <c r="R34" s="18" t="s">
        <v>10147</v>
      </c>
      <c r="S34" s="18"/>
    </row>
    <row r="35" spans="1:19" ht="38.25" x14ac:dyDescent="0.2">
      <c r="A35" s="7" t="s">
        <v>32</v>
      </c>
      <c r="B35" s="4" t="s">
        <v>25</v>
      </c>
      <c r="C35" s="17" t="s">
        <v>5375</v>
      </c>
      <c r="D35" s="17" t="s">
        <v>5376</v>
      </c>
      <c r="E35" s="18" t="s">
        <v>5377</v>
      </c>
      <c r="F35" s="18" t="s">
        <v>260</v>
      </c>
      <c r="G35" s="18"/>
      <c r="H35" s="18" t="s">
        <v>5378</v>
      </c>
      <c r="I35" s="18">
        <v>31356648</v>
      </c>
      <c r="J35" s="19">
        <v>41953</v>
      </c>
      <c r="K35" s="20">
        <v>2014</v>
      </c>
      <c r="L35" s="20">
        <v>2015</v>
      </c>
      <c r="M35" s="22">
        <v>12720</v>
      </c>
      <c r="N35" s="21" t="s">
        <v>130</v>
      </c>
      <c r="O35" s="23">
        <f>M35*VLOOKUP(N35,Kurzy!$A$2:$B$10,2,FALSE)</f>
        <v>12720</v>
      </c>
      <c r="P35" s="18"/>
      <c r="Q35" s="24"/>
      <c r="R35" s="18" t="s">
        <v>10147</v>
      </c>
      <c r="S35" s="18"/>
    </row>
    <row r="36" spans="1:19" ht="25.5" x14ac:dyDescent="0.2">
      <c r="A36" s="7" t="s">
        <v>32</v>
      </c>
      <c r="B36" s="4" t="s">
        <v>25</v>
      </c>
      <c r="C36" s="17" t="s">
        <v>5379</v>
      </c>
      <c r="D36" s="17" t="s">
        <v>5380</v>
      </c>
      <c r="E36" s="18" t="s">
        <v>5381</v>
      </c>
      <c r="F36" s="18" t="s">
        <v>260</v>
      </c>
      <c r="G36" s="18"/>
      <c r="H36" s="18" t="s">
        <v>5382</v>
      </c>
      <c r="I36" s="18">
        <v>35829052</v>
      </c>
      <c r="J36" s="19">
        <v>41626</v>
      </c>
      <c r="K36" s="20">
        <v>2014</v>
      </c>
      <c r="L36" s="20">
        <v>2017</v>
      </c>
      <c r="M36" s="22">
        <v>59710.2</v>
      </c>
      <c r="N36" s="21" t="s">
        <v>130</v>
      </c>
      <c r="O36" s="23">
        <f>M36*VLOOKUP(N36,Kurzy!$A$2:$B$10,2,FALSE)</f>
        <v>59710.2</v>
      </c>
      <c r="P36" s="18"/>
      <c r="Q36" s="24"/>
      <c r="R36" s="18" t="s">
        <v>10147</v>
      </c>
      <c r="S36" s="18"/>
    </row>
    <row r="37" spans="1:19" ht="25.5" x14ac:dyDescent="0.2">
      <c r="A37" s="7" t="s">
        <v>32</v>
      </c>
      <c r="B37" s="4" t="s">
        <v>25</v>
      </c>
      <c r="C37" s="17" t="s">
        <v>5383</v>
      </c>
      <c r="D37" s="17" t="s">
        <v>5380</v>
      </c>
      <c r="E37" s="18" t="s">
        <v>5384</v>
      </c>
      <c r="F37" s="18" t="s">
        <v>5385</v>
      </c>
      <c r="G37" s="18"/>
      <c r="H37" s="18" t="s">
        <v>5386</v>
      </c>
      <c r="I37" s="18">
        <v>35946024</v>
      </c>
      <c r="J37" s="19">
        <v>41066</v>
      </c>
      <c r="K37" s="20">
        <v>2012</v>
      </c>
      <c r="L37" s="20">
        <v>2014</v>
      </c>
      <c r="M37" s="22">
        <v>5011.2</v>
      </c>
      <c r="N37" s="21" t="s">
        <v>130</v>
      </c>
      <c r="O37" s="23">
        <f>M37*VLOOKUP(N37,Kurzy!$A$2:$B$10,2,FALSE)</f>
        <v>5011.2</v>
      </c>
      <c r="P37" s="18" t="s">
        <v>5387</v>
      </c>
      <c r="Q37" s="24"/>
      <c r="R37" s="18" t="s">
        <v>10147</v>
      </c>
      <c r="S37" s="18"/>
    </row>
    <row r="38" spans="1:19" ht="63.75" x14ac:dyDescent="0.2">
      <c r="A38" s="7" t="s">
        <v>32</v>
      </c>
      <c r="B38" s="4" t="s">
        <v>62</v>
      </c>
      <c r="C38" s="17" t="s">
        <v>5244</v>
      </c>
      <c r="D38" s="17" t="s">
        <v>5245</v>
      </c>
      <c r="E38" s="18" t="s">
        <v>5246</v>
      </c>
      <c r="F38" s="18" t="s">
        <v>5241</v>
      </c>
      <c r="G38" s="18" t="s">
        <v>5242</v>
      </c>
      <c r="H38" s="18" t="s">
        <v>5243</v>
      </c>
      <c r="I38" s="18">
        <v>30808898</v>
      </c>
      <c r="J38" s="19">
        <v>2014</v>
      </c>
      <c r="K38" s="20">
        <v>2014</v>
      </c>
      <c r="L38" s="20">
        <v>2015</v>
      </c>
      <c r="M38" s="22">
        <v>1200</v>
      </c>
      <c r="N38" s="21" t="s">
        <v>130</v>
      </c>
      <c r="O38" s="23">
        <f>M38*VLOOKUP(N38,Kurzy!$A$2:$B$10,2,FALSE)</f>
        <v>1200</v>
      </c>
      <c r="P38" s="18"/>
      <c r="Q38" s="24"/>
      <c r="R38" s="18" t="s">
        <v>10147</v>
      </c>
      <c r="S38" s="18" t="s">
        <v>10153</v>
      </c>
    </row>
    <row r="39" spans="1:19" ht="63.75" x14ac:dyDescent="0.2">
      <c r="A39" s="7" t="s">
        <v>32</v>
      </c>
      <c r="B39" s="4" t="s">
        <v>62</v>
      </c>
      <c r="C39" s="17" t="s">
        <v>5247</v>
      </c>
      <c r="D39" s="17" t="s">
        <v>5248</v>
      </c>
      <c r="E39" s="18" t="s">
        <v>5249</v>
      </c>
      <c r="F39" s="18" t="s">
        <v>5241</v>
      </c>
      <c r="G39" s="18" t="s">
        <v>5242</v>
      </c>
      <c r="H39" s="18" t="s">
        <v>5243</v>
      </c>
      <c r="I39" s="18">
        <v>30808898</v>
      </c>
      <c r="J39" s="19">
        <v>2014</v>
      </c>
      <c r="K39" s="20">
        <v>2014</v>
      </c>
      <c r="L39" s="20">
        <v>2015</v>
      </c>
      <c r="M39" s="22">
        <v>1500</v>
      </c>
      <c r="N39" s="21" t="s">
        <v>130</v>
      </c>
      <c r="O39" s="23">
        <f>M39*VLOOKUP(N39,Kurzy!$A$2:$B$10,2,FALSE)</f>
        <v>1500</v>
      </c>
      <c r="P39" s="18"/>
      <c r="Q39" s="24"/>
      <c r="R39" s="18" t="s">
        <v>10147</v>
      </c>
      <c r="S39" s="18" t="s">
        <v>10153</v>
      </c>
    </row>
    <row r="40" spans="1:19" ht="76.5" x14ac:dyDescent="0.2">
      <c r="A40" s="7" t="s">
        <v>32</v>
      </c>
      <c r="B40" s="4" t="s">
        <v>62</v>
      </c>
      <c r="C40" s="17" t="s">
        <v>5250</v>
      </c>
      <c r="D40" s="17" t="s">
        <v>5251</v>
      </c>
      <c r="E40" s="18" t="s">
        <v>5252</v>
      </c>
      <c r="F40" s="18" t="s">
        <v>5253</v>
      </c>
      <c r="G40" s="18" t="s">
        <v>5254</v>
      </c>
      <c r="H40" s="18" t="s">
        <v>5252</v>
      </c>
      <c r="I40" s="18">
        <v>31781012</v>
      </c>
      <c r="J40" s="19">
        <v>42335</v>
      </c>
      <c r="K40" s="20">
        <v>2015</v>
      </c>
      <c r="L40" s="20">
        <v>2018</v>
      </c>
      <c r="M40" s="22">
        <v>6000</v>
      </c>
      <c r="N40" s="21" t="s">
        <v>130</v>
      </c>
      <c r="O40" s="23">
        <f>M40*VLOOKUP(N40,Kurzy!$A$2:$B$10,2,FALSE)</f>
        <v>6000</v>
      </c>
      <c r="P40" s="18"/>
      <c r="Q40" s="24"/>
      <c r="R40" s="18" t="s">
        <v>10147</v>
      </c>
      <c r="S40" s="18" t="s">
        <v>10153</v>
      </c>
    </row>
    <row r="41" spans="1:19" ht="63.75" x14ac:dyDescent="0.2">
      <c r="A41" s="7" t="s">
        <v>32</v>
      </c>
      <c r="B41" s="4" t="s">
        <v>62</v>
      </c>
      <c r="C41" s="17" t="s">
        <v>5255</v>
      </c>
      <c r="D41" s="17" t="s">
        <v>5256</v>
      </c>
      <c r="E41" s="18" t="s">
        <v>5257</v>
      </c>
      <c r="F41" s="18" t="s">
        <v>5241</v>
      </c>
      <c r="G41" s="18" t="s">
        <v>5242</v>
      </c>
      <c r="H41" s="18" t="s">
        <v>5243</v>
      </c>
      <c r="I41" s="18">
        <v>30808898</v>
      </c>
      <c r="J41" s="19">
        <v>2015</v>
      </c>
      <c r="K41" s="20">
        <v>2015</v>
      </c>
      <c r="L41" s="20">
        <v>2016</v>
      </c>
      <c r="M41" s="22">
        <v>1800</v>
      </c>
      <c r="N41" s="21" t="s">
        <v>130</v>
      </c>
      <c r="O41" s="23">
        <f>M41*VLOOKUP(N41,Kurzy!$A$2:$B$10,2,FALSE)</f>
        <v>1800</v>
      </c>
      <c r="P41" s="18"/>
      <c r="Q41" s="24"/>
      <c r="R41" s="18" t="s">
        <v>10147</v>
      </c>
      <c r="S41" s="18" t="s">
        <v>10153</v>
      </c>
    </row>
    <row r="42" spans="1:19" ht="63.75" x14ac:dyDescent="0.2">
      <c r="A42" s="7" t="s">
        <v>32</v>
      </c>
      <c r="B42" s="4" t="s">
        <v>62</v>
      </c>
      <c r="C42" s="17" t="s">
        <v>5258</v>
      </c>
      <c r="D42" s="17" t="s">
        <v>5256</v>
      </c>
      <c r="E42" s="18" t="s">
        <v>5259</v>
      </c>
      <c r="F42" s="18" t="s">
        <v>5241</v>
      </c>
      <c r="G42" s="18" t="s">
        <v>5242</v>
      </c>
      <c r="H42" s="18" t="s">
        <v>5243</v>
      </c>
      <c r="I42" s="18">
        <v>30808898</v>
      </c>
      <c r="J42" s="19">
        <v>2015</v>
      </c>
      <c r="K42" s="20">
        <v>2015</v>
      </c>
      <c r="L42" s="20">
        <v>2015</v>
      </c>
      <c r="M42" s="22">
        <v>800</v>
      </c>
      <c r="N42" s="21" t="s">
        <v>130</v>
      </c>
      <c r="O42" s="23">
        <f>M42*VLOOKUP(N42,Kurzy!$A$2:$B$10,2,FALSE)</f>
        <v>800</v>
      </c>
      <c r="P42" s="18"/>
      <c r="Q42" s="24"/>
      <c r="R42" s="18" t="s">
        <v>10147</v>
      </c>
      <c r="S42" s="18" t="s">
        <v>10153</v>
      </c>
    </row>
    <row r="43" spans="1:19" ht="63.75" x14ac:dyDescent="0.2">
      <c r="A43" s="7" t="s">
        <v>4</v>
      </c>
      <c r="B43" s="4" t="s">
        <v>68</v>
      </c>
      <c r="C43" s="17" t="s">
        <v>6287</v>
      </c>
      <c r="D43" s="17" t="s">
        <v>6288</v>
      </c>
      <c r="E43" s="18" t="s">
        <v>6289</v>
      </c>
      <c r="F43" s="18"/>
      <c r="G43" s="18"/>
      <c r="H43" s="18"/>
      <c r="I43" s="18"/>
      <c r="J43" s="19"/>
      <c r="K43" s="20">
        <v>2014</v>
      </c>
      <c r="L43" s="20">
        <v>2017</v>
      </c>
      <c r="M43" s="22">
        <v>1800</v>
      </c>
      <c r="N43" s="21" t="s">
        <v>130</v>
      </c>
      <c r="O43" s="23">
        <f>M43*VLOOKUP(N43,Kurzy!$A$2:$B$10,2,FALSE)</f>
        <v>1800</v>
      </c>
      <c r="P43" s="18"/>
      <c r="Q43" s="24"/>
      <c r="R43" s="18" t="s">
        <v>10147</v>
      </c>
      <c r="S43" s="18"/>
    </row>
    <row r="44" spans="1:19" ht="38.25" x14ac:dyDescent="0.2">
      <c r="A44" s="7" t="s">
        <v>29</v>
      </c>
      <c r="B44" s="4" t="s">
        <v>105</v>
      </c>
      <c r="C44" s="17" t="s">
        <v>530</v>
      </c>
      <c r="D44" s="17" t="s">
        <v>531</v>
      </c>
      <c r="E44" s="18" t="s">
        <v>532</v>
      </c>
      <c r="F44" s="18" t="s">
        <v>533</v>
      </c>
      <c r="G44" s="18" t="s">
        <v>534</v>
      </c>
      <c r="H44" s="18" t="s">
        <v>535</v>
      </c>
      <c r="I44" s="18">
        <v>42034451</v>
      </c>
      <c r="J44" s="19">
        <v>41443</v>
      </c>
      <c r="K44" s="20">
        <v>2013</v>
      </c>
      <c r="L44" s="20">
        <v>2015</v>
      </c>
      <c r="M44" s="22">
        <v>300</v>
      </c>
      <c r="N44" s="21" t="s">
        <v>130</v>
      </c>
      <c r="O44" s="23">
        <f>M44*VLOOKUP(N44,Kurzy!$A$2:$B$10,2,FALSE)</f>
        <v>300</v>
      </c>
      <c r="P44" s="18"/>
      <c r="Q44" s="24"/>
      <c r="R44" s="18" t="s">
        <v>10147</v>
      </c>
      <c r="S44" s="18"/>
    </row>
    <row r="45" spans="1:19" ht="38.25" x14ac:dyDescent="0.2">
      <c r="A45" s="7" t="s">
        <v>29</v>
      </c>
      <c r="B45" s="4" t="s">
        <v>105</v>
      </c>
      <c r="C45" s="17" t="s">
        <v>536</v>
      </c>
      <c r="D45" s="17" t="s">
        <v>537</v>
      </c>
      <c r="E45" s="18" t="s">
        <v>538</v>
      </c>
      <c r="F45" s="18" t="s">
        <v>533</v>
      </c>
      <c r="G45" s="18" t="s">
        <v>539</v>
      </c>
      <c r="H45" s="18" t="s">
        <v>535</v>
      </c>
      <c r="I45" s="18">
        <v>42034451</v>
      </c>
      <c r="J45" s="19">
        <v>41745</v>
      </c>
      <c r="K45" s="20">
        <v>2014</v>
      </c>
      <c r="L45" s="20">
        <v>2016</v>
      </c>
      <c r="M45" s="22">
        <v>150</v>
      </c>
      <c r="N45" s="21" t="s">
        <v>130</v>
      </c>
      <c r="O45" s="23">
        <f>M45*VLOOKUP(N45,Kurzy!$A$2:$B$10,2,FALSE)</f>
        <v>150</v>
      </c>
      <c r="P45" s="18"/>
      <c r="Q45" s="24"/>
      <c r="R45" s="18" t="s">
        <v>10147</v>
      </c>
      <c r="S45" s="18"/>
    </row>
    <row r="46" spans="1:19" ht="38.25" x14ac:dyDescent="0.2">
      <c r="A46" s="7" t="s">
        <v>29</v>
      </c>
      <c r="B46" s="4" t="s">
        <v>105</v>
      </c>
      <c r="C46" s="17" t="s">
        <v>540</v>
      </c>
      <c r="D46" s="17" t="s">
        <v>541</v>
      </c>
      <c r="E46" s="18" t="s">
        <v>542</v>
      </c>
      <c r="F46" s="18" t="s">
        <v>533</v>
      </c>
      <c r="G46" s="18" t="s">
        <v>539</v>
      </c>
      <c r="H46" s="18" t="s">
        <v>535</v>
      </c>
      <c r="I46" s="18">
        <v>42034451</v>
      </c>
      <c r="J46" s="19">
        <v>41740</v>
      </c>
      <c r="K46" s="20">
        <v>2014</v>
      </c>
      <c r="L46" s="20">
        <v>2016</v>
      </c>
      <c r="M46" s="22">
        <v>150</v>
      </c>
      <c r="N46" s="21" t="s">
        <v>130</v>
      </c>
      <c r="O46" s="23">
        <f>M46*VLOOKUP(N46,Kurzy!$A$2:$B$10,2,FALSE)</f>
        <v>150</v>
      </c>
      <c r="P46" s="18"/>
      <c r="Q46" s="24"/>
      <c r="R46" s="18" t="s">
        <v>10147</v>
      </c>
      <c r="S46" s="18"/>
    </row>
    <row r="47" spans="1:19" ht="38.25" x14ac:dyDescent="0.2">
      <c r="A47" s="7" t="s">
        <v>29</v>
      </c>
      <c r="B47" s="4" t="s">
        <v>105</v>
      </c>
      <c r="C47" s="17" t="s">
        <v>543</v>
      </c>
      <c r="D47" s="17" t="s">
        <v>544</v>
      </c>
      <c r="E47" s="18" t="s">
        <v>545</v>
      </c>
      <c r="F47" s="18" t="s">
        <v>533</v>
      </c>
      <c r="G47" s="18" t="s">
        <v>539</v>
      </c>
      <c r="H47" s="18" t="s">
        <v>535</v>
      </c>
      <c r="I47" s="18">
        <v>42034451</v>
      </c>
      <c r="J47" s="19">
        <v>42124</v>
      </c>
      <c r="K47" s="20">
        <v>2015</v>
      </c>
      <c r="L47" s="20">
        <v>2016</v>
      </c>
      <c r="M47" s="22">
        <v>250</v>
      </c>
      <c r="N47" s="21" t="s">
        <v>130</v>
      </c>
      <c r="O47" s="23">
        <f>M47*VLOOKUP(N47,Kurzy!$A$2:$B$10,2,FALSE)</f>
        <v>250</v>
      </c>
      <c r="P47" s="18"/>
      <c r="Q47" s="24"/>
      <c r="R47" s="18" t="s">
        <v>10147</v>
      </c>
      <c r="S47" s="18"/>
    </row>
    <row r="48" spans="1:19" ht="38.25" x14ac:dyDescent="0.2">
      <c r="A48" s="7" t="s">
        <v>29</v>
      </c>
      <c r="B48" s="4" t="s">
        <v>69</v>
      </c>
      <c r="C48" s="17" t="s">
        <v>546</v>
      </c>
      <c r="D48" s="17" t="s">
        <v>547</v>
      </c>
      <c r="E48" s="18" t="s">
        <v>548</v>
      </c>
      <c r="F48" s="18"/>
      <c r="G48" s="18"/>
      <c r="H48" s="18" t="s">
        <v>549</v>
      </c>
      <c r="I48" s="18"/>
      <c r="J48" s="19"/>
      <c r="K48" s="20">
        <v>2015</v>
      </c>
      <c r="L48" s="20">
        <v>2015</v>
      </c>
      <c r="M48" s="22">
        <v>3000</v>
      </c>
      <c r="N48" s="21" t="s">
        <v>130</v>
      </c>
      <c r="O48" s="23">
        <f>M48*VLOOKUP(N48,Kurzy!$A$2:$B$10,2,FALSE)</f>
        <v>3000</v>
      </c>
      <c r="P48" s="18"/>
      <c r="Q48" s="24"/>
      <c r="R48" s="18" t="s">
        <v>10147</v>
      </c>
      <c r="S48" s="18"/>
    </row>
    <row r="49" spans="1:19" ht="76.5" hidden="1" x14ac:dyDescent="0.2">
      <c r="A49" s="7" t="s">
        <v>5</v>
      </c>
      <c r="B49" s="4" t="s">
        <v>72</v>
      </c>
      <c r="C49" s="17" t="s">
        <v>4944</v>
      </c>
      <c r="D49" s="17" t="s">
        <v>4945</v>
      </c>
      <c r="E49" s="18" t="s">
        <v>4946</v>
      </c>
      <c r="F49" s="18" t="s">
        <v>4947</v>
      </c>
      <c r="G49" s="18" t="s">
        <v>4948</v>
      </c>
      <c r="H49" s="18" t="s">
        <v>4949</v>
      </c>
      <c r="I49" s="18">
        <v>31819494</v>
      </c>
      <c r="J49" s="19">
        <v>40455</v>
      </c>
      <c r="K49" s="20">
        <v>2011</v>
      </c>
      <c r="L49" s="20">
        <v>2013</v>
      </c>
      <c r="M49" s="22">
        <v>29625</v>
      </c>
      <c r="N49" s="21" t="s">
        <v>130</v>
      </c>
      <c r="O49" s="23">
        <f>M49*VLOOKUP(N49,Kurzy!$A$2:$B$10,2,FALSE)</f>
        <v>29625</v>
      </c>
      <c r="P49" s="18" t="s">
        <v>4956</v>
      </c>
      <c r="Q49" s="24"/>
      <c r="R49" s="18" t="s">
        <v>10143</v>
      </c>
      <c r="S49" s="18" t="s">
        <v>10310</v>
      </c>
    </row>
    <row r="50" spans="1:19" ht="38.25" x14ac:dyDescent="0.2">
      <c r="A50" s="7" t="s">
        <v>5</v>
      </c>
      <c r="B50" s="4" t="s">
        <v>72</v>
      </c>
      <c r="C50" s="17" t="s">
        <v>4950</v>
      </c>
      <c r="D50" s="17" t="s">
        <v>4951</v>
      </c>
      <c r="E50" s="18" t="s">
        <v>4952</v>
      </c>
      <c r="F50" s="18" t="s">
        <v>4953</v>
      </c>
      <c r="G50" s="18" t="s">
        <v>4954</v>
      </c>
      <c r="H50" s="18" t="s">
        <v>4955</v>
      </c>
      <c r="I50" s="18">
        <v>35946024</v>
      </c>
      <c r="J50" s="19">
        <v>41281</v>
      </c>
      <c r="K50" s="20">
        <v>2013</v>
      </c>
      <c r="L50" s="20">
        <v>2015</v>
      </c>
      <c r="M50" s="22">
        <v>29708</v>
      </c>
      <c r="N50" s="21" t="s">
        <v>130</v>
      </c>
      <c r="O50" s="23">
        <f>M50*VLOOKUP(N50,Kurzy!$A$2:$B$10,2,FALSE)</f>
        <v>29708</v>
      </c>
      <c r="P50" s="18"/>
      <c r="Q50" s="24"/>
      <c r="R50" s="18" t="s">
        <v>10147</v>
      </c>
      <c r="S50" s="18"/>
    </row>
    <row r="51" spans="1:19" ht="153" hidden="1" x14ac:dyDescent="0.2">
      <c r="A51" s="7" t="s">
        <v>6</v>
      </c>
      <c r="B51" s="4" t="s">
        <v>74</v>
      </c>
      <c r="C51" s="17" t="s">
        <v>5911</v>
      </c>
      <c r="D51" s="17" t="s">
        <v>5912</v>
      </c>
      <c r="E51" s="18" t="s">
        <v>5913</v>
      </c>
      <c r="F51" s="18" t="s">
        <v>260</v>
      </c>
      <c r="G51" s="18" t="s">
        <v>5914</v>
      </c>
      <c r="H51" s="18" t="s">
        <v>5915</v>
      </c>
      <c r="I51" s="18"/>
      <c r="J51" s="19">
        <v>42102</v>
      </c>
      <c r="K51" s="20">
        <v>2015</v>
      </c>
      <c r="L51" s="20">
        <v>2015</v>
      </c>
      <c r="M51" s="22">
        <v>16200</v>
      </c>
      <c r="N51" s="21" t="s">
        <v>130</v>
      </c>
      <c r="O51" s="23">
        <f>M51*VLOOKUP(N51,Kurzy!$A$2:$B$10,2,FALSE)</f>
        <v>16200</v>
      </c>
      <c r="P51" s="18"/>
      <c r="Q51" s="24"/>
      <c r="R51" s="18" t="s">
        <v>10143</v>
      </c>
      <c r="S51" s="18" t="s">
        <v>10158</v>
      </c>
    </row>
    <row r="52" spans="1:19" ht="51" x14ac:dyDescent="0.2">
      <c r="A52" s="7" t="s">
        <v>6</v>
      </c>
      <c r="B52" s="4" t="s">
        <v>109</v>
      </c>
      <c r="C52" s="17" t="s">
        <v>5343</v>
      </c>
      <c r="D52" s="17" t="s">
        <v>5916</v>
      </c>
      <c r="E52" s="18" t="s">
        <v>5917</v>
      </c>
      <c r="F52" s="18" t="s">
        <v>5313</v>
      </c>
      <c r="G52" s="18" t="s">
        <v>5918</v>
      </c>
      <c r="H52" s="18" t="s">
        <v>5919</v>
      </c>
      <c r="I52" s="18"/>
      <c r="J52" s="19">
        <v>42129</v>
      </c>
      <c r="K52" s="20">
        <v>2015</v>
      </c>
      <c r="L52" s="20">
        <v>2015</v>
      </c>
      <c r="M52" s="22">
        <v>1500</v>
      </c>
      <c r="N52" s="21" t="s">
        <v>130</v>
      </c>
      <c r="O52" s="23">
        <f>M52*VLOOKUP(N52,Kurzy!$A$2:$B$10,2,FALSE)</f>
        <v>1500</v>
      </c>
      <c r="P52" s="18"/>
      <c r="Q52" s="24"/>
      <c r="R52" s="18" t="s">
        <v>10147</v>
      </c>
      <c r="S52" s="18"/>
    </row>
    <row r="53" spans="1:19" ht="38.25" x14ac:dyDescent="0.2">
      <c r="A53" s="7" t="s">
        <v>6</v>
      </c>
      <c r="B53" s="4" t="s">
        <v>109</v>
      </c>
      <c r="C53" s="17" t="s">
        <v>5920</v>
      </c>
      <c r="D53" s="17" t="s">
        <v>5921</v>
      </c>
      <c r="E53" s="18" t="s">
        <v>5922</v>
      </c>
      <c r="F53" s="18" t="s">
        <v>5923</v>
      </c>
      <c r="G53" s="18" t="s">
        <v>5924</v>
      </c>
      <c r="H53" s="18" t="s">
        <v>362</v>
      </c>
      <c r="I53" s="18"/>
      <c r="J53" s="19">
        <v>42329</v>
      </c>
      <c r="K53" s="20">
        <v>2015</v>
      </c>
      <c r="L53" s="20">
        <v>2015</v>
      </c>
      <c r="M53" s="22">
        <v>1500</v>
      </c>
      <c r="N53" s="21" t="s">
        <v>130</v>
      </c>
      <c r="O53" s="23">
        <f>M53*VLOOKUP(N53,Kurzy!$A$2:$B$10,2,FALSE)</f>
        <v>1500</v>
      </c>
      <c r="P53" s="18"/>
      <c r="Q53" s="24"/>
      <c r="R53" s="18" t="s">
        <v>10147</v>
      </c>
      <c r="S53" s="18"/>
    </row>
    <row r="54" spans="1:19" ht="38.25" x14ac:dyDescent="0.2">
      <c r="A54" s="7" t="s">
        <v>6</v>
      </c>
      <c r="B54" s="4" t="s">
        <v>109</v>
      </c>
      <c r="C54" s="17" t="s">
        <v>5925</v>
      </c>
      <c r="D54" s="17" t="s">
        <v>5926</v>
      </c>
      <c r="E54" s="18" t="s">
        <v>5927</v>
      </c>
      <c r="F54" s="18" t="s">
        <v>5928</v>
      </c>
      <c r="G54" s="18" t="s">
        <v>5929</v>
      </c>
      <c r="H54" s="18" t="s">
        <v>362</v>
      </c>
      <c r="I54" s="18"/>
      <c r="J54" s="19">
        <v>41991</v>
      </c>
      <c r="K54" s="20">
        <v>2015</v>
      </c>
      <c r="L54" s="20">
        <v>2015</v>
      </c>
      <c r="M54" s="22">
        <v>1300</v>
      </c>
      <c r="N54" s="21" t="s">
        <v>130</v>
      </c>
      <c r="O54" s="23">
        <f>M54*VLOOKUP(N54,Kurzy!$A$2:$B$10,2,FALSE)</f>
        <v>1300</v>
      </c>
      <c r="P54" s="18"/>
      <c r="Q54" s="24"/>
      <c r="R54" s="18" t="s">
        <v>10147</v>
      </c>
      <c r="S54" s="18"/>
    </row>
    <row r="55" spans="1:19" ht="38.25" x14ac:dyDescent="0.2">
      <c r="A55" s="7" t="s">
        <v>6</v>
      </c>
      <c r="B55" s="4" t="s">
        <v>74</v>
      </c>
      <c r="C55" s="17" t="s">
        <v>5930</v>
      </c>
      <c r="D55" s="17" t="s">
        <v>5931</v>
      </c>
      <c r="E55" s="18" t="s">
        <v>5932</v>
      </c>
      <c r="F55" s="18" t="s">
        <v>5928</v>
      </c>
      <c r="G55" s="18" t="s">
        <v>5929</v>
      </c>
      <c r="H55" s="18" t="s">
        <v>362</v>
      </c>
      <c r="I55" s="18"/>
      <c r="J55" s="19">
        <v>41991</v>
      </c>
      <c r="K55" s="20">
        <v>2015</v>
      </c>
      <c r="L55" s="20">
        <v>2015</v>
      </c>
      <c r="M55" s="22">
        <v>4000</v>
      </c>
      <c r="N55" s="21" t="s">
        <v>130</v>
      </c>
      <c r="O55" s="23">
        <f>M55*VLOOKUP(N55,Kurzy!$A$2:$B$10,2,FALSE)</f>
        <v>4000</v>
      </c>
      <c r="P55" s="18"/>
      <c r="Q55" s="24"/>
      <c r="R55" s="18" t="s">
        <v>10147</v>
      </c>
      <c r="S55" s="18"/>
    </row>
    <row r="56" spans="1:19" ht="25.5" x14ac:dyDescent="0.2">
      <c r="A56" s="7" t="s">
        <v>7</v>
      </c>
      <c r="B56" s="4" t="s">
        <v>42</v>
      </c>
      <c r="C56" s="17" t="s">
        <v>6085</v>
      </c>
      <c r="D56" s="17" t="s">
        <v>6086</v>
      </c>
      <c r="E56" s="18" t="s">
        <v>6087</v>
      </c>
      <c r="F56" s="18" t="s">
        <v>6088</v>
      </c>
      <c r="G56" s="18"/>
      <c r="H56" s="18" t="s">
        <v>6089</v>
      </c>
      <c r="I56" s="18">
        <v>36785512</v>
      </c>
      <c r="J56" s="19">
        <v>42348</v>
      </c>
      <c r="K56" s="20">
        <v>2015</v>
      </c>
      <c r="L56" s="20">
        <v>2016</v>
      </c>
      <c r="M56" s="22">
        <v>1120</v>
      </c>
      <c r="N56" s="21" t="s">
        <v>130</v>
      </c>
      <c r="O56" s="23">
        <f>M56*VLOOKUP(N56,Kurzy!$A$2:$B$10,2,FALSE)</f>
        <v>1120</v>
      </c>
      <c r="P56" s="18"/>
      <c r="Q56" s="24"/>
      <c r="R56" s="18" t="s">
        <v>10147</v>
      </c>
      <c r="S56" s="18"/>
    </row>
    <row r="57" spans="1:19" ht="318.75" x14ac:dyDescent="0.2">
      <c r="A57" s="7" t="s">
        <v>31</v>
      </c>
      <c r="B57" s="4" t="s">
        <v>18</v>
      </c>
      <c r="C57" s="17" t="s">
        <v>4825</v>
      </c>
      <c r="D57" s="17" t="s">
        <v>4826</v>
      </c>
      <c r="E57" s="18" t="s">
        <v>4827</v>
      </c>
      <c r="F57" s="18"/>
      <c r="G57" s="18" t="s">
        <v>1191</v>
      </c>
      <c r="H57" s="18" t="s">
        <v>1191</v>
      </c>
      <c r="I57" s="18">
        <v>42137527</v>
      </c>
      <c r="J57" s="19">
        <v>41928</v>
      </c>
      <c r="K57" s="20">
        <v>2014</v>
      </c>
      <c r="L57" s="20">
        <v>2015</v>
      </c>
      <c r="M57" s="22">
        <v>8000</v>
      </c>
      <c r="N57" s="21" t="s">
        <v>130</v>
      </c>
      <c r="O57" s="23">
        <f>M57*VLOOKUP(N57,Kurzy!$A$2:$B$10,2,FALSE)</f>
        <v>8000</v>
      </c>
      <c r="P57" s="18" t="s">
        <v>4851</v>
      </c>
      <c r="Q57" s="24" t="s">
        <v>10208</v>
      </c>
      <c r="R57" s="18" t="s">
        <v>10147</v>
      </c>
      <c r="S57" s="18" t="s">
        <v>10200</v>
      </c>
    </row>
    <row r="58" spans="1:19" ht="318.75" x14ac:dyDescent="0.2">
      <c r="A58" s="7" t="s">
        <v>31</v>
      </c>
      <c r="B58" s="4" t="s">
        <v>18</v>
      </c>
      <c r="C58" s="17" t="s">
        <v>4828</v>
      </c>
      <c r="D58" s="17" t="s">
        <v>4829</v>
      </c>
      <c r="E58" s="18" t="s">
        <v>4830</v>
      </c>
      <c r="F58" s="18"/>
      <c r="G58" s="18" t="s">
        <v>1191</v>
      </c>
      <c r="H58" s="18" t="s">
        <v>1191</v>
      </c>
      <c r="I58" s="18">
        <v>42137527</v>
      </c>
      <c r="J58" s="19">
        <v>42187</v>
      </c>
      <c r="K58" s="20">
        <v>2015</v>
      </c>
      <c r="L58" s="20">
        <v>2016</v>
      </c>
      <c r="M58" s="22">
        <v>14000</v>
      </c>
      <c r="N58" s="21" t="s">
        <v>130</v>
      </c>
      <c r="O58" s="23">
        <f>M58*VLOOKUP(N58,Kurzy!$A$2:$B$10,2,FALSE)</f>
        <v>14000</v>
      </c>
      <c r="P58" s="18" t="s">
        <v>4852</v>
      </c>
      <c r="Q58" s="24" t="s">
        <v>10208</v>
      </c>
      <c r="R58" s="18" t="s">
        <v>10147</v>
      </c>
      <c r="S58" s="18" t="s">
        <v>10200</v>
      </c>
    </row>
    <row r="59" spans="1:19" ht="25.5" x14ac:dyDescent="0.2">
      <c r="A59" s="7" t="s">
        <v>31</v>
      </c>
      <c r="B59" s="4" t="s">
        <v>80</v>
      </c>
      <c r="C59" s="17" t="s">
        <v>4831</v>
      </c>
      <c r="D59" s="17" t="s">
        <v>4832</v>
      </c>
      <c r="E59" s="18" t="s">
        <v>4833</v>
      </c>
      <c r="F59" s="18" t="s">
        <v>4834</v>
      </c>
      <c r="G59" s="18"/>
      <c r="H59" s="18" t="s">
        <v>4835</v>
      </c>
      <c r="I59" s="18"/>
      <c r="J59" s="19">
        <v>42425</v>
      </c>
      <c r="K59" s="20">
        <v>2015</v>
      </c>
      <c r="L59" s="20">
        <v>2017</v>
      </c>
      <c r="M59" s="22">
        <v>10000</v>
      </c>
      <c r="N59" s="21" t="s">
        <v>130</v>
      </c>
      <c r="O59" s="23">
        <f>M59*VLOOKUP(N59,Kurzy!$A$2:$B$10,2,FALSE)</f>
        <v>10000</v>
      </c>
      <c r="P59" s="18" t="s">
        <v>4853</v>
      </c>
      <c r="Q59" s="24"/>
      <c r="R59" s="18" t="s">
        <v>10147</v>
      </c>
      <c r="S59" s="18"/>
    </row>
    <row r="60" spans="1:19" ht="25.5" x14ac:dyDescent="0.2">
      <c r="A60" s="7" t="s">
        <v>31</v>
      </c>
      <c r="B60" s="4" t="s">
        <v>80</v>
      </c>
      <c r="C60" s="17" t="s">
        <v>4836</v>
      </c>
      <c r="D60" s="17" t="s">
        <v>4837</v>
      </c>
      <c r="E60" s="18">
        <v>12015</v>
      </c>
      <c r="F60" s="18" t="s">
        <v>4838</v>
      </c>
      <c r="G60" s="18"/>
      <c r="H60" s="18" t="s">
        <v>4839</v>
      </c>
      <c r="I60" s="18">
        <v>599051</v>
      </c>
      <c r="J60" s="19">
        <v>42249</v>
      </c>
      <c r="K60" s="20">
        <v>2014</v>
      </c>
      <c r="L60" s="20">
        <v>2015</v>
      </c>
      <c r="M60" s="22">
        <v>85</v>
      </c>
      <c r="N60" s="21" t="s">
        <v>130</v>
      </c>
      <c r="O60" s="23">
        <f>M60*VLOOKUP(N60,Kurzy!$A$2:$B$10,2,FALSE)</f>
        <v>85</v>
      </c>
      <c r="P60" s="18"/>
      <c r="Q60" s="24"/>
      <c r="R60" s="18" t="s">
        <v>10147</v>
      </c>
      <c r="S60" s="18"/>
    </row>
    <row r="61" spans="1:19" ht="25.5" x14ac:dyDescent="0.2">
      <c r="A61" s="7" t="s">
        <v>31</v>
      </c>
      <c r="B61" s="4" t="s">
        <v>80</v>
      </c>
      <c r="C61" s="17" t="s">
        <v>4840</v>
      </c>
      <c r="D61" s="17" t="s">
        <v>4841</v>
      </c>
      <c r="E61" s="18">
        <v>22015</v>
      </c>
      <c r="F61" s="18" t="s">
        <v>4842</v>
      </c>
      <c r="G61" s="18"/>
      <c r="H61" s="18"/>
      <c r="I61" s="18"/>
      <c r="J61" s="19">
        <v>42082</v>
      </c>
      <c r="K61" s="20">
        <v>2015</v>
      </c>
      <c r="L61" s="20">
        <v>2017</v>
      </c>
      <c r="M61" s="22">
        <v>5245</v>
      </c>
      <c r="N61" s="21" t="s">
        <v>130</v>
      </c>
      <c r="O61" s="23">
        <f>M61*VLOOKUP(N61,Kurzy!$A$2:$B$10,2,FALSE)</f>
        <v>5245</v>
      </c>
      <c r="P61" s="18"/>
      <c r="Q61" s="24"/>
      <c r="R61" s="18" t="s">
        <v>10147</v>
      </c>
      <c r="S61" s="18"/>
    </row>
    <row r="62" spans="1:19" ht="76.5" hidden="1" x14ac:dyDescent="0.2">
      <c r="A62" s="7" t="s">
        <v>31</v>
      </c>
      <c r="B62" s="4" t="s">
        <v>43</v>
      </c>
      <c r="C62" s="17" t="s">
        <v>4843</v>
      </c>
      <c r="D62" s="17" t="s">
        <v>4844</v>
      </c>
      <c r="E62" s="18" t="s">
        <v>4845</v>
      </c>
      <c r="F62" s="18" t="s">
        <v>4846</v>
      </c>
      <c r="G62" s="18" t="s">
        <v>4847</v>
      </c>
      <c r="H62" s="18" t="s">
        <v>4848</v>
      </c>
      <c r="I62" s="18"/>
      <c r="J62" s="19">
        <v>42146</v>
      </c>
      <c r="K62" s="20">
        <v>2015</v>
      </c>
      <c r="L62" s="20">
        <v>2015</v>
      </c>
      <c r="M62" s="22">
        <v>1465</v>
      </c>
      <c r="N62" s="21" t="s">
        <v>139</v>
      </c>
      <c r="O62" s="23">
        <f>M62*VLOOKUP(N62,Kurzy!$A$2:$B$10,2,FALSE)</f>
        <v>1345.6415908882152</v>
      </c>
      <c r="P62" s="18"/>
      <c r="Q62" s="24"/>
      <c r="R62" s="18" t="s">
        <v>10143</v>
      </c>
      <c r="S62" s="18" t="s">
        <v>10180</v>
      </c>
    </row>
    <row r="63" spans="1:19" ht="76.5" hidden="1" x14ac:dyDescent="0.2">
      <c r="A63" s="7" t="s">
        <v>31</v>
      </c>
      <c r="B63" s="4" t="s">
        <v>43</v>
      </c>
      <c r="C63" s="17" t="s">
        <v>4849</v>
      </c>
      <c r="D63" s="17" t="s">
        <v>4844</v>
      </c>
      <c r="E63" s="18" t="s">
        <v>4850</v>
      </c>
      <c r="F63" s="18" t="s">
        <v>4846</v>
      </c>
      <c r="G63" s="18" t="s">
        <v>4847</v>
      </c>
      <c r="H63" s="18" t="s">
        <v>4848</v>
      </c>
      <c r="I63" s="18"/>
      <c r="J63" s="19">
        <v>42272</v>
      </c>
      <c r="K63" s="20">
        <v>2015</v>
      </c>
      <c r="L63" s="20">
        <v>2016</v>
      </c>
      <c r="M63" s="22">
        <v>24949</v>
      </c>
      <c r="N63" s="21" t="s">
        <v>139</v>
      </c>
      <c r="O63" s="23">
        <f>M63*VLOOKUP(N63,Kurzy!$A$2:$B$10,2,FALSE)</f>
        <v>22916.322219160465</v>
      </c>
      <c r="P63" s="18"/>
      <c r="Q63" s="24"/>
      <c r="R63" s="18" t="s">
        <v>10143</v>
      </c>
      <c r="S63" s="18" t="s">
        <v>10180</v>
      </c>
    </row>
    <row r="64" spans="1:19" ht="102" x14ac:dyDescent="0.2">
      <c r="A64" s="7" t="s">
        <v>30</v>
      </c>
      <c r="B64" s="4" t="s">
        <v>47</v>
      </c>
      <c r="C64" s="17" t="s">
        <v>954</v>
      </c>
      <c r="D64" s="17" t="s">
        <v>955</v>
      </c>
      <c r="E64" s="18" t="s">
        <v>956</v>
      </c>
      <c r="F64" s="18" t="s">
        <v>957</v>
      </c>
      <c r="G64" s="18" t="s">
        <v>825</v>
      </c>
      <c r="H64" s="18" t="s">
        <v>958</v>
      </c>
      <c r="I64" s="18">
        <v>31365701</v>
      </c>
      <c r="J64" s="19">
        <v>42050</v>
      </c>
      <c r="K64" s="20">
        <v>2015</v>
      </c>
      <c r="L64" s="20">
        <v>2015</v>
      </c>
      <c r="M64" s="22">
        <v>37000</v>
      </c>
      <c r="N64" s="21" t="s">
        <v>130</v>
      </c>
      <c r="O64" s="23">
        <f>M64*VLOOKUP(N64,Kurzy!$A$2:$B$10,2,FALSE)</f>
        <v>37000</v>
      </c>
      <c r="P64" s="18" t="s">
        <v>1898</v>
      </c>
      <c r="Q64" s="24"/>
      <c r="R64" s="18" t="s">
        <v>10147</v>
      </c>
      <c r="S64" s="18"/>
    </row>
    <row r="65" spans="1:19" ht="38.25" x14ac:dyDescent="0.2">
      <c r="A65" s="7" t="s">
        <v>30</v>
      </c>
      <c r="B65" s="4" t="s">
        <v>47</v>
      </c>
      <c r="C65" s="17" t="s">
        <v>959</v>
      </c>
      <c r="D65" s="17" t="s">
        <v>960</v>
      </c>
      <c r="E65" s="18" t="s">
        <v>961</v>
      </c>
      <c r="F65" s="18" t="s">
        <v>962</v>
      </c>
      <c r="G65" s="18" t="s">
        <v>963</v>
      </c>
      <c r="H65" s="18" t="s">
        <v>964</v>
      </c>
      <c r="I65" s="18">
        <v>35841281</v>
      </c>
      <c r="J65" s="19">
        <v>42009</v>
      </c>
      <c r="K65" s="20">
        <v>2015</v>
      </c>
      <c r="L65" s="20">
        <v>2015</v>
      </c>
      <c r="M65" s="22">
        <v>1000</v>
      </c>
      <c r="N65" s="21" t="s">
        <v>130</v>
      </c>
      <c r="O65" s="23">
        <f>M65*VLOOKUP(N65,Kurzy!$A$2:$B$10,2,FALSE)</f>
        <v>1000</v>
      </c>
      <c r="P65" s="18" t="s">
        <v>1899</v>
      </c>
      <c r="Q65" s="24"/>
      <c r="R65" s="18" t="s">
        <v>10147</v>
      </c>
      <c r="S65" s="18"/>
    </row>
    <row r="66" spans="1:19" ht="89.25" hidden="1" x14ac:dyDescent="0.2">
      <c r="A66" s="7" t="s">
        <v>30</v>
      </c>
      <c r="B66" s="4" t="s">
        <v>47</v>
      </c>
      <c r="C66" s="17" t="s">
        <v>965</v>
      </c>
      <c r="D66" s="17" t="s">
        <v>955</v>
      </c>
      <c r="E66" s="18" t="s">
        <v>966</v>
      </c>
      <c r="F66" s="18" t="s">
        <v>967</v>
      </c>
      <c r="G66" s="18" t="s">
        <v>825</v>
      </c>
      <c r="H66" s="18" t="s">
        <v>968</v>
      </c>
      <c r="I66" s="18">
        <v>35919001</v>
      </c>
      <c r="J66" s="19">
        <v>42047</v>
      </c>
      <c r="K66" s="20">
        <v>2015</v>
      </c>
      <c r="L66" s="20">
        <v>2015</v>
      </c>
      <c r="M66" s="22">
        <v>7000</v>
      </c>
      <c r="N66" s="21" t="s">
        <v>130</v>
      </c>
      <c r="O66" s="23">
        <f>M66*VLOOKUP(N66,Kurzy!$A$2:$B$10,2,FALSE)</f>
        <v>7000</v>
      </c>
      <c r="P66" s="18" t="s">
        <v>1900</v>
      </c>
      <c r="Q66" s="24"/>
      <c r="R66" s="18" t="s">
        <v>10143</v>
      </c>
      <c r="S66" s="18" t="s">
        <v>10158</v>
      </c>
    </row>
    <row r="67" spans="1:19" ht="114.75" x14ac:dyDescent="0.2">
      <c r="A67" s="7" t="s">
        <v>30</v>
      </c>
      <c r="B67" s="4" t="s">
        <v>47</v>
      </c>
      <c r="C67" s="17" t="s">
        <v>969</v>
      </c>
      <c r="D67" s="17" t="s">
        <v>970</v>
      </c>
      <c r="E67" s="18" t="s">
        <v>971</v>
      </c>
      <c r="F67" s="18" t="s">
        <v>393</v>
      </c>
      <c r="G67" s="18" t="s">
        <v>825</v>
      </c>
      <c r="H67" s="18" t="s">
        <v>972</v>
      </c>
      <c r="I67" s="18">
        <v>30775442</v>
      </c>
      <c r="J67" s="19">
        <v>42083</v>
      </c>
      <c r="K67" s="20">
        <v>2015</v>
      </c>
      <c r="L67" s="20">
        <v>2015</v>
      </c>
      <c r="M67" s="22">
        <v>2000</v>
      </c>
      <c r="N67" s="21" t="s">
        <v>130</v>
      </c>
      <c r="O67" s="23">
        <f>M67*VLOOKUP(N67,Kurzy!$A$2:$B$10,2,FALSE)</f>
        <v>2000</v>
      </c>
      <c r="P67" s="18" t="s">
        <v>1901</v>
      </c>
      <c r="Q67" s="24"/>
      <c r="R67" s="18" t="s">
        <v>10147</v>
      </c>
      <c r="S67" s="18"/>
    </row>
    <row r="68" spans="1:19" ht="191.25" x14ac:dyDescent="0.2">
      <c r="A68" s="7" t="s">
        <v>30</v>
      </c>
      <c r="B68" s="4" t="s">
        <v>47</v>
      </c>
      <c r="C68" s="17" t="s">
        <v>973</v>
      </c>
      <c r="D68" s="17" t="s">
        <v>974</v>
      </c>
      <c r="E68" s="18" t="s">
        <v>975</v>
      </c>
      <c r="F68" s="18" t="s">
        <v>393</v>
      </c>
      <c r="G68" s="18" t="s">
        <v>825</v>
      </c>
      <c r="H68" s="18" t="s">
        <v>976</v>
      </c>
      <c r="I68" s="18">
        <v>36297542</v>
      </c>
      <c r="J68" s="19">
        <v>41953</v>
      </c>
      <c r="K68" s="20">
        <v>2014</v>
      </c>
      <c r="L68" s="20">
        <v>2015</v>
      </c>
      <c r="M68" s="22">
        <v>4000</v>
      </c>
      <c r="N68" s="21" t="s">
        <v>130</v>
      </c>
      <c r="O68" s="23">
        <f>M68*VLOOKUP(N68,Kurzy!$A$2:$B$10,2,FALSE)</f>
        <v>4000</v>
      </c>
      <c r="P68" s="18" t="s">
        <v>1902</v>
      </c>
      <c r="Q68" s="24"/>
      <c r="R68" s="18" t="s">
        <v>10147</v>
      </c>
      <c r="S68" s="18"/>
    </row>
    <row r="69" spans="1:19" ht="165.75" x14ac:dyDescent="0.2">
      <c r="A69" s="7" t="s">
        <v>30</v>
      </c>
      <c r="B69" s="4" t="s">
        <v>47</v>
      </c>
      <c r="C69" s="17" t="s">
        <v>977</v>
      </c>
      <c r="D69" s="17" t="s">
        <v>978</v>
      </c>
      <c r="E69" s="18" t="s">
        <v>979</v>
      </c>
      <c r="F69" s="18" t="s">
        <v>980</v>
      </c>
      <c r="G69" s="18" t="s">
        <v>825</v>
      </c>
      <c r="H69" s="18" t="s">
        <v>981</v>
      </c>
      <c r="I69" s="18">
        <v>35850370</v>
      </c>
      <c r="J69" s="19">
        <v>41896</v>
      </c>
      <c r="K69" s="20">
        <v>2014</v>
      </c>
      <c r="L69" s="20">
        <v>2015</v>
      </c>
      <c r="M69" s="22">
        <v>18000</v>
      </c>
      <c r="N69" s="21" t="s">
        <v>130</v>
      </c>
      <c r="O69" s="23">
        <f>M69*VLOOKUP(N69,Kurzy!$A$2:$B$10,2,FALSE)</f>
        <v>18000</v>
      </c>
      <c r="P69" s="18" t="s">
        <v>1903</v>
      </c>
      <c r="Q69" s="24"/>
      <c r="R69" s="18" t="s">
        <v>10147</v>
      </c>
      <c r="S69" s="18"/>
    </row>
    <row r="70" spans="1:19" ht="38.25" x14ac:dyDescent="0.2">
      <c r="A70" s="7" t="s">
        <v>30</v>
      </c>
      <c r="B70" s="4" t="s">
        <v>47</v>
      </c>
      <c r="C70" s="17" t="s">
        <v>982</v>
      </c>
      <c r="D70" s="17" t="s">
        <v>851</v>
      </c>
      <c r="E70" s="18" t="s">
        <v>983</v>
      </c>
      <c r="F70" s="18" t="s">
        <v>984</v>
      </c>
      <c r="G70" s="18" t="s">
        <v>825</v>
      </c>
      <c r="H70" s="18" t="s">
        <v>985</v>
      </c>
      <c r="I70" s="18">
        <v>679844</v>
      </c>
      <c r="J70" s="19">
        <v>41856</v>
      </c>
      <c r="K70" s="20">
        <v>2014</v>
      </c>
      <c r="L70" s="20">
        <v>2015</v>
      </c>
      <c r="M70" s="22">
        <v>3000</v>
      </c>
      <c r="N70" s="21" t="s">
        <v>130</v>
      </c>
      <c r="O70" s="23">
        <f>M70*VLOOKUP(N70,Kurzy!$A$2:$B$10,2,FALSE)</f>
        <v>3000</v>
      </c>
      <c r="P70" s="18" t="s">
        <v>1904</v>
      </c>
      <c r="Q70" s="24"/>
      <c r="R70" s="18" t="s">
        <v>10147</v>
      </c>
      <c r="S70" s="18"/>
    </row>
    <row r="71" spans="1:19" ht="38.25" x14ac:dyDescent="0.2">
      <c r="A71" s="7" t="s">
        <v>30</v>
      </c>
      <c r="B71" s="4" t="s">
        <v>47</v>
      </c>
      <c r="C71" s="17" t="s">
        <v>986</v>
      </c>
      <c r="D71" s="17" t="s">
        <v>960</v>
      </c>
      <c r="E71" s="18" t="s">
        <v>987</v>
      </c>
      <c r="F71" s="18" t="s">
        <v>988</v>
      </c>
      <c r="G71" s="18" t="s">
        <v>825</v>
      </c>
      <c r="H71" s="18" t="s">
        <v>989</v>
      </c>
      <c r="I71" s="18">
        <v>35909234</v>
      </c>
      <c r="J71" s="19">
        <v>42014</v>
      </c>
      <c r="K71" s="20">
        <v>2015</v>
      </c>
      <c r="L71" s="20">
        <v>2015</v>
      </c>
      <c r="M71" s="22">
        <v>2000</v>
      </c>
      <c r="N71" s="21" t="s">
        <v>130</v>
      </c>
      <c r="O71" s="23">
        <f>M71*VLOOKUP(N71,Kurzy!$A$2:$B$10,2,FALSE)</f>
        <v>2000</v>
      </c>
      <c r="P71" s="18" t="s">
        <v>1905</v>
      </c>
      <c r="Q71" s="24"/>
      <c r="R71" s="18" t="s">
        <v>10147</v>
      </c>
      <c r="S71" s="18"/>
    </row>
    <row r="72" spans="1:19" ht="89.25" hidden="1" x14ac:dyDescent="0.2">
      <c r="A72" s="7" t="s">
        <v>30</v>
      </c>
      <c r="B72" s="4" t="s">
        <v>47</v>
      </c>
      <c r="C72" s="17" t="s">
        <v>990</v>
      </c>
      <c r="D72" s="17" t="s">
        <v>955</v>
      </c>
      <c r="E72" s="18" t="s">
        <v>991</v>
      </c>
      <c r="F72" s="18" t="s">
        <v>992</v>
      </c>
      <c r="G72" s="18" t="s">
        <v>825</v>
      </c>
      <c r="H72" s="18" t="s">
        <v>993</v>
      </c>
      <c r="I72" s="18">
        <v>35919001</v>
      </c>
      <c r="J72" s="19">
        <v>42168</v>
      </c>
      <c r="K72" s="20">
        <v>2015</v>
      </c>
      <c r="L72" s="20">
        <v>2015</v>
      </c>
      <c r="M72" s="22">
        <v>6000</v>
      </c>
      <c r="N72" s="21" t="s">
        <v>130</v>
      </c>
      <c r="O72" s="23">
        <f>M72*VLOOKUP(N72,Kurzy!$A$2:$B$10,2,FALSE)</f>
        <v>6000</v>
      </c>
      <c r="P72" s="18" t="s">
        <v>1906</v>
      </c>
      <c r="Q72" s="24"/>
      <c r="R72" s="18" t="s">
        <v>10143</v>
      </c>
      <c r="S72" s="18" t="s">
        <v>10158</v>
      </c>
    </row>
    <row r="73" spans="1:19" ht="76.5" hidden="1" x14ac:dyDescent="0.2">
      <c r="A73" s="7" t="s">
        <v>30</v>
      </c>
      <c r="B73" s="4" t="s">
        <v>47</v>
      </c>
      <c r="C73" s="17" t="s">
        <v>994</v>
      </c>
      <c r="D73" s="17" t="s">
        <v>955</v>
      </c>
      <c r="E73" s="18" t="s">
        <v>995</v>
      </c>
      <c r="F73" s="18" t="s">
        <v>996</v>
      </c>
      <c r="G73" s="18" t="s">
        <v>825</v>
      </c>
      <c r="H73" s="18" t="s">
        <v>993</v>
      </c>
      <c r="I73" s="18">
        <v>35919001</v>
      </c>
      <c r="J73" s="19">
        <v>42197</v>
      </c>
      <c r="K73" s="20">
        <v>2015</v>
      </c>
      <c r="L73" s="20">
        <v>2015</v>
      </c>
      <c r="M73" s="22">
        <v>4000</v>
      </c>
      <c r="N73" s="21" t="s">
        <v>130</v>
      </c>
      <c r="O73" s="23">
        <f>M73*VLOOKUP(N73,Kurzy!$A$2:$B$10,2,FALSE)</f>
        <v>4000</v>
      </c>
      <c r="P73" s="18" t="s">
        <v>1907</v>
      </c>
      <c r="Q73" s="24"/>
      <c r="R73" s="18" t="s">
        <v>10143</v>
      </c>
      <c r="S73" s="18" t="s">
        <v>10158</v>
      </c>
    </row>
    <row r="74" spans="1:19" ht="76.5" hidden="1" x14ac:dyDescent="0.2">
      <c r="A74" s="7" t="s">
        <v>30</v>
      </c>
      <c r="B74" s="4" t="s">
        <v>47</v>
      </c>
      <c r="C74" s="17" t="s">
        <v>997</v>
      </c>
      <c r="D74" s="17" t="s">
        <v>955</v>
      </c>
      <c r="E74" s="18" t="s">
        <v>998</v>
      </c>
      <c r="F74" s="18" t="s">
        <v>999</v>
      </c>
      <c r="G74" s="18" t="s">
        <v>825</v>
      </c>
      <c r="H74" s="18" t="s">
        <v>993</v>
      </c>
      <c r="I74" s="18">
        <v>35919001</v>
      </c>
      <c r="J74" s="19">
        <v>42073</v>
      </c>
      <c r="K74" s="20">
        <v>2015</v>
      </c>
      <c r="L74" s="20">
        <v>2015</v>
      </c>
      <c r="M74" s="22">
        <v>5000</v>
      </c>
      <c r="N74" s="21" t="s">
        <v>130</v>
      </c>
      <c r="O74" s="23">
        <f>M74*VLOOKUP(N74,Kurzy!$A$2:$B$10,2,FALSE)</f>
        <v>5000</v>
      </c>
      <c r="P74" s="18" t="s">
        <v>1908</v>
      </c>
      <c r="Q74" s="24"/>
      <c r="R74" s="18" t="s">
        <v>10143</v>
      </c>
      <c r="S74" s="18" t="s">
        <v>10158</v>
      </c>
    </row>
    <row r="75" spans="1:19" ht="38.25" x14ac:dyDescent="0.2">
      <c r="A75" s="7" t="s">
        <v>30</v>
      </c>
      <c r="B75" s="4" t="s">
        <v>47</v>
      </c>
      <c r="C75" s="17" t="s">
        <v>1000</v>
      </c>
      <c r="D75" s="17" t="s">
        <v>960</v>
      </c>
      <c r="E75" s="18" t="s">
        <v>1001</v>
      </c>
      <c r="F75" s="18" t="s">
        <v>988</v>
      </c>
      <c r="G75" s="18" t="s">
        <v>825</v>
      </c>
      <c r="H75" s="18" t="s">
        <v>1002</v>
      </c>
      <c r="I75" s="18">
        <v>47240377</v>
      </c>
      <c r="J75" s="19">
        <v>42145</v>
      </c>
      <c r="K75" s="20">
        <v>2015</v>
      </c>
      <c r="L75" s="20">
        <v>2015</v>
      </c>
      <c r="M75" s="22">
        <v>10000</v>
      </c>
      <c r="N75" s="21" t="s">
        <v>130</v>
      </c>
      <c r="O75" s="23">
        <f>M75*VLOOKUP(N75,Kurzy!$A$2:$B$10,2,FALSE)</f>
        <v>10000</v>
      </c>
      <c r="P75" s="18" t="s">
        <v>1899</v>
      </c>
      <c r="Q75" s="24"/>
      <c r="R75" s="18" t="s">
        <v>10147</v>
      </c>
      <c r="S75" s="18"/>
    </row>
    <row r="76" spans="1:19" ht="114.75" x14ac:dyDescent="0.2">
      <c r="A76" s="7" t="s">
        <v>30</v>
      </c>
      <c r="B76" s="4" t="s">
        <v>47</v>
      </c>
      <c r="C76" s="17" t="s">
        <v>1003</v>
      </c>
      <c r="D76" s="17" t="s">
        <v>1004</v>
      </c>
      <c r="E76" s="18" t="s">
        <v>1005</v>
      </c>
      <c r="F76" s="18" t="s">
        <v>1006</v>
      </c>
      <c r="G76" s="18" t="s">
        <v>825</v>
      </c>
      <c r="H76" s="18" t="s">
        <v>1007</v>
      </c>
      <c r="I76" s="18">
        <v>31411011</v>
      </c>
      <c r="J76" s="19">
        <v>42167</v>
      </c>
      <c r="K76" s="20">
        <v>2015</v>
      </c>
      <c r="L76" s="20">
        <v>2015</v>
      </c>
      <c r="M76" s="22">
        <v>37000</v>
      </c>
      <c r="N76" s="21" t="s">
        <v>130</v>
      </c>
      <c r="O76" s="23">
        <f>M76*VLOOKUP(N76,Kurzy!$A$2:$B$10,2,FALSE)</f>
        <v>37000</v>
      </c>
      <c r="P76" s="18" t="s">
        <v>1909</v>
      </c>
      <c r="Q76" s="24"/>
      <c r="R76" s="18" t="s">
        <v>10147</v>
      </c>
      <c r="S76" s="18"/>
    </row>
    <row r="77" spans="1:19" ht="114.75" x14ac:dyDescent="0.2">
      <c r="A77" s="7" t="s">
        <v>30</v>
      </c>
      <c r="B77" s="4" t="s">
        <v>47</v>
      </c>
      <c r="C77" s="17" t="s">
        <v>1008</v>
      </c>
      <c r="D77" s="17" t="s">
        <v>1009</v>
      </c>
      <c r="E77" s="18" t="s">
        <v>1010</v>
      </c>
      <c r="F77" s="18" t="s">
        <v>1011</v>
      </c>
      <c r="G77" s="18" t="s">
        <v>1012</v>
      </c>
      <c r="H77" s="18" t="s">
        <v>1013</v>
      </c>
      <c r="I77" s="18">
        <v>44297190</v>
      </c>
      <c r="J77" s="19">
        <v>42241</v>
      </c>
      <c r="K77" s="20">
        <v>2015</v>
      </c>
      <c r="L77" s="20">
        <v>2015</v>
      </c>
      <c r="M77" s="22">
        <v>6000</v>
      </c>
      <c r="N77" s="21" t="s">
        <v>130</v>
      </c>
      <c r="O77" s="23">
        <f>M77*VLOOKUP(N77,Kurzy!$A$2:$B$10,2,FALSE)</f>
        <v>6000</v>
      </c>
      <c r="P77" s="18"/>
      <c r="Q77" s="24"/>
      <c r="R77" s="18" t="s">
        <v>10147</v>
      </c>
      <c r="S77" s="18"/>
    </row>
    <row r="78" spans="1:19" ht="191.25" x14ac:dyDescent="0.2">
      <c r="A78" s="7" t="s">
        <v>30</v>
      </c>
      <c r="B78" s="4" t="s">
        <v>47</v>
      </c>
      <c r="C78" s="17" t="s">
        <v>1014</v>
      </c>
      <c r="D78" s="17" t="s">
        <v>1015</v>
      </c>
      <c r="E78" s="18" t="s">
        <v>1016</v>
      </c>
      <c r="F78" s="18" t="s">
        <v>1017</v>
      </c>
      <c r="G78" s="18" t="s">
        <v>1018</v>
      </c>
      <c r="H78" s="18" t="s">
        <v>1019</v>
      </c>
      <c r="I78" s="18">
        <v>36641235</v>
      </c>
      <c r="J78" s="19">
        <v>42262</v>
      </c>
      <c r="K78" s="20">
        <v>2015</v>
      </c>
      <c r="L78" s="20">
        <v>2015</v>
      </c>
      <c r="M78" s="22">
        <v>6000</v>
      </c>
      <c r="N78" s="21" t="s">
        <v>130</v>
      </c>
      <c r="O78" s="23">
        <f>M78*VLOOKUP(N78,Kurzy!$A$2:$B$10,2,FALSE)</f>
        <v>6000</v>
      </c>
      <c r="P78" s="18" t="s">
        <v>1910</v>
      </c>
      <c r="Q78" s="24"/>
      <c r="R78" s="18" t="s">
        <v>10147</v>
      </c>
      <c r="S78" s="18"/>
    </row>
    <row r="79" spans="1:19" ht="38.25" x14ac:dyDescent="0.2">
      <c r="A79" s="7" t="s">
        <v>30</v>
      </c>
      <c r="B79" s="4" t="s">
        <v>47</v>
      </c>
      <c r="C79" s="17" t="s">
        <v>1020</v>
      </c>
      <c r="D79" s="17" t="s">
        <v>1021</v>
      </c>
      <c r="E79" s="18" t="s">
        <v>1022</v>
      </c>
      <c r="F79" s="18" t="s">
        <v>1023</v>
      </c>
      <c r="G79" s="18" t="s">
        <v>825</v>
      </c>
      <c r="H79" s="18" t="s">
        <v>1024</v>
      </c>
      <c r="I79" s="18">
        <v>31407820</v>
      </c>
      <c r="J79" s="19">
        <v>41912</v>
      </c>
      <c r="K79" s="20">
        <v>2014</v>
      </c>
      <c r="L79" s="20">
        <v>2015</v>
      </c>
      <c r="M79" s="22">
        <v>2000</v>
      </c>
      <c r="N79" s="21" t="s">
        <v>130</v>
      </c>
      <c r="O79" s="23">
        <f>M79*VLOOKUP(N79,Kurzy!$A$2:$B$10,2,FALSE)</f>
        <v>2000</v>
      </c>
      <c r="P79" s="18" t="s">
        <v>1911</v>
      </c>
      <c r="Q79" s="24"/>
      <c r="R79" s="18" t="s">
        <v>10147</v>
      </c>
      <c r="S79" s="18"/>
    </row>
    <row r="80" spans="1:19" ht="89.25" x14ac:dyDescent="0.2">
      <c r="A80" s="7" t="s">
        <v>30</v>
      </c>
      <c r="B80" s="4" t="s">
        <v>47</v>
      </c>
      <c r="C80" s="17" t="s">
        <v>1025</v>
      </c>
      <c r="D80" s="17" t="s">
        <v>974</v>
      </c>
      <c r="E80" s="18" t="s">
        <v>1026</v>
      </c>
      <c r="F80" s="18" t="s">
        <v>393</v>
      </c>
      <c r="G80" s="18" t="s">
        <v>825</v>
      </c>
      <c r="H80" s="18" t="s">
        <v>1027</v>
      </c>
      <c r="I80" s="18">
        <v>35826487</v>
      </c>
      <c r="J80" s="19">
        <v>41954</v>
      </c>
      <c r="K80" s="20">
        <v>2014</v>
      </c>
      <c r="L80" s="20">
        <v>2015</v>
      </c>
      <c r="M80" s="22">
        <v>11000</v>
      </c>
      <c r="N80" s="21" t="s">
        <v>130</v>
      </c>
      <c r="O80" s="23">
        <f>M80*VLOOKUP(N80,Kurzy!$A$2:$B$10,2,FALSE)</f>
        <v>11000</v>
      </c>
      <c r="P80" s="18" t="s">
        <v>1912</v>
      </c>
      <c r="Q80" s="24"/>
      <c r="R80" s="18" t="s">
        <v>10147</v>
      </c>
      <c r="S80" s="18"/>
    </row>
    <row r="81" spans="1:19" ht="204" x14ac:dyDescent="0.2">
      <c r="A81" s="7" t="s">
        <v>30</v>
      </c>
      <c r="B81" s="4" t="s">
        <v>47</v>
      </c>
      <c r="C81" s="17" t="s">
        <v>1028</v>
      </c>
      <c r="D81" s="17" t="s">
        <v>974</v>
      </c>
      <c r="E81" s="18" t="s">
        <v>1029</v>
      </c>
      <c r="F81" s="18" t="s">
        <v>393</v>
      </c>
      <c r="G81" s="18" t="s">
        <v>825</v>
      </c>
      <c r="H81" s="18" t="s">
        <v>1030</v>
      </c>
      <c r="I81" s="18">
        <v>31685340</v>
      </c>
      <c r="J81" s="19">
        <v>41957</v>
      </c>
      <c r="K81" s="20">
        <v>2014</v>
      </c>
      <c r="L81" s="20">
        <v>2015</v>
      </c>
      <c r="M81" s="22">
        <v>9000</v>
      </c>
      <c r="N81" s="21" t="s">
        <v>130</v>
      </c>
      <c r="O81" s="23">
        <f>M81*VLOOKUP(N81,Kurzy!$A$2:$B$10,2,FALSE)</f>
        <v>9000</v>
      </c>
      <c r="P81" s="18" t="s">
        <v>1913</v>
      </c>
      <c r="Q81" s="24"/>
      <c r="R81" s="18" t="s">
        <v>10147</v>
      </c>
      <c r="S81" s="18"/>
    </row>
    <row r="82" spans="1:19" ht="38.25" x14ac:dyDescent="0.2">
      <c r="A82" s="7" t="s">
        <v>30</v>
      </c>
      <c r="B82" s="4" t="s">
        <v>47</v>
      </c>
      <c r="C82" s="17" t="s">
        <v>1031</v>
      </c>
      <c r="D82" s="17" t="s">
        <v>1032</v>
      </c>
      <c r="E82" s="18" t="s">
        <v>1033</v>
      </c>
      <c r="F82" s="18" t="s">
        <v>1034</v>
      </c>
      <c r="G82" s="18" t="s">
        <v>825</v>
      </c>
      <c r="H82" s="18" t="s">
        <v>1035</v>
      </c>
      <c r="I82" s="18">
        <v>35910712</v>
      </c>
      <c r="J82" s="19">
        <v>41922</v>
      </c>
      <c r="K82" s="20">
        <v>2014</v>
      </c>
      <c r="L82" s="20">
        <v>2015</v>
      </c>
      <c r="M82" s="22">
        <v>4000</v>
      </c>
      <c r="N82" s="21" t="s">
        <v>130</v>
      </c>
      <c r="O82" s="23">
        <f>M82*VLOOKUP(N82,Kurzy!$A$2:$B$10,2,FALSE)</f>
        <v>4000</v>
      </c>
      <c r="P82" s="18" t="s">
        <v>1914</v>
      </c>
      <c r="Q82" s="24"/>
      <c r="R82" s="18" t="s">
        <v>10147</v>
      </c>
      <c r="S82" s="18"/>
    </row>
    <row r="83" spans="1:19" ht="153" x14ac:dyDescent="0.2">
      <c r="A83" s="7" t="s">
        <v>30</v>
      </c>
      <c r="B83" s="4" t="s">
        <v>47</v>
      </c>
      <c r="C83" s="17" t="s">
        <v>1036</v>
      </c>
      <c r="D83" s="17" t="s">
        <v>1037</v>
      </c>
      <c r="E83" s="18" t="s">
        <v>1038</v>
      </c>
      <c r="F83" s="18" t="s">
        <v>1006</v>
      </c>
      <c r="G83" s="18" t="s">
        <v>825</v>
      </c>
      <c r="H83" s="18" t="s">
        <v>1039</v>
      </c>
      <c r="I83" s="18">
        <v>30841054</v>
      </c>
      <c r="J83" s="19">
        <v>42286</v>
      </c>
      <c r="K83" s="20">
        <v>2015</v>
      </c>
      <c r="L83" s="20">
        <v>2015</v>
      </c>
      <c r="M83" s="22">
        <v>11000</v>
      </c>
      <c r="N83" s="21" t="s">
        <v>130</v>
      </c>
      <c r="O83" s="23">
        <f>M83*VLOOKUP(N83,Kurzy!$A$2:$B$10,2,FALSE)</f>
        <v>11000</v>
      </c>
      <c r="P83" s="18" t="s">
        <v>1915</v>
      </c>
      <c r="Q83" s="24"/>
      <c r="R83" s="18" t="s">
        <v>10147</v>
      </c>
      <c r="S83" s="18"/>
    </row>
    <row r="84" spans="1:19" ht="114.75" x14ac:dyDescent="0.2">
      <c r="A84" s="7" t="s">
        <v>30</v>
      </c>
      <c r="B84" s="4" t="s">
        <v>47</v>
      </c>
      <c r="C84" s="17" t="s">
        <v>1040</v>
      </c>
      <c r="D84" s="17" t="s">
        <v>955</v>
      </c>
      <c r="E84" s="18" t="s">
        <v>1041</v>
      </c>
      <c r="F84" s="18" t="s">
        <v>1042</v>
      </c>
      <c r="G84" s="18" t="s">
        <v>825</v>
      </c>
      <c r="H84" s="18" t="s">
        <v>958</v>
      </c>
      <c r="I84" s="18">
        <v>31365701</v>
      </c>
      <c r="J84" s="19">
        <v>42200</v>
      </c>
      <c r="K84" s="20">
        <v>2015</v>
      </c>
      <c r="L84" s="20">
        <v>2015</v>
      </c>
      <c r="M84" s="22">
        <v>27000</v>
      </c>
      <c r="N84" s="21" t="s">
        <v>130</v>
      </c>
      <c r="O84" s="23">
        <f>M84*VLOOKUP(N84,Kurzy!$A$2:$B$10,2,FALSE)</f>
        <v>27000</v>
      </c>
      <c r="P84" s="18" t="s">
        <v>1916</v>
      </c>
      <c r="Q84" s="24"/>
      <c r="R84" s="18" t="s">
        <v>10147</v>
      </c>
      <c r="S84" s="18"/>
    </row>
    <row r="85" spans="1:19" ht="114.75" x14ac:dyDescent="0.2">
      <c r="A85" s="7" t="s">
        <v>30</v>
      </c>
      <c r="B85" s="4" t="s">
        <v>47</v>
      </c>
      <c r="C85" s="17" t="s">
        <v>1043</v>
      </c>
      <c r="D85" s="17" t="s">
        <v>1009</v>
      </c>
      <c r="E85" s="18" t="s">
        <v>1044</v>
      </c>
      <c r="F85" s="18" t="s">
        <v>1011</v>
      </c>
      <c r="G85" s="18" t="s">
        <v>1012</v>
      </c>
      <c r="H85" s="18" t="s">
        <v>1045</v>
      </c>
      <c r="I85" s="18">
        <v>48055042</v>
      </c>
      <c r="J85" s="19">
        <v>42229</v>
      </c>
      <c r="K85" s="20">
        <v>2015</v>
      </c>
      <c r="L85" s="20">
        <v>2015</v>
      </c>
      <c r="M85" s="22">
        <v>6000</v>
      </c>
      <c r="N85" s="21" t="s">
        <v>130</v>
      </c>
      <c r="O85" s="23">
        <f>M85*VLOOKUP(N85,Kurzy!$A$2:$B$10,2,FALSE)</f>
        <v>6000</v>
      </c>
      <c r="P85" s="18"/>
      <c r="Q85" s="24"/>
      <c r="R85" s="18" t="s">
        <v>10147</v>
      </c>
      <c r="S85" s="18"/>
    </row>
    <row r="86" spans="1:19" ht="216.75" x14ac:dyDescent="0.2">
      <c r="A86" s="7" t="s">
        <v>30</v>
      </c>
      <c r="B86" s="4" t="s">
        <v>47</v>
      </c>
      <c r="C86" s="17" t="s">
        <v>1046</v>
      </c>
      <c r="D86" s="17" t="s">
        <v>970</v>
      </c>
      <c r="E86" s="18" t="s">
        <v>1047</v>
      </c>
      <c r="F86" s="18" t="s">
        <v>393</v>
      </c>
      <c r="G86" s="18" t="s">
        <v>825</v>
      </c>
      <c r="H86" s="18" t="s">
        <v>976</v>
      </c>
      <c r="I86" s="18">
        <v>36297542</v>
      </c>
      <c r="J86" s="19">
        <v>42268</v>
      </c>
      <c r="K86" s="20">
        <v>2015</v>
      </c>
      <c r="L86" s="20">
        <v>2015</v>
      </c>
      <c r="M86" s="22">
        <v>5000</v>
      </c>
      <c r="N86" s="21" t="s">
        <v>130</v>
      </c>
      <c r="O86" s="23">
        <f>M86*VLOOKUP(N86,Kurzy!$A$2:$B$10,2,FALSE)</f>
        <v>5000</v>
      </c>
      <c r="P86" s="18" t="s">
        <v>1917</v>
      </c>
      <c r="Q86" s="24"/>
      <c r="R86" s="18" t="s">
        <v>10147</v>
      </c>
      <c r="S86" s="18"/>
    </row>
    <row r="87" spans="1:19" ht="114.75" x14ac:dyDescent="0.2">
      <c r="A87" s="7" t="s">
        <v>30</v>
      </c>
      <c r="B87" s="4" t="s">
        <v>47</v>
      </c>
      <c r="C87" s="17" t="s">
        <v>1048</v>
      </c>
      <c r="D87" s="17" t="s">
        <v>1049</v>
      </c>
      <c r="E87" s="18" t="s">
        <v>1050</v>
      </c>
      <c r="F87" s="18" t="s">
        <v>1051</v>
      </c>
      <c r="G87" s="18" t="s">
        <v>825</v>
      </c>
      <c r="H87" s="18" t="s">
        <v>1052</v>
      </c>
      <c r="I87" s="18">
        <v>36191892</v>
      </c>
      <c r="J87" s="19">
        <v>42047</v>
      </c>
      <c r="K87" s="20">
        <v>2015</v>
      </c>
      <c r="L87" s="20">
        <v>2015</v>
      </c>
      <c r="M87" s="22">
        <v>2000</v>
      </c>
      <c r="N87" s="21" t="s">
        <v>130</v>
      </c>
      <c r="O87" s="23">
        <f>M87*VLOOKUP(N87,Kurzy!$A$2:$B$10,2,FALSE)</f>
        <v>2000</v>
      </c>
      <c r="P87" s="18" t="s">
        <v>1918</v>
      </c>
      <c r="Q87" s="24"/>
      <c r="R87" s="18" t="s">
        <v>10147</v>
      </c>
      <c r="S87" s="18"/>
    </row>
    <row r="88" spans="1:19" ht="89.25" x14ac:dyDescent="0.2">
      <c r="A88" s="7" t="s">
        <v>30</v>
      </c>
      <c r="B88" s="4" t="s">
        <v>47</v>
      </c>
      <c r="C88" s="17" t="s">
        <v>1053</v>
      </c>
      <c r="D88" s="17" t="s">
        <v>1049</v>
      </c>
      <c r="E88" s="18" t="s">
        <v>1054</v>
      </c>
      <c r="F88" s="18" t="s">
        <v>1051</v>
      </c>
      <c r="G88" s="18" t="s">
        <v>825</v>
      </c>
      <c r="H88" s="18" t="s">
        <v>1052</v>
      </c>
      <c r="I88" s="18">
        <v>36191892</v>
      </c>
      <c r="J88" s="19">
        <v>42045</v>
      </c>
      <c r="K88" s="20">
        <v>2015</v>
      </c>
      <c r="L88" s="20">
        <v>2015</v>
      </c>
      <c r="M88" s="22">
        <v>3000</v>
      </c>
      <c r="N88" s="21" t="s">
        <v>130</v>
      </c>
      <c r="O88" s="23">
        <f>M88*VLOOKUP(N88,Kurzy!$A$2:$B$10,2,FALSE)</f>
        <v>3000</v>
      </c>
      <c r="P88" s="18" t="s">
        <v>1919</v>
      </c>
      <c r="Q88" s="24"/>
      <c r="R88" s="18" t="s">
        <v>10147</v>
      </c>
      <c r="S88" s="18"/>
    </row>
    <row r="89" spans="1:19" ht="51" x14ac:dyDescent="0.2">
      <c r="A89" s="7" t="s">
        <v>30</v>
      </c>
      <c r="B89" s="4" t="s">
        <v>47</v>
      </c>
      <c r="C89" s="17" t="s">
        <v>1055</v>
      </c>
      <c r="D89" s="17" t="s">
        <v>1056</v>
      </c>
      <c r="E89" s="18" t="s">
        <v>1057</v>
      </c>
      <c r="F89" s="18" t="s">
        <v>1058</v>
      </c>
      <c r="G89" s="18" t="s">
        <v>1059</v>
      </c>
      <c r="H89" s="18" t="s">
        <v>1060</v>
      </c>
      <c r="I89" s="18">
        <v>31355161</v>
      </c>
      <c r="J89" s="19">
        <v>42264</v>
      </c>
      <c r="K89" s="20">
        <v>2015</v>
      </c>
      <c r="L89" s="20">
        <v>2015</v>
      </c>
      <c r="M89" s="22">
        <v>11000</v>
      </c>
      <c r="N89" s="21" t="s">
        <v>130</v>
      </c>
      <c r="O89" s="23">
        <f>M89*VLOOKUP(N89,Kurzy!$A$2:$B$10,2,FALSE)</f>
        <v>11000</v>
      </c>
      <c r="P89" s="18" t="s">
        <v>1920</v>
      </c>
      <c r="Q89" s="24"/>
      <c r="R89" s="18" t="s">
        <v>10147</v>
      </c>
      <c r="S89" s="18"/>
    </row>
    <row r="90" spans="1:19" ht="51" x14ac:dyDescent="0.2">
      <c r="A90" s="7" t="s">
        <v>30</v>
      </c>
      <c r="B90" s="4" t="s">
        <v>47</v>
      </c>
      <c r="C90" s="17" t="s">
        <v>1061</v>
      </c>
      <c r="D90" s="17" t="s">
        <v>1056</v>
      </c>
      <c r="E90" s="18" t="s">
        <v>1062</v>
      </c>
      <c r="F90" s="18" t="s">
        <v>1058</v>
      </c>
      <c r="G90" s="18" t="s">
        <v>1059</v>
      </c>
      <c r="H90" s="18" t="s">
        <v>1063</v>
      </c>
      <c r="I90" s="18">
        <v>36401391</v>
      </c>
      <c r="J90" s="19">
        <v>42172</v>
      </c>
      <c r="K90" s="20">
        <v>2015</v>
      </c>
      <c r="L90" s="20">
        <v>2015</v>
      </c>
      <c r="M90" s="22">
        <v>5000</v>
      </c>
      <c r="N90" s="21" t="s">
        <v>130</v>
      </c>
      <c r="O90" s="23">
        <f>M90*VLOOKUP(N90,Kurzy!$A$2:$B$10,2,FALSE)</f>
        <v>5000</v>
      </c>
      <c r="P90" s="18" t="s">
        <v>1921</v>
      </c>
      <c r="Q90" s="24"/>
      <c r="R90" s="18" t="s">
        <v>10147</v>
      </c>
      <c r="S90" s="18"/>
    </row>
    <row r="91" spans="1:19" ht="89.25" x14ac:dyDescent="0.2">
      <c r="A91" s="7" t="s">
        <v>30</v>
      </c>
      <c r="B91" s="4" t="s">
        <v>47</v>
      </c>
      <c r="C91" s="17" t="s">
        <v>1064</v>
      </c>
      <c r="D91" s="17" t="s">
        <v>1065</v>
      </c>
      <c r="E91" s="18" t="s">
        <v>1066</v>
      </c>
      <c r="F91" s="18" t="s">
        <v>1067</v>
      </c>
      <c r="G91" s="18" t="s">
        <v>825</v>
      </c>
      <c r="H91" s="18" t="s">
        <v>1068</v>
      </c>
      <c r="I91" s="18">
        <v>31381120</v>
      </c>
      <c r="J91" s="19">
        <v>42268</v>
      </c>
      <c r="K91" s="20">
        <v>2015</v>
      </c>
      <c r="L91" s="20">
        <v>2015</v>
      </c>
      <c r="M91" s="22">
        <v>7800</v>
      </c>
      <c r="N91" s="21" t="s">
        <v>130</v>
      </c>
      <c r="O91" s="23">
        <f>M91*VLOOKUP(N91,Kurzy!$A$2:$B$10,2,FALSE)</f>
        <v>7800</v>
      </c>
      <c r="P91" s="18" t="s">
        <v>1922</v>
      </c>
      <c r="Q91" s="24"/>
      <c r="R91" s="18" t="s">
        <v>10147</v>
      </c>
      <c r="S91" s="18"/>
    </row>
    <row r="92" spans="1:19" ht="89.25" hidden="1" x14ac:dyDescent="0.2">
      <c r="A92" s="7" t="s">
        <v>30</v>
      </c>
      <c r="B92" s="4" t="s">
        <v>47</v>
      </c>
      <c r="C92" s="17" t="s">
        <v>1069</v>
      </c>
      <c r="D92" s="17" t="s">
        <v>955</v>
      </c>
      <c r="E92" s="18" t="s">
        <v>1070</v>
      </c>
      <c r="F92" s="18" t="s">
        <v>1071</v>
      </c>
      <c r="G92" s="18" t="s">
        <v>825</v>
      </c>
      <c r="H92" s="18" t="s">
        <v>993</v>
      </c>
      <c r="I92" s="18">
        <v>35919001</v>
      </c>
      <c r="J92" s="19">
        <v>42107</v>
      </c>
      <c r="K92" s="20">
        <v>2015</v>
      </c>
      <c r="L92" s="20">
        <v>2015</v>
      </c>
      <c r="M92" s="22">
        <v>8700</v>
      </c>
      <c r="N92" s="21" t="s">
        <v>130</v>
      </c>
      <c r="O92" s="23">
        <f>M92*VLOOKUP(N92,Kurzy!$A$2:$B$10,2,FALSE)</f>
        <v>8700</v>
      </c>
      <c r="P92" s="18" t="s">
        <v>1923</v>
      </c>
      <c r="Q92" s="24"/>
      <c r="R92" s="18" t="s">
        <v>10143</v>
      </c>
      <c r="S92" s="18" t="s">
        <v>10158</v>
      </c>
    </row>
    <row r="93" spans="1:19" ht="102" x14ac:dyDescent="0.2">
      <c r="A93" s="7" t="s">
        <v>30</v>
      </c>
      <c r="B93" s="4" t="s">
        <v>47</v>
      </c>
      <c r="C93" s="17" t="s">
        <v>1072</v>
      </c>
      <c r="D93" s="17" t="s">
        <v>955</v>
      </c>
      <c r="E93" s="18" t="s">
        <v>1073</v>
      </c>
      <c r="F93" s="18" t="s">
        <v>1074</v>
      </c>
      <c r="G93" s="18" t="s">
        <v>825</v>
      </c>
      <c r="H93" s="18" t="s">
        <v>958</v>
      </c>
      <c r="I93" s="18">
        <v>31365701</v>
      </c>
      <c r="J93" s="19">
        <v>42149</v>
      </c>
      <c r="K93" s="20">
        <v>2015</v>
      </c>
      <c r="L93" s="20">
        <v>2015</v>
      </c>
      <c r="M93" s="22">
        <v>20200</v>
      </c>
      <c r="N93" s="21" t="s">
        <v>130</v>
      </c>
      <c r="O93" s="23">
        <f>M93*VLOOKUP(N93,Kurzy!$A$2:$B$10,2,FALSE)</f>
        <v>20200</v>
      </c>
      <c r="P93" s="18" t="s">
        <v>1898</v>
      </c>
      <c r="Q93" s="24"/>
      <c r="R93" s="18" t="s">
        <v>10147</v>
      </c>
      <c r="S93" s="18"/>
    </row>
    <row r="94" spans="1:19" ht="76.5" hidden="1" x14ac:dyDescent="0.2">
      <c r="A94" s="7" t="s">
        <v>30</v>
      </c>
      <c r="B94" s="4" t="s">
        <v>47</v>
      </c>
      <c r="C94" s="17" t="s">
        <v>1075</v>
      </c>
      <c r="D94" s="17" t="s">
        <v>955</v>
      </c>
      <c r="E94" s="18" t="s">
        <v>1076</v>
      </c>
      <c r="F94" s="18" t="s">
        <v>1077</v>
      </c>
      <c r="G94" s="18" t="s">
        <v>825</v>
      </c>
      <c r="H94" s="18" t="s">
        <v>993</v>
      </c>
      <c r="I94" s="18">
        <v>35919001</v>
      </c>
      <c r="J94" s="19">
        <v>42009</v>
      </c>
      <c r="K94" s="20">
        <v>2015</v>
      </c>
      <c r="L94" s="20">
        <v>2015</v>
      </c>
      <c r="M94" s="22">
        <v>21500</v>
      </c>
      <c r="N94" s="21" t="s">
        <v>130</v>
      </c>
      <c r="O94" s="23">
        <f>M94*VLOOKUP(N94,Kurzy!$A$2:$B$10,2,FALSE)</f>
        <v>21500</v>
      </c>
      <c r="P94" s="18" t="s">
        <v>1924</v>
      </c>
      <c r="Q94" s="24"/>
      <c r="R94" s="18" t="s">
        <v>10143</v>
      </c>
      <c r="S94" s="18" t="s">
        <v>10158</v>
      </c>
    </row>
    <row r="95" spans="1:19" ht="38.25" x14ac:dyDescent="0.2">
      <c r="A95" s="7" t="s">
        <v>30</v>
      </c>
      <c r="B95" s="4" t="s">
        <v>44</v>
      </c>
      <c r="C95" s="17" t="s">
        <v>1078</v>
      </c>
      <c r="D95" s="17" t="s">
        <v>1079</v>
      </c>
      <c r="E95" s="18" t="s">
        <v>1080</v>
      </c>
      <c r="F95" s="18"/>
      <c r="G95" s="18"/>
      <c r="H95" s="18" t="s">
        <v>1081</v>
      </c>
      <c r="I95" s="18">
        <v>603015</v>
      </c>
      <c r="J95" s="19">
        <v>42261</v>
      </c>
      <c r="K95" s="20">
        <v>2015</v>
      </c>
      <c r="L95" s="20">
        <v>2018</v>
      </c>
      <c r="M95" s="22">
        <v>13716.69</v>
      </c>
      <c r="N95" s="21" t="s">
        <v>130</v>
      </c>
      <c r="O95" s="23">
        <f>M95*VLOOKUP(N95,Kurzy!$A$2:$B$10,2,FALSE)</f>
        <v>13716.69</v>
      </c>
      <c r="P95" s="18"/>
      <c r="Q95" s="24"/>
      <c r="R95" s="18" t="s">
        <v>10147</v>
      </c>
      <c r="S95" s="18"/>
    </row>
    <row r="96" spans="1:19" ht="76.5" x14ac:dyDescent="0.2">
      <c r="A96" s="7" t="s">
        <v>30</v>
      </c>
      <c r="B96" s="4" t="s">
        <v>44</v>
      </c>
      <c r="C96" s="17" t="s">
        <v>1082</v>
      </c>
      <c r="D96" s="17" t="s">
        <v>1079</v>
      </c>
      <c r="E96" s="18" t="s">
        <v>1083</v>
      </c>
      <c r="F96" s="18"/>
      <c r="G96" s="18"/>
      <c r="H96" s="18" t="s">
        <v>1084</v>
      </c>
      <c r="I96" s="18">
        <v>36062090</v>
      </c>
      <c r="J96" s="19">
        <v>42305</v>
      </c>
      <c r="K96" s="20">
        <v>2015</v>
      </c>
      <c r="L96" s="20">
        <v>2016</v>
      </c>
      <c r="M96" s="22">
        <v>52000</v>
      </c>
      <c r="N96" s="21" t="s">
        <v>130</v>
      </c>
      <c r="O96" s="23">
        <f>M96*VLOOKUP(N96,Kurzy!$A$2:$B$10,2,FALSE)</f>
        <v>52000</v>
      </c>
      <c r="P96" s="18"/>
      <c r="Q96" s="24"/>
      <c r="R96" s="18" t="s">
        <v>10147</v>
      </c>
      <c r="S96" s="18"/>
    </row>
    <row r="97" spans="1:19" ht="38.25" hidden="1" x14ac:dyDescent="0.2">
      <c r="A97" s="7" t="s">
        <v>30</v>
      </c>
      <c r="B97" s="4" t="s">
        <v>44</v>
      </c>
      <c r="C97" s="17" t="s">
        <v>1085</v>
      </c>
      <c r="D97" s="17" t="s">
        <v>1079</v>
      </c>
      <c r="E97" s="18" t="s">
        <v>1086</v>
      </c>
      <c r="F97" s="18"/>
      <c r="G97" s="18" t="s">
        <v>1087</v>
      </c>
      <c r="H97" s="18" t="s">
        <v>1088</v>
      </c>
      <c r="I97" s="18">
        <v>48008940</v>
      </c>
      <c r="J97" s="19">
        <v>42305</v>
      </c>
      <c r="K97" s="20">
        <v>2015</v>
      </c>
      <c r="L97" s="20">
        <v>2016</v>
      </c>
      <c r="M97" s="22">
        <v>0</v>
      </c>
      <c r="N97" s="21" t="s">
        <v>130</v>
      </c>
      <c r="O97" s="23">
        <f>M97*VLOOKUP(N97,Kurzy!$A$2:$B$10,2,FALSE)</f>
        <v>0</v>
      </c>
      <c r="P97" s="18"/>
      <c r="Q97" s="24"/>
      <c r="R97" s="18" t="s">
        <v>10143</v>
      </c>
      <c r="S97" s="18" t="s">
        <v>10145</v>
      </c>
    </row>
    <row r="98" spans="1:19" ht="51" hidden="1" x14ac:dyDescent="0.2">
      <c r="A98" s="7" t="s">
        <v>30</v>
      </c>
      <c r="B98" s="4" t="s">
        <v>44</v>
      </c>
      <c r="C98" s="17" t="s">
        <v>1089</v>
      </c>
      <c r="D98" s="17" t="s">
        <v>1090</v>
      </c>
      <c r="E98" s="18" t="s">
        <v>1091</v>
      </c>
      <c r="F98" s="18"/>
      <c r="G98" s="18" t="s">
        <v>1087</v>
      </c>
      <c r="H98" s="18" t="s">
        <v>1092</v>
      </c>
      <c r="I98" s="18">
        <v>45534144</v>
      </c>
      <c r="J98" s="19">
        <v>41956</v>
      </c>
      <c r="K98" s="20">
        <v>2014</v>
      </c>
      <c r="L98" s="20">
        <v>2014</v>
      </c>
      <c r="M98" s="22">
        <v>3900</v>
      </c>
      <c r="N98" s="21" t="s">
        <v>130</v>
      </c>
      <c r="O98" s="23">
        <f>M98*VLOOKUP(N98,Kurzy!$A$2:$B$10,2,FALSE)</f>
        <v>3900</v>
      </c>
      <c r="P98" s="18"/>
      <c r="Q98" s="24"/>
      <c r="R98" s="18" t="s">
        <v>10143</v>
      </c>
      <c r="S98" s="18" t="s">
        <v>10175</v>
      </c>
    </row>
    <row r="99" spans="1:19" ht="51" hidden="1" x14ac:dyDescent="0.2">
      <c r="A99" s="7" t="s">
        <v>30</v>
      </c>
      <c r="B99" s="4" t="s">
        <v>44</v>
      </c>
      <c r="C99" s="17" t="s">
        <v>1093</v>
      </c>
      <c r="D99" s="17" t="s">
        <v>1094</v>
      </c>
      <c r="E99" s="18" t="s">
        <v>1095</v>
      </c>
      <c r="F99" s="18"/>
      <c r="G99" s="18" t="s">
        <v>1087</v>
      </c>
      <c r="H99" s="18" t="s">
        <v>1096</v>
      </c>
      <c r="I99" s="18">
        <v>44307535</v>
      </c>
      <c r="J99" s="19">
        <v>41946</v>
      </c>
      <c r="K99" s="20">
        <v>2014</v>
      </c>
      <c r="L99" s="20">
        <v>2014</v>
      </c>
      <c r="M99" s="22">
        <v>3000</v>
      </c>
      <c r="N99" s="21" t="s">
        <v>130</v>
      </c>
      <c r="O99" s="23">
        <f>M99*VLOOKUP(N99,Kurzy!$A$2:$B$10,2,FALSE)</f>
        <v>3000</v>
      </c>
      <c r="P99" s="18"/>
      <c r="Q99" s="24"/>
      <c r="R99" s="18" t="s">
        <v>10143</v>
      </c>
      <c r="S99" s="18" t="s">
        <v>10175</v>
      </c>
    </row>
    <row r="100" spans="1:19" ht="51" hidden="1" x14ac:dyDescent="0.2">
      <c r="A100" s="7" t="s">
        <v>30</v>
      </c>
      <c r="B100" s="4" t="s">
        <v>44</v>
      </c>
      <c r="C100" s="17" t="s">
        <v>1097</v>
      </c>
      <c r="D100" s="17" t="s">
        <v>1098</v>
      </c>
      <c r="E100" s="18">
        <v>42278</v>
      </c>
      <c r="F100" s="18"/>
      <c r="G100" s="18" t="s">
        <v>1087</v>
      </c>
      <c r="H100" s="18" t="s">
        <v>1099</v>
      </c>
      <c r="I100" s="18">
        <v>35792108</v>
      </c>
      <c r="J100" s="19">
        <v>42093</v>
      </c>
      <c r="K100" s="20">
        <v>2015</v>
      </c>
      <c r="L100" s="20">
        <v>2015</v>
      </c>
      <c r="M100" s="22">
        <v>4560</v>
      </c>
      <c r="N100" s="21" t="s">
        <v>130</v>
      </c>
      <c r="O100" s="23">
        <f>M100*VLOOKUP(N100,Kurzy!$A$2:$B$10,2,FALSE)</f>
        <v>4560</v>
      </c>
      <c r="P100" s="18"/>
      <c r="Q100" s="24"/>
      <c r="R100" s="18" t="s">
        <v>10143</v>
      </c>
      <c r="S100" s="18" t="s">
        <v>10175</v>
      </c>
    </row>
    <row r="101" spans="1:19" ht="51" hidden="1" x14ac:dyDescent="0.2">
      <c r="A101" s="7" t="s">
        <v>30</v>
      </c>
      <c r="B101" s="4" t="s">
        <v>44</v>
      </c>
      <c r="C101" s="17" t="s">
        <v>1100</v>
      </c>
      <c r="D101" s="17" t="s">
        <v>1090</v>
      </c>
      <c r="E101" s="18">
        <v>42309</v>
      </c>
      <c r="F101" s="18"/>
      <c r="G101" s="18" t="s">
        <v>1087</v>
      </c>
      <c r="H101" s="18" t="s">
        <v>1101</v>
      </c>
      <c r="I101" s="18">
        <v>25128612</v>
      </c>
      <c r="J101" s="19">
        <v>42111</v>
      </c>
      <c r="K101" s="20">
        <v>2015</v>
      </c>
      <c r="L101" s="20">
        <v>2015</v>
      </c>
      <c r="M101" s="22">
        <v>47150</v>
      </c>
      <c r="N101" s="21" t="s">
        <v>130</v>
      </c>
      <c r="O101" s="23">
        <f>M101*VLOOKUP(N101,Kurzy!$A$2:$B$10,2,FALSE)</f>
        <v>47150</v>
      </c>
      <c r="P101" s="18"/>
      <c r="Q101" s="24"/>
      <c r="R101" s="18" t="s">
        <v>10143</v>
      </c>
      <c r="S101" s="18" t="s">
        <v>10175</v>
      </c>
    </row>
    <row r="102" spans="1:19" ht="51" hidden="1" x14ac:dyDescent="0.2">
      <c r="A102" s="7" t="s">
        <v>30</v>
      </c>
      <c r="B102" s="4" t="s">
        <v>44</v>
      </c>
      <c r="C102" s="17" t="s">
        <v>1102</v>
      </c>
      <c r="D102" s="17" t="s">
        <v>1090</v>
      </c>
      <c r="E102" s="18" t="s">
        <v>1103</v>
      </c>
      <c r="F102" s="18"/>
      <c r="G102" s="18" t="s">
        <v>1087</v>
      </c>
      <c r="H102" s="18" t="s">
        <v>1092</v>
      </c>
      <c r="I102" s="18">
        <v>45534144</v>
      </c>
      <c r="J102" s="19">
        <v>42102</v>
      </c>
      <c r="K102" s="20">
        <v>2015</v>
      </c>
      <c r="L102" s="20">
        <v>2015</v>
      </c>
      <c r="M102" s="22">
        <v>1085</v>
      </c>
      <c r="N102" s="21" t="s">
        <v>130</v>
      </c>
      <c r="O102" s="23">
        <f>M102*VLOOKUP(N102,Kurzy!$A$2:$B$10,2,FALSE)</f>
        <v>1085</v>
      </c>
      <c r="P102" s="18"/>
      <c r="Q102" s="24"/>
      <c r="R102" s="18" t="s">
        <v>10143</v>
      </c>
      <c r="S102" s="18" t="s">
        <v>10175</v>
      </c>
    </row>
    <row r="103" spans="1:19" ht="51" hidden="1" x14ac:dyDescent="0.2">
      <c r="A103" s="7" t="s">
        <v>30</v>
      </c>
      <c r="B103" s="4" t="s">
        <v>44</v>
      </c>
      <c r="C103" s="17" t="s">
        <v>1104</v>
      </c>
      <c r="D103" s="17" t="s">
        <v>1105</v>
      </c>
      <c r="E103" s="18" t="s">
        <v>1106</v>
      </c>
      <c r="F103" s="18"/>
      <c r="G103" s="18" t="s">
        <v>1087</v>
      </c>
      <c r="H103" s="18" t="s">
        <v>1107</v>
      </c>
      <c r="I103" s="18">
        <v>35805609</v>
      </c>
      <c r="J103" s="19">
        <v>42114</v>
      </c>
      <c r="K103" s="20">
        <v>2015</v>
      </c>
      <c r="L103" s="20">
        <v>2015</v>
      </c>
      <c r="M103" s="22">
        <v>600</v>
      </c>
      <c r="N103" s="21" t="s">
        <v>130</v>
      </c>
      <c r="O103" s="23">
        <f>M103*VLOOKUP(N103,Kurzy!$A$2:$B$10,2,FALSE)</f>
        <v>600</v>
      </c>
      <c r="P103" s="18"/>
      <c r="Q103" s="24"/>
      <c r="R103" s="18" t="s">
        <v>10143</v>
      </c>
      <c r="S103" s="18" t="s">
        <v>10175</v>
      </c>
    </row>
    <row r="104" spans="1:19" ht="51" hidden="1" x14ac:dyDescent="0.2">
      <c r="A104" s="7" t="s">
        <v>30</v>
      </c>
      <c r="B104" s="4" t="s">
        <v>44</v>
      </c>
      <c r="C104" s="17" t="s">
        <v>1108</v>
      </c>
      <c r="D104" s="17" t="s">
        <v>1109</v>
      </c>
      <c r="E104" s="18" t="s">
        <v>1110</v>
      </c>
      <c r="F104" s="18"/>
      <c r="G104" s="18" t="s">
        <v>1087</v>
      </c>
      <c r="H104" s="18" t="s">
        <v>1111</v>
      </c>
      <c r="I104" s="18">
        <v>31416519</v>
      </c>
      <c r="J104" s="19">
        <v>42143</v>
      </c>
      <c r="K104" s="20">
        <v>2015</v>
      </c>
      <c r="L104" s="20">
        <v>2015</v>
      </c>
      <c r="M104" s="22">
        <v>1896</v>
      </c>
      <c r="N104" s="21" t="s">
        <v>130</v>
      </c>
      <c r="O104" s="23">
        <f>M104*VLOOKUP(N104,Kurzy!$A$2:$B$10,2,FALSE)</f>
        <v>1896</v>
      </c>
      <c r="P104" s="18"/>
      <c r="Q104" s="24"/>
      <c r="R104" s="18" t="s">
        <v>10143</v>
      </c>
      <c r="S104" s="18" t="s">
        <v>10175</v>
      </c>
    </row>
    <row r="105" spans="1:19" ht="51" hidden="1" x14ac:dyDescent="0.2">
      <c r="A105" s="7" t="s">
        <v>30</v>
      </c>
      <c r="B105" s="4" t="s">
        <v>44</v>
      </c>
      <c r="C105" s="17" t="s">
        <v>1112</v>
      </c>
      <c r="D105" s="17" t="s">
        <v>1079</v>
      </c>
      <c r="E105" s="18" t="s">
        <v>1113</v>
      </c>
      <c r="F105" s="18"/>
      <c r="G105" s="18" t="s">
        <v>1087</v>
      </c>
      <c r="H105" s="18" t="s">
        <v>1114</v>
      </c>
      <c r="I105" s="18">
        <v>35962623</v>
      </c>
      <c r="J105" s="19">
        <v>42117</v>
      </c>
      <c r="K105" s="20">
        <v>2015</v>
      </c>
      <c r="L105" s="20">
        <v>2015</v>
      </c>
      <c r="M105" s="22">
        <v>1932</v>
      </c>
      <c r="N105" s="21" t="s">
        <v>130</v>
      </c>
      <c r="O105" s="23">
        <f>M105*VLOOKUP(N105,Kurzy!$A$2:$B$10,2,FALSE)</f>
        <v>1932</v>
      </c>
      <c r="P105" s="18"/>
      <c r="Q105" s="24"/>
      <c r="R105" s="18" t="s">
        <v>10143</v>
      </c>
      <c r="S105" s="18" t="s">
        <v>10175</v>
      </c>
    </row>
    <row r="106" spans="1:19" ht="51" hidden="1" x14ac:dyDescent="0.2">
      <c r="A106" s="7" t="s">
        <v>30</v>
      </c>
      <c r="B106" s="4" t="s">
        <v>44</v>
      </c>
      <c r="C106" s="17" t="s">
        <v>1115</v>
      </c>
      <c r="D106" s="17" t="s">
        <v>1079</v>
      </c>
      <c r="E106" s="18" t="s">
        <v>1116</v>
      </c>
      <c r="F106" s="18"/>
      <c r="G106" s="18" t="s">
        <v>1087</v>
      </c>
      <c r="H106" s="18" t="s">
        <v>1117</v>
      </c>
      <c r="I106" s="18" t="s">
        <v>1118</v>
      </c>
      <c r="J106" s="19">
        <v>42156</v>
      </c>
      <c r="K106" s="20">
        <v>2015</v>
      </c>
      <c r="L106" s="20">
        <v>2015</v>
      </c>
      <c r="M106" s="22">
        <v>6000</v>
      </c>
      <c r="N106" s="21" t="s">
        <v>130</v>
      </c>
      <c r="O106" s="23">
        <f>M106*VLOOKUP(N106,Kurzy!$A$2:$B$10,2,FALSE)</f>
        <v>6000</v>
      </c>
      <c r="P106" s="18"/>
      <c r="Q106" s="24"/>
      <c r="R106" s="18" t="s">
        <v>10143</v>
      </c>
      <c r="S106" s="18" t="s">
        <v>10175</v>
      </c>
    </row>
    <row r="107" spans="1:19" ht="51" hidden="1" x14ac:dyDescent="0.2">
      <c r="A107" s="7" t="s">
        <v>30</v>
      </c>
      <c r="B107" s="4" t="s">
        <v>44</v>
      </c>
      <c r="C107" s="17" t="s">
        <v>1119</v>
      </c>
      <c r="D107" s="17" t="s">
        <v>1090</v>
      </c>
      <c r="E107" s="18" t="s">
        <v>1120</v>
      </c>
      <c r="F107" s="18"/>
      <c r="G107" s="18" t="s">
        <v>1087</v>
      </c>
      <c r="H107" s="18" t="s">
        <v>1092</v>
      </c>
      <c r="I107" s="18">
        <v>45534144</v>
      </c>
      <c r="J107" s="19">
        <v>42149</v>
      </c>
      <c r="K107" s="20">
        <v>2015</v>
      </c>
      <c r="L107" s="20">
        <v>2015</v>
      </c>
      <c r="M107" s="22">
        <v>4285</v>
      </c>
      <c r="N107" s="21" t="s">
        <v>130</v>
      </c>
      <c r="O107" s="23">
        <f>M107*VLOOKUP(N107,Kurzy!$A$2:$B$10,2,FALSE)</f>
        <v>4285</v>
      </c>
      <c r="P107" s="18"/>
      <c r="Q107" s="24"/>
      <c r="R107" s="18" t="s">
        <v>10143</v>
      </c>
      <c r="S107" s="18" t="s">
        <v>10175</v>
      </c>
    </row>
    <row r="108" spans="1:19" ht="51" hidden="1" x14ac:dyDescent="0.2">
      <c r="A108" s="7" t="s">
        <v>30</v>
      </c>
      <c r="B108" s="4" t="s">
        <v>44</v>
      </c>
      <c r="C108" s="17" t="s">
        <v>1121</v>
      </c>
      <c r="D108" s="17" t="s">
        <v>1105</v>
      </c>
      <c r="E108" s="18" t="s">
        <v>1122</v>
      </c>
      <c r="F108" s="18"/>
      <c r="G108" s="18" t="s">
        <v>1087</v>
      </c>
      <c r="H108" s="18" t="s">
        <v>1123</v>
      </c>
      <c r="I108" s="18">
        <v>36286192</v>
      </c>
      <c r="J108" s="19">
        <v>42166</v>
      </c>
      <c r="K108" s="20">
        <v>2015</v>
      </c>
      <c r="L108" s="20">
        <v>2015</v>
      </c>
      <c r="M108" s="22">
        <v>3240</v>
      </c>
      <c r="N108" s="21" t="s">
        <v>130</v>
      </c>
      <c r="O108" s="23">
        <f>M108*VLOOKUP(N108,Kurzy!$A$2:$B$10,2,FALSE)</f>
        <v>3240</v>
      </c>
      <c r="P108" s="18"/>
      <c r="Q108" s="24"/>
      <c r="R108" s="18" t="s">
        <v>10143</v>
      </c>
      <c r="S108" s="18" t="s">
        <v>10175</v>
      </c>
    </row>
    <row r="109" spans="1:19" ht="51" hidden="1" x14ac:dyDescent="0.2">
      <c r="A109" s="7" t="s">
        <v>30</v>
      </c>
      <c r="B109" s="4" t="s">
        <v>44</v>
      </c>
      <c r="C109" s="17" t="s">
        <v>1124</v>
      </c>
      <c r="D109" s="17" t="s">
        <v>1125</v>
      </c>
      <c r="E109" s="18" t="s">
        <v>1126</v>
      </c>
      <c r="F109" s="18"/>
      <c r="G109" s="18" t="s">
        <v>1087</v>
      </c>
      <c r="H109" s="18" t="s">
        <v>1127</v>
      </c>
      <c r="I109" s="18">
        <v>25355015</v>
      </c>
      <c r="J109" s="19">
        <v>42139</v>
      </c>
      <c r="K109" s="20">
        <v>2015</v>
      </c>
      <c r="L109" s="20">
        <v>2016</v>
      </c>
      <c r="M109" s="22">
        <v>7000</v>
      </c>
      <c r="N109" s="21" t="s">
        <v>130</v>
      </c>
      <c r="O109" s="23">
        <f>M109*VLOOKUP(N109,Kurzy!$A$2:$B$10,2,FALSE)</f>
        <v>7000</v>
      </c>
      <c r="P109" s="18"/>
      <c r="Q109" s="24"/>
      <c r="R109" s="18" t="s">
        <v>10143</v>
      </c>
      <c r="S109" s="18" t="s">
        <v>10175</v>
      </c>
    </row>
    <row r="110" spans="1:19" ht="51" hidden="1" x14ac:dyDescent="0.2">
      <c r="A110" s="7" t="s">
        <v>30</v>
      </c>
      <c r="B110" s="4" t="s">
        <v>44</v>
      </c>
      <c r="C110" s="17" t="s">
        <v>1128</v>
      </c>
      <c r="D110" s="17" t="s">
        <v>1129</v>
      </c>
      <c r="E110" s="18" t="s">
        <v>1130</v>
      </c>
      <c r="F110" s="18"/>
      <c r="G110" s="18" t="s">
        <v>1087</v>
      </c>
      <c r="H110" s="18" t="s">
        <v>1131</v>
      </c>
      <c r="I110" s="18">
        <v>48399108</v>
      </c>
      <c r="J110" s="19">
        <v>42036</v>
      </c>
      <c r="K110" s="20">
        <v>2015</v>
      </c>
      <c r="L110" s="20">
        <v>2015</v>
      </c>
      <c r="M110" s="22">
        <v>4500</v>
      </c>
      <c r="N110" s="21" t="s">
        <v>130</v>
      </c>
      <c r="O110" s="23">
        <f>M110*VLOOKUP(N110,Kurzy!$A$2:$B$10,2,FALSE)</f>
        <v>4500</v>
      </c>
      <c r="P110" s="18"/>
      <c r="Q110" s="24"/>
      <c r="R110" s="18" t="s">
        <v>10143</v>
      </c>
      <c r="S110" s="18" t="s">
        <v>10175</v>
      </c>
    </row>
    <row r="111" spans="1:19" ht="51" hidden="1" x14ac:dyDescent="0.2">
      <c r="A111" s="7" t="s">
        <v>30</v>
      </c>
      <c r="B111" s="4" t="s">
        <v>44</v>
      </c>
      <c r="C111" s="17" t="s">
        <v>1132</v>
      </c>
      <c r="D111" s="17" t="s">
        <v>1133</v>
      </c>
      <c r="E111" s="18" t="s">
        <v>1134</v>
      </c>
      <c r="F111" s="18"/>
      <c r="G111" s="18" t="s">
        <v>1087</v>
      </c>
      <c r="H111" s="18" t="s">
        <v>1135</v>
      </c>
      <c r="I111" s="18">
        <v>36012424</v>
      </c>
      <c r="J111" s="19">
        <v>42180</v>
      </c>
      <c r="K111" s="20">
        <v>2015</v>
      </c>
      <c r="L111" s="20">
        <v>2015</v>
      </c>
      <c r="M111" s="22">
        <v>11988</v>
      </c>
      <c r="N111" s="21" t="s">
        <v>130</v>
      </c>
      <c r="O111" s="23">
        <f>M111*VLOOKUP(N111,Kurzy!$A$2:$B$10,2,FALSE)</f>
        <v>11988</v>
      </c>
      <c r="P111" s="18"/>
      <c r="Q111" s="24"/>
      <c r="R111" s="18" t="s">
        <v>10143</v>
      </c>
      <c r="S111" s="18" t="s">
        <v>10175</v>
      </c>
    </row>
    <row r="112" spans="1:19" ht="51" hidden="1" x14ac:dyDescent="0.2">
      <c r="A112" s="7" t="s">
        <v>30</v>
      </c>
      <c r="B112" s="4" t="s">
        <v>44</v>
      </c>
      <c r="C112" s="17" t="s">
        <v>1136</v>
      </c>
      <c r="D112" s="17" t="s">
        <v>1137</v>
      </c>
      <c r="E112" s="18" t="s">
        <v>1138</v>
      </c>
      <c r="F112" s="18"/>
      <c r="G112" s="18" t="s">
        <v>1087</v>
      </c>
      <c r="H112" s="18" t="s">
        <v>1139</v>
      </c>
      <c r="I112" s="18" t="s">
        <v>1140</v>
      </c>
      <c r="J112" s="19">
        <v>42190</v>
      </c>
      <c r="K112" s="20">
        <v>2015</v>
      </c>
      <c r="L112" s="20">
        <v>2015</v>
      </c>
      <c r="M112" s="22">
        <v>5800</v>
      </c>
      <c r="N112" s="21" t="s">
        <v>130</v>
      </c>
      <c r="O112" s="23">
        <f>M112*VLOOKUP(N112,Kurzy!$A$2:$B$10,2,FALSE)</f>
        <v>5800</v>
      </c>
      <c r="P112" s="18"/>
      <c r="Q112" s="24"/>
      <c r="R112" s="18" t="s">
        <v>10143</v>
      </c>
      <c r="S112" s="18" t="s">
        <v>10175</v>
      </c>
    </row>
    <row r="113" spans="1:19" ht="51" hidden="1" x14ac:dyDescent="0.2">
      <c r="A113" s="7" t="s">
        <v>30</v>
      </c>
      <c r="B113" s="4" t="s">
        <v>44</v>
      </c>
      <c r="C113" s="17" t="s">
        <v>1141</v>
      </c>
      <c r="D113" s="17" t="s">
        <v>1079</v>
      </c>
      <c r="E113" s="18" t="s">
        <v>1142</v>
      </c>
      <c r="F113" s="18"/>
      <c r="G113" s="18" t="s">
        <v>1087</v>
      </c>
      <c r="H113" s="18" t="s">
        <v>1143</v>
      </c>
      <c r="I113" s="18">
        <v>46880640</v>
      </c>
      <c r="J113" s="19">
        <v>42352</v>
      </c>
      <c r="K113" s="20">
        <v>2015</v>
      </c>
      <c r="L113" s="20">
        <v>2015</v>
      </c>
      <c r="M113" s="22">
        <v>0</v>
      </c>
      <c r="N113" s="21" t="s">
        <v>130</v>
      </c>
      <c r="O113" s="23">
        <f>M113*VLOOKUP(N113,Kurzy!$A$2:$B$10,2,FALSE)</f>
        <v>0</v>
      </c>
      <c r="P113" s="18"/>
      <c r="Q113" s="24"/>
      <c r="R113" s="18" t="s">
        <v>10143</v>
      </c>
      <c r="S113" s="18" t="s">
        <v>10145</v>
      </c>
    </row>
    <row r="114" spans="1:19" ht="25.5" hidden="1" x14ac:dyDescent="0.2">
      <c r="A114" s="7" t="s">
        <v>30</v>
      </c>
      <c r="B114" s="4" t="s">
        <v>44</v>
      </c>
      <c r="C114" s="17" t="s">
        <v>1144</v>
      </c>
      <c r="D114" s="17" t="s">
        <v>1129</v>
      </c>
      <c r="E114" s="18" t="s">
        <v>1145</v>
      </c>
      <c r="F114" s="18"/>
      <c r="G114" s="18" t="s">
        <v>1087</v>
      </c>
      <c r="H114" s="18" t="s">
        <v>1146</v>
      </c>
      <c r="I114" s="18">
        <v>35966289</v>
      </c>
      <c r="J114" s="19">
        <v>42248</v>
      </c>
      <c r="K114" s="20">
        <v>2015</v>
      </c>
      <c r="L114" s="20">
        <v>2015</v>
      </c>
      <c r="M114" s="22">
        <v>0</v>
      </c>
      <c r="N114" s="21" t="s">
        <v>130</v>
      </c>
      <c r="O114" s="23">
        <f>M114*VLOOKUP(N114,Kurzy!$A$2:$B$10,2,FALSE)</f>
        <v>0</v>
      </c>
      <c r="P114" s="18"/>
      <c r="Q114" s="24"/>
      <c r="R114" s="18" t="s">
        <v>10143</v>
      </c>
      <c r="S114" s="18" t="s">
        <v>10145</v>
      </c>
    </row>
    <row r="115" spans="1:19" ht="51" hidden="1" x14ac:dyDescent="0.2">
      <c r="A115" s="7" t="s">
        <v>30</v>
      </c>
      <c r="B115" s="4" t="s">
        <v>44</v>
      </c>
      <c r="C115" s="17" t="s">
        <v>1147</v>
      </c>
      <c r="D115" s="17" t="s">
        <v>1109</v>
      </c>
      <c r="E115" s="18" t="s">
        <v>1148</v>
      </c>
      <c r="F115" s="18"/>
      <c r="G115" s="18" t="s">
        <v>1087</v>
      </c>
      <c r="H115" s="18" t="s">
        <v>1149</v>
      </c>
      <c r="I115" s="18">
        <v>35770911</v>
      </c>
      <c r="J115" s="19">
        <v>42334</v>
      </c>
      <c r="K115" s="20">
        <v>2015</v>
      </c>
      <c r="L115" s="20">
        <v>2015</v>
      </c>
      <c r="M115" s="22">
        <v>257.76</v>
      </c>
      <c r="N115" s="21" t="s">
        <v>130</v>
      </c>
      <c r="O115" s="23">
        <f>M115*VLOOKUP(N115,Kurzy!$A$2:$B$10,2,FALSE)</f>
        <v>257.76</v>
      </c>
      <c r="P115" s="18"/>
      <c r="Q115" s="24"/>
      <c r="R115" s="18" t="s">
        <v>10143</v>
      </c>
      <c r="S115" s="18" t="s">
        <v>10175</v>
      </c>
    </row>
    <row r="116" spans="1:19" ht="25.5" hidden="1" x14ac:dyDescent="0.2">
      <c r="A116" s="7" t="s">
        <v>30</v>
      </c>
      <c r="B116" s="4" t="s">
        <v>44</v>
      </c>
      <c r="C116" s="17" t="s">
        <v>1150</v>
      </c>
      <c r="D116" s="17" t="s">
        <v>1079</v>
      </c>
      <c r="E116" s="18" t="s">
        <v>1151</v>
      </c>
      <c r="F116" s="18"/>
      <c r="G116" s="18" t="s">
        <v>1087</v>
      </c>
      <c r="H116" s="18" t="s">
        <v>1114</v>
      </c>
      <c r="I116" s="18">
        <v>35962623</v>
      </c>
      <c r="J116" s="19">
        <v>42278</v>
      </c>
      <c r="K116" s="20">
        <v>2015</v>
      </c>
      <c r="L116" s="20">
        <v>2015</v>
      </c>
      <c r="M116" s="22">
        <v>0</v>
      </c>
      <c r="N116" s="21" t="s">
        <v>130</v>
      </c>
      <c r="O116" s="23">
        <f>M116*VLOOKUP(N116,Kurzy!$A$2:$B$10,2,FALSE)</f>
        <v>0</v>
      </c>
      <c r="P116" s="18"/>
      <c r="Q116" s="24"/>
      <c r="R116" s="18" t="s">
        <v>10143</v>
      </c>
      <c r="S116" s="18" t="s">
        <v>10145</v>
      </c>
    </row>
    <row r="117" spans="1:19" ht="51" hidden="1" x14ac:dyDescent="0.2">
      <c r="A117" s="7" t="s">
        <v>30</v>
      </c>
      <c r="B117" s="4" t="s">
        <v>44</v>
      </c>
      <c r="C117" s="17" t="s">
        <v>1152</v>
      </c>
      <c r="D117" s="17" t="s">
        <v>1090</v>
      </c>
      <c r="E117" s="18" t="s">
        <v>1153</v>
      </c>
      <c r="F117" s="18"/>
      <c r="G117" s="18" t="s">
        <v>1087</v>
      </c>
      <c r="H117" s="18" t="s">
        <v>1154</v>
      </c>
      <c r="I117" s="18">
        <v>64829413</v>
      </c>
      <c r="J117" s="19">
        <v>42279</v>
      </c>
      <c r="K117" s="20">
        <v>2015</v>
      </c>
      <c r="L117" s="20">
        <v>2015</v>
      </c>
      <c r="M117" s="22">
        <v>7930</v>
      </c>
      <c r="N117" s="21" t="s">
        <v>130</v>
      </c>
      <c r="O117" s="23">
        <f>M117*VLOOKUP(N117,Kurzy!$A$2:$B$10,2,FALSE)</f>
        <v>7930</v>
      </c>
      <c r="P117" s="18"/>
      <c r="Q117" s="24"/>
      <c r="R117" s="18" t="s">
        <v>10143</v>
      </c>
      <c r="S117" s="18" t="s">
        <v>10175</v>
      </c>
    </row>
    <row r="118" spans="1:19" ht="25.5" hidden="1" x14ac:dyDescent="0.2">
      <c r="A118" s="7" t="s">
        <v>30</v>
      </c>
      <c r="B118" s="4" t="s">
        <v>44</v>
      </c>
      <c r="C118" s="17" t="s">
        <v>1155</v>
      </c>
      <c r="D118" s="17" t="s">
        <v>1156</v>
      </c>
      <c r="E118" s="18" t="s">
        <v>1157</v>
      </c>
      <c r="F118" s="18"/>
      <c r="G118" s="18" t="s">
        <v>1087</v>
      </c>
      <c r="H118" s="18" t="s">
        <v>1158</v>
      </c>
      <c r="I118" s="18">
        <v>31622780</v>
      </c>
      <c r="J118" s="19">
        <v>42305</v>
      </c>
      <c r="K118" s="20">
        <v>2015</v>
      </c>
      <c r="L118" s="20">
        <v>2015</v>
      </c>
      <c r="M118" s="22">
        <v>0</v>
      </c>
      <c r="N118" s="21" t="s">
        <v>130</v>
      </c>
      <c r="O118" s="23">
        <f>M118*VLOOKUP(N118,Kurzy!$A$2:$B$10,2,FALSE)</f>
        <v>0</v>
      </c>
      <c r="P118" s="18"/>
      <c r="Q118" s="24"/>
      <c r="R118" s="18" t="s">
        <v>10143</v>
      </c>
      <c r="S118" s="18" t="s">
        <v>10145</v>
      </c>
    </row>
    <row r="119" spans="1:19" ht="51" hidden="1" x14ac:dyDescent="0.2">
      <c r="A119" s="7" t="s">
        <v>30</v>
      </c>
      <c r="B119" s="4" t="s">
        <v>44</v>
      </c>
      <c r="C119" s="17" t="s">
        <v>1159</v>
      </c>
      <c r="D119" s="17" t="s">
        <v>1160</v>
      </c>
      <c r="E119" s="18" t="s">
        <v>1161</v>
      </c>
      <c r="F119" s="18"/>
      <c r="G119" s="18" t="s">
        <v>1087</v>
      </c>
      <c r="H119" s="18" t="s">
        <v>1162</v>
      </c>
      <c r="I119" s="18">
        <v>35839520</v>
      </c>
      <c r="J119" s="19">
        <v>42027</v>
      </c>
      <c r="K119" s="20">
        <v>2015</v>
      </c>
      <c r="L119" s="20">
        <v>2015</v>
      </c>
      <c r="M119" s="22">
        <v>996</v>
      </c>
      <c r="N119" s="21" t="s">
        <v>130</v>
      </c>
      <c r="O119" s="23">
        <f>M119*VLOOKUP(N119,Kurzy!$A$2:$B$10,2,FALSE)</f>
        <v>996</v>
      </c>
      <c r="P119" s="18"/>
      <c r="Q119" s="24"/>
      <c r="R119" s="18" t="s">
        <v>10143</v>
      </c>
      <c r="S119" s="18" t="s">
        <v>10175</v>
      </c>
    </row>
    <row r="120" spans="1:19" ht="38.25" hidden="1" x14ac:dyDescent="0.2">
      <c r="A120" s="7" t="s">
        <v>30</v>
      </c>
      <c r="B120" s="4" t="s">
        <v>44</v>
      </c>
      <c r="C120" s="17" t="s">
        <v>1163</v>
      </c>
      <c r="D120" s="17" t="s">
        <v>1090</v>
      </c>
      <c r="E120" s="18" t="s">
        <v>1164</v>
      </c>
      <c r="F120" s="18"/>
      <c r="G120" s="18" t="s">
        <v>1087</v>
      </c>
      <c r="H120" s="18" t="s">
        <v>1165</v>
      </c>
      <c r="I120" s="18">
        <v>46833323</v>
      </c>
      <c r="J120" s="19">
        <v>42331</v>
      </c>
      <c r="K120" s="20">
        <v>2015</v>
      </c>
      <c r="L120" s="20">
        <v>2015</v>
      </c>
      <c r="M120" s="22">
        <v>0</v>
      </c>
      <c r="N120" s="21" t="s">
        <v>130</v>
      </c>
      <c r="O120" s="23">
        <f>M120*VLOOKUP(N120,Kurzy!$A$2:$B$10,2,FALSE)</f>
        <v>0</v>
      </c>
      <c r="P120" s="18"/>
      <c r="Q120" s="24"/>
      <c r="R120" s="18" t="s">
        <v>10143</v>
      </c>
      <c r="S120" s="18" t="s">
        <v>10145</v>
      </c>
    </row>
    <row r="121" spans="1:19" ht="38.25" hidden="1" x14ac:dyDescent="0.2">
      <c r="A121" s="7" t="s">
        <v>30</v>
      </c>
      <c r="B121" s="4" t="s">
        <v>44</v>
      </c>
      <c r="C121" s="17" t="s">
        <v>1166</v>
      </c>
      <c r="D121" s="17" t="s">
        <v>1167</v>
      </c>
      <c r="E121" s="18" t="s">
        <v>1168</v>
      </c>
      <c r="F121" s="18"/>
      <c r="G121" s="18" t="s">
        <v>1087</v>
      </c>
      <c r="H121" s="18" t="s">
        <v>1169</v>
      </c>
      <c r="I121" s="18">
        <v>46153110</v>
      </c>
      <c r="J121" s="19">
        <v>42352</v>
      </c>
      <c r="K121" s="20">
        <v>2015</v>
      </c>
      <c r="L121" s="20">
        <v>2015</v>
      </c>
      <c r="M121" s="22">
        <v>0</v>
      </c>
      <c r="N121" s="21" t="s">
        <v>130</v>
      </c>
      <c r="O121" s="23">
        <f>M121*VLOOKUP(N121,Kurzy!$A$2:$B$10,2,FALSE)</f>
        <v>0</v>
      </c>
      <c r="P121" s="18"/>
      <c r="Q121" s="24"/>
      <c r="R121" s="18" t="s">
        <v>10143</v>
      </c>
      <c r="S121" s="18" t="s">
        <v>10145</v>
      </c>
    </row>
    <row r="122" spans="1:19" ht="38.25" hidden="1" x14ac:dyDescent="0.2">
      <c r="A122" s="7" t="s">
        <v>30</v>
      </c>
      <c r="B122" s="4" t="s">
        <v>45</v>
      </c>
      <c r="C122" s="17" t="s">
        <v>1230</v>
      </c>
      <c r="D122" s="17" t="s">
        <v>1231</v>
      </c>
      <c r="E122" s="18" t="s">
        <v>1232</v>
      </c>
      <c r="F122" s="18" t="s">
        <v>1233</v>
      </c>
      <c r="G122" s="18"/>
      <c r="H122" s="18" t="s">
        <v>1234</v>
      </c>
      <c r="I122" s="18" t="s">
        <v>1235</v>
      </c>
      <c r="J122" s="19">
        <v>42032</v>
      </c>
      <c r="K122" s="20">
        <v>2015</v>
      </c>
      <c r="L122" s="20">
        <v>2015</v>
      </c>
      <c r="M122" s="22">
        <v>2959.02</v>
      </c>
      <c r="N122" s="21" t="s">
        <v>130</v>
      </c>
      <c r="O122" s="23">
        <f>M122*VLOOKUP(N122,Kurzy!$A$2:$B$10,2,FALSE)</f>
        <v>2959.02</v>
      </c>
      <c r="P122" s="18"/>
      <c r="Q122" s="24"/>
      <c r="R122" s="18" t="s">
        <v>10143</v>
      </c>
      <c r="S122" s="18" t="s">
        <v>10290</v>
      </c>
    </row>
    <row r="123" spans="1:19" ht="38.25" hidden="1" x14ac:dyDescent="0.2">
      <c r="A123" s="7" t="s">
        <v>30</v>
      </c>
      <c r="B123" s="4" t="s">
        <v>45</v>
      </c>
      <c r="C123" s="17" t="s">
        <v>1236</v>
      </c>
      <c r="D123" s="17" t="s">
        <v>1237</v>
      </c>
      <c r="E123" s="18" t="s">
        <v>1238</v>
      </c>
      <c r="F123" s="18" t="s">
        <v>1233</v>
      </c>
      <c r="G123" s="18"/>
      <c r="H123" s="18" t="s">
        <v>1239</v>
      </c>
      <c r="I123" s="18"/>
      <c r="J123" s="19">
        <v>42082</v>
      </c>
      <c r="K123" s="20">
        <v>2015</v>
      </c>
      <c r="L123" s="20">
        <v>2015</v>
      </c>
      <c r="M123" s="22">
        <v>500</v>
      </c>
      <c r="N123" s="21" t="s">
        <v>130</v>
      </c>
      <c r="O123" s="23">
        <f>M123*VLOOKUP(N123,Kurzy!$A$2:$B$10,2,FALSE)</f>
        <v>500</v>
      </c>
      <c r="P123" s="18"/>
      <c r="Q123" s="24"/>
      <c r="R123" s="18" t="s">
        <v>10143</v>
      </c>
      <c r="S123" s="18" t="s">
        <v>10290</v>
      </c>
    </row>
    <row r="124" spans="1:19" ht="38.25" hidden="1" x14ac:dyDescent="0.2">
      <c r="A124" s="7" t="s">
        <v>30</v>
      </c>
      <c r="B124" s="4" t="s">
        <v>45</v>
      </c>
      <c r="C124" s="17" t="s">
        <v>1240</v>
      </c>
      <c r="D124" s="17" t="s">
        <v>1241</v>
      </c>
      <c r="E124" s="18" t="s">
        <v>1242</v>
      </c>
      <c r="F124" s="18" t="s">
        <v>1233</v>
      </c>
      <c r="G124" s="18"/>
      <c r="H124" s="18" t="s">
        <v>1243</v>
      </c>
      <c r="I124" s="18" t="s">
        <v>1244</v>
      </c>
      <c r="J124" s="19">
        <v>42093</v>
      </c>
      <c r="K124" s="20">
        <v>2015</v>
      </c>
      <c r="L124" s="20">
        <v>2015</v>
      </c>
      <c r="M124" s="22">
        <v>400</v>
      </c>
      <c r="N124" s="21" t="s">
        <v>130</v>
      </c>
      <c r="O124" s="23">
        <f>M124*VLOOKUP(N124,Kurzy!$A$2:$B$10,2,FALSE)</f>
        <v>400</v>
      </c>
      <c r="P124" s="18"/>
      <c r="Q124" s="24"/>
      <c r="R124" s="18" t="s">
        <v>10143</v>
      </c>
      <c r="S124" s="18" t="s">
        <v>10290</v>
      </c>
    </row>
    <row r="125" spans="1:19" ht="38.25" x14ac:dyDescent="0.2">
      <c r="A125" s="7" t="s">
        <v>30</v>
      </c>
      <c r="B125" s="4" t="s">
        <v>45</v>
      </c>
      <c r="C125" s="17" t="s">
        <v>1245</v>
      </c>
      <c r="D125" s="17" t="s">
        <v>1231</v>
      </c>
      <c r="E125" s="18" t="s">
        <v>1246</v>
      </c>
      <c r="F125" s="18" t="s">
        <v>1233</v>
      </c>
      <c r="G125" s="18"/>
      <c r="H125" s="18" t="s">
        <v>1247</v>
      </c>
      <c r="I125" s="18" t="s">
        <v>1235</v>
      </c>
      <c r="J125" s="19">
        <v>42064</v>
      </c>
      <c r="K125" s="20">
        <v>2015</v>
      </c>
      <c r="L125" s="20">
        <v>2015</v>
      </c>
      <c r="M125" s="22">
        <v>16609.740000000002</v>
      </c>
      <c r="N125" s="21" t="s">
        <v>130</v>
      </c>
      <c r="O125" s="23">
        <f>M125*VLOOKUP(N125,Kurzy!$A$2:$B$10,2,FALSE)</f>
        <v>16609.740000000002</v>
      </c>
      <c r="P125" s="18"/>
      <c r="Q125" s="24"/>
      <c r="R125" s="18" t="s">
        <v>10147</v>
      </c>
      <c r="S125" s="18"/>
    </row>
    <row r="126" spans="1:19" ht="38.25" x14ac:dyDescent="0.2">
      <c r="A126" s="7" t="s">
        <v>30</v>
      </c>
      <c r="B126" s="4" t="s">
        <v>45</v>
      </c>
      <c r="C126" s="17" t="s">
        <v>1248</v>
      </c>
      <c r="D126" s="17" t="s">
        <v>1241</v>
      </c>
      <c r="E126" s="18" t="s">
        <v>1249</v>
      </c>
      <c r="F126" s="18" t="s">
        <v>1233</v>
      </c>
      <c r="G126" s="18"/>
      <c r="H126" s="18" t="s">
        <v>1250</v>
      </c>
      <c r="I126" s="18" t="s">
        <v>1244</v>
      </c>
      <c r="J126" s="19">
        <v>42114</v>
      </c>
      <c r="K126" s="20">
        <v>2015</v>
      </c>
      <c r="L126" s="20">
        <v>2015</v>
      </c>
      <c r="M126" s="22">
        <v>1500</v>
      </c>
      <c r="N126" s="21" t="s">
        <v>130</v>
      </c>
      <c r="O126" s="23">
        <f>M126*VLOOKUP(N126,Kurzy!$A$2:$B$10,2,FALSE)</f>
        <v>1500</v>
      </c>
      <c r="P126" s="18"/>
      <c r="Q126" s="24"/>
      <c r="R126" s="18" t="s">
        <v>10147</v>
      </c>
      <c r="S126" s="18"/>
    </row>
    <row r="127" spans="1:19" ht="102" x14ac:dyDescent="0.2">
      <c r="A127" s="7" t="s">
        <v>30</v>
      </c>
      <c r="B127" s="4" t="s">
        <v>45</v>
      </c>
      <c r="C127" s="17" t="s">
        <v>1251</v>
      </c>
      <c r="D127" s="17" t="s">
        <v>1252</v>
      </c>
      <c r="E127" s="18" t="s">
        <v>1253</v>
      </c>
      <c r="F127" s="18" t="s">
        <v>1233</v>
      </c>
      <c r="G127" s="18"/>
      <c r="H127" s="18" t="s">
        <v>1254</v>
      </c>
      <c r="I127" s="18"/>
      <c r="J127" s="19">
        <v>42150</v>
      </c>
      <c r="K127" s="20">
        <v>2015</v>
      </c>
      <c r="L127" s="20">
        <v>2015</v>
      </c>
      <c r="M127" s="22">
        <v>3200</v>
      </c>
      <c r="N127" s="21" t="s">
        <v>130</v>
      </c>
      <c r="O127" s="23">
        <f>M127*VLOOKUP(N127,Kurzy!$A$2:$B$10,2,FALSE)</f>
        <v>3200</v>
      </c>
      <c r="P127" s="18"/>
      <c r="Q127" s="24" t="s">
        <v>10281</v>
      </c>
      <c r="R127" s="18" t="s">
        <v>10147</v>
      </c>
      <c r="S127" s="18" t="s">
        <v>10200</v>
      </c>
    </row>
    <row r="128" spans="1:19" ht="38.25" hidden="1" x14ac:dyDescent="0.2">
      <c r="A128" s="7" t="s">
        <v>30</v>
      </c>
      <c r="B128" s="4" t="s">
        <v>45</v>
      </c>
      <c r="C128" s="17" t="s">
        <v>1255</v>
      </c>
      <c r="D128" s="17" t="s">
        <v>1256</v>
      </c>
      <c r="E128" s="18" t="s">
        <v>1257</v>
      </c>
      <c r="F128" s="18" t="s">
        <v>1233</v>
      </c>
      <c r="G128" s="18"/>
      <c r="H128" s="18" t="s">
        <v>1258</v>
      </c>
      <c r="I128" s="18"/>
      <c r="J128" s="19">
        <v>42250</v>
      </c>
      <c r="K128" s="20">
        <v>2015</v>
      </c>
      <c r="L128" s="20">
        <v>2015</v>
      </c>
      <c r="M128" s="22">
        <v>735.02</v>
      </c>
      <c r="N128" s="21" t="s">
        <v>130</v>
      </c>
      <c r="O128" s="23">
        <f>M128*VLOOKUP(N128,Kurzy!$A$2:$B$10,2,FALSE)</f>
        <v>735.02</v>
      </c>
      <c r="P128" s="18"/>
      <c r="Q128" s="24"/>
      <c r="R128" s="18" t="s">
        <v>10143</v>
      </c>
      <c r="S128" s="18" t="s">
        <v>10290</v>
      </c>
    </row>
    <row r="129" spans="1:19" ht="102" x14ac:dyDescent="0.2">
      <c r="A129" s="7" t="s">
        <v>30</v>
      </c>
      <c r="B129" s="4" t="s">
        <v>45</v>
      </c>
      <c r="C129" s="17" t="s">
        <v>1259</v>
      </c>
      <c r="D129" s="17" t="s">
        <v>1260</v>
      </c>
      <c r="E129" s="18" t="s">
        <v>1261</v>
      </c>
      <c r="F129" s="18" t="s">
        <v>1233</v>
      </c>
      <c r="G129" s="18"/>
      <c r="H129" s="18" t="s">
        <v>1262</v>
      </c>
      <c r="I129" s="18"/>
      <c r="J129" s="19">
        <v>42236</v>
      </c>
      <c r="K129" s="20">
        <v>2015</v>
      </c>
      <c r="L129" s="20">
        <v>2015</v>
      </c>
      <c r="M129" s="22">
        <v>2000</v>
      </c>
      <c r="N129" s="21" t="s">
        <v>130</v>
      </c>
      <c r="O129" s="23">
        <f>M129*VLOOKUP(N129,Kurzy!$A$2:$B$10,2,FALSE)</f>
        <v>2000</v>
      </c>
      <c r="P129" s="18"/>
      <c r="Q129" s="24" t="s">
        <v>10284</v>
      </c>
      <c r="R129" s="18" t="s">
        <v>10147</v>
      </c>
      <c r="S129" s="18" t="s">
        <v>10200</v>
      </c>
    </row>
    <row r="130" spans="1:19" ht="38.25" x14ac:dyDescent="0.2">
      <c r="A130" s="7" t="s">
        <v>30</v>
      </c>
      <c r="B130" s="4" t="s">
        <v>45</v>
      </c>
      <c r="C130" s="17" t="s">
        <v>1263</v>
      </c>
      <c r="D130" s="17" t="s">
        <v>1264</v>
      </c>
      <c r="E130" s="18" t="s">
        <v>1265</v>
      </c>
      <c r="F130" s="18" t="s">
        <v>1233</v>
      </c>
      <c r="G130" s="18"/>
      <c r="H130" s="18" t="s">
        <v>1266</v>
      </c>
      <c r="I130" s="18"/>
      <c r="J130" s="19">
        <v>41305</v>
      </c>
      <c r="K130" s="20">
        <v>2013</v>
      </c>
      <c r="L130" s="20">
        <v>2016</v>
      </c>
      <c r="M130" s="22">
        <v>32540</v>
      </c>
      <c r="N130" s="21" t="s">
        <v>130</v>
      </c>
      <c r="O130" s="23">
        <f>M130*VLOOKUP(N130,Kurzy!$A$2:$B$10,2,FALSE)</f>
        <v>32540</v>
      </c>
      <c r="P130" s="18"/>
      <c r="Q130" s="24"/>
      <c r="R130" s="18" t="s">
        <v>10147</v>
      </c>
      <c r="S130" s="18"/>
    </row>
    <row r="131" spans="1:19" ht="38.25" hidden="1" x14ac:dyDescent="0.2">
      <c r="A131" s="7" t="s">
        <v>30</v>
      </c>
      <c r="B131" s="4" t="s">
        <v>45</v>
      </c>
      <c r="C131" s="17" t="s">
        <v>1267</v>
      </c>
      <c r="D131" s="17" t="s">
        <v>1231</v>
      </c>
      <c r="E131" s="18" t="s">
        <v>1268</v>
      </c>
      <c r="F131" s="18" t="s">
        <v>1233</v>
      </c>
      <c r="G131" s="18"/>
      <c r="H131" s="18" t="s">
        <v>1269</v>
      </c>
      <c r="I131" s="18" t="s">
        <v>1235</v>
      </c>
      <c r="J131" s="19">
        <v>41725</v>
      </c>
      <c r="K131" s="20">
        <v>2014</v>
      </c>
      <c r="L131" s="20">
        <v>2014</v>
      </c>
      <c r="M131" s="22">
        <v>4112.74</v>
      </c>
      <c r="N131" s="21" t="s">
        <v>130</v>
      </c>
      <c r="O131" s="23">
        <f>M131*VLOOKUP(N131,Kurzy!$A$2:$B$10,2,FALSE)</f>
        <v>4112.74</v>
      </c>
      <c r="P131" s="18"/>
      <c r="Q131" s="24"/>
      <c r="R131" s="18" t="s">
        <v>10143</v>
      </c>
      <c r="S131" s="18" t="s">
        <v>10290</v>
      </c>
    </row>
    <row r="132" spans="1:19" ht="38.25" x14ac:dyDescent="0.2">
      <c r="A132" s="7" t="s">
        <v>30</v>
      </c>
      <c r="B132" s="4" t="s">
        <v>45</v>
      </c>
      <c r="C132" s="17" t="s">
        <v>1270</v>
      </c>
      <c r="D132" s="17" t="s">
        <v>1271</v>
      </c>
      <c r="E132" s="18" t="s">
        <v>1272</v>
      </c>
      <c r="F132" s="18" t="s">
        <v>1233</v>
      </c>
      <c r="G132" s="18"/>
      <c r="H132" s="18" t="s">
        <v>1273</v>
      </c>
      <c r="I132" s="18">
        <v>31373585</v>
      </c>
      <c r="J132" s="19">
        <v>41330</v>
      </c>
      <c r="K132" s="20" t="s">
        <v>1274</v>
      </c>
      <c r="L132" s="20" t="s">
        <v>1275</v>
      </c>
      <c r="M132" s="22">
        <v>1500</v>
      </c>
      <c r="N132" s="21" t="s">
        <v>130</v>
      </c>
      <c r="O132" s="23">
        <f>M132*VLOOKUP(N132,Kurzy!$A$2:$B$10,2,FALSE)</f>
        <v>1500</v>
      </c>
      <c r="P132" s="18"/>
      <c r="Q132" s="24"/>
      <c r="R132" s="18" t="s">
        <v>10147</v>
      </c>
      <c r="S132" s="18"/>
    </row>
    <row r="133" spans="1:19" ht="51" hidden="1" x14ac:dyDescent="0.2">
      <c r="A133" s="7" t="s">
        <v>30</v>
      </c>
      <c r="B133" s="4" t="s">
        <v>45</v>
      </c>
      <c r="C133" s="17" t="s">
        <v>1276</v>
      </c>
      <c r="D133" s="17" t="s">
        <v>1277</v>
      </c>
      <c r="E133" s="18" t="s">
        <v>1278</v>
      </c>
      <c r="F133" s="18" t="s">
        <v>1233</v>
      </c>
      <c r="G133" s="18"/>
      <c r="H133" s="18" t="s">
        <v>1279</v>
      </c>
      <c r="I133" s="18" t="s">
        <v>1280</v>
      </c>
      <c r="J133" s="19">
        <v>41659</v>
      </c>
      <c r="K133" s="20">
        <v>2014</v>
      </c>
      <c r="L133" s="20">
        <v>2015</v>
      </c>
      <c r="M133" s="22">
        <v>1200</v>
      </c>
      <c r="N133" s="21" t="s">
        <v>130</v>
      </c>
      <c r="O133" s="23">
        <f>M133*VLOOKUP(N133,Kurzy!$A$2:$B$10,2,FALSE)</f>
        <v>1200</v>
      </c>
      <c r="P133" s="18"/>
      <c r="Q133" s="24"/>
      <c r="R133" s="18" t="s">
        <v>10143</v>
      </c>
      <c r="S133" s="18" t="s">
        <v>10175</v>
      </c>
    </row>
    <row r="134" spans="1:19" ht="51" x14ac:dyDescent="0.2">
      <c r="A134" s="7" t="s">
        <v>30</v>
      </c>
      <c r="B134" s="4" t="s">
        <v>45</v>
      </c>
      <c r="C134" s="17" t="s">
        <v>1281</v>
      </c>
      <c r="D134" s="17" t="s">
        <v>1231</v>
      </c>
      <c r="E134" s="18" t="s">
        <v>1282</v>
      </c>
      <c r="F134" s="18" t="s">
        <v>1233</v>
      </c>
      <c r="G134" s="18"/>
      <c r="H134" s="18" t="s">
        <v>1283</v>
      </c>
      <c r="I134" s="18">
        <v>45442703</v>
      </c>
      <c r="J134" s="19">
        <v>41673</v>
      </c>
      <c r="K134" s="20">
        <v>2014</v>
      </c>
      <c r="L134" s="20">
        <v>2015</v>
      </c>
      <c r="M134" s="22">
        <v>14000</v>
      </c>
      <c r="N134" s="21" t="s">
        <v>130</v>
      </c>
      <c r="O134" s="23">
        <f>M134*VLOOKUP(N134,Kurzy!$A$2:$B$10,2,FALSE)</f>
        <v>14000</v>
      </c>
      <c r="P134" s="18"/>
      <c r="Q134" s="24"/>
      <c r="R134" s="18" t="s">
        <v>10147</v>
      </c>
      <c r="S134" s="18"/>
    </row>
    <row r="135" spans="1:19" ht="38.25" x14ac:dyDescent="0.2">
      <c r="A135" s="7" t="s">
        <v>30</v>
      </c>
      <c r="B135" s="4" t="s">
        <v>45</v>
      </c>
      <c r="C135" s="17" t="s">
        <v>1284</v>
      </c>
      <c r="D135" s="17" t="s">
        <v>1285</v>
      </c>
      <c r="E135" s="18" t="s">
        <v>1286</v>
      </c>
      <c r="F135" s="18" t="s">
        <v>1233</v>
      </c>
      <c r="G135" s="18"/>
      <c r="H135" s="18" t="s">
        <v>1287</v>
      </c>
      <c r="I135" s="18">
        <v>31382606</v>
      </c>
      <c r="J135" s="19">
        <v>41718</v>
      </c>
      <c r="K135" s="20">
        <v>2014</v>
      </c>
      <c r="L135" s="20">
        <v>2016</v>
      </c>
      <c r="M135" s="22">
        <v>7000</v>
      </c>
      <c r="N135" s="21" t="s">
        <v>130</v>
      </c>
      <c r="O135" s="23">
        <f>M135*VLOOKUP(N135,Kurzy!$A$2:$B$10,2,FALSE)</f>
        <v>7000</v>
      </c>
      <c r="P135" s="18"/>
      <c r="Q135" s="24"/>
      <c r="R135" s="18" t="s">
        <v>10147</v>
      </c>
      <c r="S135" s="18"/>
    </row>
    <row r="136" spans="1:19" ht="38.25" x14ac:dyDescent="0.2">
      <c r="A136" s="7" t="s">
        <v>30</v>
      </c>
      <c r="B136" s="4" t="s">
        <v>45</v>
      </c>
      <c r="C136" s="17" t="s">
        <v>1288</v>
      </c>
      <c r="D136" s="17" t="s">
        <v>1252</v>
      </c>
      <c r="E136" s="18" t="s">
        <v>1289</v>
      </c>
      <c r="F136" s="18" t="s">
        <v>1233</v>
      </c>
      <c r="G136" s="18"/>
      <c r="H136" s="18" t="s">
        <v>1290</v>
      </c>
      <c r="I136" s="18">
        <v>31563490</v>
      </c>
      <c r="J136" s="19">
        <v>41752</v>
      </c>
      <c r="K136" s="20" t="s">
        <v>1291</v>
      </c>
      <c r="L136" s="20" t="s">
        <v>1291</v>
      </c>
      <c r="M136" s="22">
        <v>6666.67</v>
      </c>
      <c r="N136" s="21" t="s">
        <v>130</v>
      </c>
      <c r="O136" s="23">
        <f>M136*VLOOKUP(N136,Kurzy!$A$2:$B$10,2,FALSE)</f>
        <v>6666.67</v>
      </c>
      <c r="P136" s="18"/>
      <c r="Q136" s="24"/>
      <c r="R136" s="18" t="s">
        <v>10147</v>
      </c>
      <c r="S136" s="18"/>
    </row>
    <row r="137" spans="1:19" ht="51" x14ac:dyDescent="0.2">
      <c r="A137" s="7" t="s">
        <v>30</v>
      </c>
      <c r="B137" s="4" t="s">
        <v>45</v>
      </c>
      <c r="C137" s="17" t="s">
        <v>1292</v>
      </c>
      <c r="D137" s="17" t="s">
        <v>1293</v>
      </c>
      <c r="E137" s="18" t="s">
        <v>1294</v>
      </c>
      <c r="F137" s="18" t="s">
        <v>1233</v>
      </c>
      <c r="G137" s="18"/>
      <c r="H137" s="18" t="s">
        <v>1290</v>
      </c>
      <c r="I137" s="18">
        <v>31563490</v>
      </c>
      <c r="J137" s="19">
        <v>41752</v>
      </c>
      <c r="K137" s="20" t="s">
        <v>1291</v>
      </c>
      <c r="L137" s="20" t="s">
        <v>1291</v>
      </c>
      <c r="M137" s="22">
        <v>1666.67</v>
      </c>
      <c r="N137" s="21" t="s">
        <v>130</v>
      </c>
      <c r="O137" s="23">
        <f>M137*VLOOKUP(N137,Kurzy!$A$2:$B$10,2,FALSE)</f>
        <v>1666.67</v>
      </c>
      <c r="P137" s="18"/>
      <c r="Q137" s="24" t="s">
        <v>10285</v>
      </c>
      <c r="R137" s="18" t="s">
        <v>10147</v>
      </c>
      <c r="S137" s="18" t="s">
        <v>10200</v>
      </c>
    </row>
    <row r="138" spans="1:19" ht="127.5" x14ac:dyDescent="0.2">
      <c r="A138" s="7" t="s">
        <v>30</v>
      </c>
      <c r="B138" s="4" t="s">
        <v>45</v>
      </c>
      <c r="C138" s="17" t="s">
        <v>10305</v>
      </c>
      <c r="D138" s="17" t="s">
        <v>1295</v>
      </c>
      <c r="E138" s="18" t="s">
        <v>1296</v>
      </c>
      <c r="F138" s="18" t="s">
        <v>1233</v>
      </c>
      <c r="G138" s="18"/>
      <c r="H138" s="18" t="s">
        <v>1297</v>
      </c>
      <c r="I138" s="18">
        <v>44141211</v>
      </c>
      <c r="J138" s="19">
        <v>41753</v>
      </c>
      <c r="K138" s="20" t="s">
        <v>1291</v>
      </c>
      <c r="L138" s="20" t="s">
        <v>1291</v>
      </c>
      <c r="M138" s="22">
        <v>14475</v>
      </c>
      <c r="N138" s="21" t="s">
        <v>130</v>
      </c>
      <c r="O138" s="23">
        <f>M138*VLOOKUP(N138,Kurzy!$A$2:$B$10,2,FALSE)</f>
        <v>14475</v>
      </c>
      <c r="P138" s="18"/>
      <c r="Q138" s="24" t="s">
        <v>10287</v>
      </c>
      <c r="R138" s="18" t="s">
        <v>10147</v>
      </c>
      <c r="S138" s="18" t="s">
        <v>10200</v>
      </c>
    </row>
    <row r="139" spans="1:19" ht="51" x14ac:dyDescent="0.2">
      <c r="A139" s="7" t="s">
        <v>30</v>
      </c>
      <c r="B139" s="4" t="s">
        <v>45</v>
      </c>
      <c r="C139" s="17" t="s">
        <v>1298</v>
      </c>
      <c r="D139" s="17" t="s">
        <v>1299</v>
      </c>
      <c r="E139" s="18" t="s">
        <v>1300</v>
      </c>
      <c r="F139" s="18" t="s">
        <v>1233</v>
      </c>
      <c r="G139" s="18"/>
      <c r="H139" s="18" t="s">
        <v>1301</v>
      </c>
      <c r="I139" s="18">
        <v>36269000</v>
      </c>
      <c r="J139" s="19">
        <v>41772</v>
      </c>
      <c r="K139" s="20">
        <v>2014</v>
      </c>
      <c r="L139" s="20">
        <v>2015</v>
      </c>
      <c r="M139" s="22">
        <v>825</v>
      </c>
      <c r="N139" s="21" t="s">
        <v>130</v>
      </c>
      <c r="O139" s="23">
        <f>M139*VLOOKUP(N139,Kurzy!$A$2:$B$10,2,FALSE)</f>
        <v>825</v>
      </c>
      <c r="P139" s="18"/>
      <c r="Q139" s="24" t="s">
        <v>10279</v>
      </c>
      <c r="R139" s="18" t="s">
        <v>10147</v>
      </c>
      <c r="S139" s="18" t="s">
        <v>10200</v>
      </c>
    </row>
    <row r="140" spans="1:19" ht="51" hidden="1" x14ac:dyDescent="0.2">
      <c r="A140" s="7" t="s">
        <v>30</v>
      </c>
      <c r="B140" s="4" t="s">
        <v>45</v>
      </c>
      <c r="C140" s="17" t="s">
        <v>1302</v>
      </c>
      <c r="D140" s="17" t="s">
        <v>1303</v>
      </c>
      <c r="E140" s="18" t="s">
        <v>1304</v>
      </c>
      <c r="F140" s="18" t="s">
        <v>1233</v>
      </c>
      <c r="G140" s="18"/>
      <c r="H140" s="18" t="s">
        <v>1305</v>
      </c>
      <c r="I140" s="18" t="s">
        <v>1280</v>
      </c>
      <c r="J140" s="19">
        <v>41808</v>
      </c>
      <c r="K140" s="20">
        <v>2015</v>
      </c>
      <c r="L140" s="20">
        <v>2015</v>
      </c>
      <c r="M140" s="22">
        <v>340</v>
      </c>
      <c r="N140" s="21" t="s">
        <v>130</v>
      </c>
      <c r="O140" s="23">
        <f>M140*VLOOKUP(N140,Kurzy!$A$2:$B$10,2,FALSE)</f>
        <v>340</v>
      </c>
      <c r="P140" s="18"/>
      <c r="Q140" s="24"/>
      <c r="R140" s="18" t="s">
        <v>10143</v>
      </c>
      <c r="S140" s="18" t="s">
        <v>10178</v>
      </c>
    </row>
    <row r="141" spans="1:19" ht="38.25" x14ac:dyDescent="0.2">
      <c r="A141" s="7" t="s">
        <v>30</v>
      </c>
      <c r="B141" s="4" t="s">
        <v>45</v>
      </c>
      <c r="C141" s="17" t="s">
        <v>1306</v>
      </c>
      <c r="D141" s="17" t="s">
        <v>901</v>
      </c>
      <c r="E141" s="18" t="s">
        <v>1307</v>
      </c>
      <c r="F141" s="18" t="s">
        <v>1233</v>
      </c>
      <c r="G141" s="18"/>
      <c r="H141" s="18" t="s">
        <v>1308</v>
      </c>
      <c r="I141" s="18">
        <v>31561900</v>
      </c>
      <c r="J141" s="19">
        <v>41845</v>
      </c>
      <c r="K141" s="20">
        <v>2014</v>
      </c>
      <c r="L141" s="20">
        <v>2015</v>
      </c>
      <c r="M141" s="22">
        <v>6000</v>
      </c>
      <c r="N141" s="21" t="s">
        <v>130</v>
      </c>
      <c r="O141" s="23">
        <f>M141*VLOOKUP(N141,Kurzy!$A$2:$B$10,2,FALSE)</f>
        <v>6000</v>
      </c>
      <c r="P141" s="18"/>
      <c r="Q141" s="24"/>
      <c r="R141" s="18" t="s">
        <v>10147</v>
      </c>
      <c r="S141" s="18"/>
    </row>
    <row r="142" spans="1:19" ht="38.25" x14ac:dyDescent="0.2">
      <c r="A142" s="7" t="s">
        <v>30</v>
      </c>
      <c r="B142" s="4" t="s">
        <v>45</v>
      </c>
      <c r="C142" s="17" t="s">
        <v>1309</v>
      </c>
      <c r="D142" s="17" t="s">
        <v>1237</v>
      </c>
      <c r="E142" s="18" t="s">
        <v>1310</v>
      </c>
      <c r="F142" s="18" t="s">
        <v>1233</v>
      </c>
      <c r="G142" s="18"/>
      <c r="H142" s="18" t="s">
        <v>1311</v>
      </c>
      <c r="I142" s="18">
        <v>35890509</v>
      </c>
      <c r="J142" s="19">
        <v>41872</v>
      </c>
      <c r="K142" s="20" t="s">
        <v>1291</v>
      </c>
      <c r="L142" s="20" t="s">
        <v>1291</v>
      </c>
      <c r="M142" s="22">
        <v>960</v>
      </c>
      <c r="N142" s="21" t="s">
        <v>130</v>
      </c>
      <c r="O142" s="23">
        <f>M142*VLOOKUP(N142,Kurzy!$A$2:$B$10,2,FALSE)</f>
        <v>960</v>
      </c>
      <c r="P142" s="18"/>
      <c r="Q142" s="24"/>
      <c r="R142" s="18" t="s">
        <v>10147</v>
      </c>
      <c r="S142" s="18"/>
    </row>
    <row r="143" spans="1:19" ht="51" hidden="1" x14ac:dyDescent="0.2">
      <c r="A143" s="7" t="s">
        <v>30</v>
      </c>
      <c r="B143" s="4" t="s">
        <v>45</v>
      </c>
      <c r="C143" s="17" t="s">
        <v>1312</v>
      </c>
      <c r="D143" s="17" t="s">
        <v>1313</v>
      </c>
      <c r="E143" s="18" t="s">
        <v>1314</v>
      </c>
      <c r="F143" s="18" t="s">
        <v>1233</v>
      </c>
      <c r="G143" s="18"/>
      <c r="H143" s="18" t="s">
        <v>1315</v>
      </c>
      <c r="I143" s="18">
        <v>30225647</v>
      </c>
      <c r="J143" s="19">
        <v>41886</v>
      </c>
      <c r="K143" s="20">
        <v>2015</v>
      </c>
      <c r="L143" s="20">
        <v>2015</v>
      </c>
      <c r="M143" s="22">
        <v>200</v>
      </c>
      <c r="N143" s="21" t="s">
        <v>130</v>
      </c>
      <c r="O143" s="23">
        <f>M143*VLOOKUP(N143,Kurzy!$A$2:$B$10,2,FALSE)</f>
        <v>200</v>
      </c>
      <c r="P143" s="18"/>
      <c r="Q143" s="24"/>
      <c r="R143" s="18" t="s">
        <v>10143</v>
      </c>
      <c r="S143" s="18" t="s">
        <v>10175</v>
      </c>
    </row>
    <row r="144" spans="1:19" ht="38.25" x14ac:dyDescent="0.2">
      <c r="A144" s="7" t="s">
        <v>30</v>
      </c>
      <c r="B144" s="4" t="s">
        <v>45</v>
      </c>
      <c r="C144" s="17" t="s">
        <v>1316</v>
      </c>
      <c r="D144" s="17" t="s">
        <v>901</v>
      </c>
      <c r="E144" s="18" t="s">
        <v>1317</v>
      </c>
      <c r="F144" s="18" t="s">
        <v>1233</v>
      </c>
      <c r="G144" s="18"/>
      <c r="H144" s="18" t="s">
        <v>1308</v>
      </c>
      <c r="I144" s="18">
        <v>31561900</v>
      </c>
      <c r="J144" s="19">
        <v>41978</v>
      </c>
      <c r="K144" s="20">
        <v>2014</v>
      </c>
      <c r="L144" s="20">
        <v>2015</v>
      </c>
      <c r="M144" s="22">
        <v>20000</v>
      </c>
      <c r="N144" s="21" t="s">
        <v>130</v>
      </c>
      <c r="O144" s="23">
        <f>M144*VLOOKUP(N144,Kurzy!$A$2:$B$10,2,FALSE)</f>
        <v>20000</v>
      </c>
      <c r="P144" s="18"/>
      <c r="Q144" s="24"/>
      <c r="R144" s="18" t="s">
        <v>10147</v>
      </c>
      <c r="S144" s="18"/>
    </row>
    <row r="145" spans="1:19" ht="51" hidden="1" x14ac:dyDescent="0.2">
      <c r="A145" s="7" t="s">
        <v>30</v>
      </c>
      <c r="B145" s="4" t="s">
        <v>45</v>
      </c>
      <c r="C145" s="17" t="s">
        <v>1318</v>
      </c>
      <c r="D145" s="17" t="s">
        <v>1319</v>
      </c>
      <c r="E145" s="18" t="s">
        <v>1320</v>
      </c>
      <c r="F145" s="18" t="s">
        <v>1233</v>
      </c>
      <c r="G145" s="18"/>
      <c r="H145" s="18" t="s">
        <v>1321</v>
      </c>
      <c r="I145" s="18">
        <v>36389030</v>
      </c>
      <c r="J145" s="19">
        <v>42019</v>
      </c>
      <c r="K145" s="20">
        <v>2015</v>
      </c>
      <c r="L145" s="20">
        <v>2015</v>
      </c>
      <c r="M145" s="22">
        <v>1215</v>
      </c>
      <c r="N145" s="21" t="s">
        <v>130</v>
      </c>
      <c r="O145" s="23">
        <f>M145*VLOOKUP(N145,Kurzy!$A$2:$B$10,2,FALSE)</f>
        <v>1215</v>
      </c>
      <c r="P145" s="18"/>
      <c r="Q145" s="24"/>
      <c r="R145" s="18" t="s">
        <v>10143</v>
      </c>
      <c r="S145" s="18" t="s">
        <v>10175</v>
      </c>
    </row>
    <row r="146" spans="1:19" ht="51" hidden="1" x14ac:dyDescent="0.2">
      <c r="A146" s="7" t="s">
        <v>30</v>
      </c>
      <c r="B146" s="4" t="s">
        <v>45</v>
      </c>
      <c r="C146" s="17" t="s">
        <v>1322</v>
      </c>
      <c r="D146" s="17" t="s">
        <v>1323</v>
      </c>
      <c r="E146" s="18" t="s">
        <v>1324</v>
      </c>
      <c r="F146" s="18" t="s">
        <v>1233</v>
      </c>
      <c r="G146" s="18"/>
      <c r="H146" s="18" t="s">
        <v>1325</v>
      </c>
      <c r="I146" s="18" t="s">
        <v>1326</v>
      </c>
      <c r="J146" s="19">
        <v>42032</v>
      </c>
      <c r="K146" s="20">
        <v>2015</v>
      </c>
      <c r="L146" s="20">
        <v>2015</v>
      </c>
      <c r="M146" s="22">
        <v>833.33</v>
      </c>
      <c r="N146" s="21" t="s">
        <v>130</v>
      </c>
      <c r="O146" s="23">
        <f>M146*VLOOKUP(N146,Kurzy!$A$2:$B$10,2,FALSE)</f>
        <v>833.33</v>
      </c>
      <c r="P146" s="18"/>
      <c r="Q146" s="24"/>
      <c r="R146" s="18" t="s">
        <v>10143</v>
      </c>
      <c r="S146" s="18" t="s">
        <v>10175</v>
      </c>
    </row>
    <row r="147" spans="1:19" ht="51" x14ac:dyDescent="0.2">
      <c r="A147" s="7" t="s">
        <v>30</v>
      </c>
      <c r="B147" s="4" t="s">
        <v>45</v>
      </c>
      <c r="C147" s="17" t="s">
        <v>1327</v>
      </c>
      <c r="D147" s="17" t="s">
        <v>1295</v>
      </c>
      <c r="E147" s="18" t="s">
        <v>1328</v>
      </c>
      <c r="F147" s="18" t="s">
        <v>1233</v>
      </c>
      <c r="G147" s="18"/>
      <c r="H147" s="18" t="s">
        <v>1329</v>
      </c>
      <c r="I147" s="18">
        <v>36597384</v>
      </c>
      <c r="J147" s="19">
        <v>42037</v>
      </c>
      <c r="K147" s="20">
        <v>2015</v>
      </c>
      <c r="L147" s="20">
        <v>2015</v>
      </c>
      <c r="M147" s="22">
        <v>720</v>
      </c>
      <c r="N147" s="21" t="s">
        <v>130</v>
      </c>
      <c r="O147" s="23">
        <f>M147*VLOOKUP(N147,Kurzy!$A$2:$B$10,2,FALSE)</f>
        <v>720</v>
      </c>
      <c r="P147" s="18"/>
      <c r="Q147" s="24" t="s">
        <v>10289</v>
      </c>
      <c r="R147" s="18" t="s">
        <v>10147</v>
      </c>
      <c r="S147" s="18" t="s">
        <v>10200</v>
      </c>
    </row>
    <row r="148" spans="1:19" ht="51" hidden="1" x14ac:dyDescent="0.2">
      <c r="A148" s="7" t="s">
        <v>30</v>
      </c>
      <c r="B148" s="4" t="s">
        <v>45</v>
      </c>
      <c r="C148" s="17" t="s">
        <v>1330</v>
      </c>
      <c r="D148" s="17" t="s">
        <v>1277</v>
      </c>
      <c r="E148" s="18" t="s">
        <v>1331</v>
      </c>
      <c r="F148" s="18" t="s">
        <v>1233</v>
      </c>
      <c r="G148" s="18"/>
      <c r="H148" s="18" t="s">
        <v>1332</v>
      </c>
      <c r="I148" s="18">
        <v>31628109</v>
      </c>
      <c r="J148" s="19">
        <v>42044</v>
      </c>
      <c r="K148" s="20">
        <v>2015</v>
      </c>
      <c r="L148" s="20">
        <v>2015</v>
      </c>
      <c r="M148" s="22">
        <v>250</v>
      </c>
      <c r="N148" s="21" t="s">
        <v>130</v>
      </c>
      <c r="O148" s="23">
        <f>M148*VLOOKUP(N148,Kurzy!$A$2:$B$10,2,FALSE)</f>
        <v>250</v>
      </c>
      <c r="P148" s="18"/>
      <c r="Q148" s="24"/>
      <c r="R148" s="18" t="s">
        <v>10143</v>
      </c>
      <c r="S148" s="18" t="s">
        <v>10175</v>
      </c>
    </row>
    <row r="149" spans="1:19" ht="51" hidden="1" x14ac:dyDescent="0.2">
      <c r="A149" s="7" t="s">
        <v>30</v>
      </c>
      <c r="B149" s="4" t="s">
        <v>45</v>
      </c>
      <c r="C149" s="17" t="s">
        <v>1333</v>
      </c>
      <c r="D149" s="17" t="s">
        <v>1277</v>
      </c>
      <c r="E149" s="18" t="s">
        <v>1334</v>
      </c>
      <c r="F149" s="18" t="s">
        <v>1233</v>
      </c>
      <c r="G149" s="18"/>
      <c r="H149" s="18" t="s">
        <v>1332</v>
      </c>
      <c r="I149" s="18">
        <v>31628109</v>
      </c>
      <c r="J149" s="19">
        <v>42044</v>
      </c>
      <c r="K149" s="20">
        <v>2015</v>
      </c>
      <c r="L149" s="20">
        <v>2015</v>
      </c>
      <c r="M149" s="22">
        <v>600</v>
      </c>
      <c r="N149" s="21" t="s">
        <v>130</v>
      </c>
      <c r="O149" s="23">
        <f>M149*VLOOKUP(N149,Kurzy!$A$2:$B$10,2,FALSE)</f>
        <v>600</v>
      </c>
      <c r="P149" s="18"/>
      <c r="Q149" s="24"/>
      <c r="R149" s="18" t="s">
        <v>10143</v>
      </c>
      <c r="S149" s="18" t="s">
        <v>10175</v>
      </c>
    </row>
    <row r="150" spans="1:19" ht="76.5" x14ac:dyDescent="0.2">
      <c r="A150" s="7" t="s">
        <v>30</v>
      </c>
      <c r="B150" s="4" t="s">
        <v>45</v>
      </c>
      <c r="C150" s="17" t="s">
        <v>1335</v>
      </c>
      <c r="D150" s="17" t="s">
        <v>1231</v>
      </c>
      <c r="E150" s="18" t="s">
        <v>1336</v>
      </c>
      <c r="F150" s="18" t="s">
        <v>1233</v>
      </c>
      <c r="G150" s="18"/>
      <c r="H150" s="18" t="s">
        <v>1337</v>
      </c>
      <c r="I150" s="18">
        <v>31376134</v>
      </c>
      <c r="J150" s="19">
        <v>42046</v>
      </c>
      <c r="K150" s="20">
        <v>2015</v>
      </c>
      <c r="L150" s="20">
        <v>2015</v>
      </c>
      <c r="M150" s="22">
        <v>19920</v>
      </c>
      <c r="N150" s="21" t="s">
        <v>130</v>
      </c>
      <c r="O150" s="23">
        <f>M150*VLOOKUP(N150,Kurzy!$A$2:$B$10,2,FALSE)</f>
        <v>19920</v>
      </c>
      <c r="P150" s="18"/>
      <c r="Q150" s="24" t="s">
        <v>10283</v>
      </c>
      <c r="R150" s="18" t="s">
        <v>10147</v>
      </c>
      <c r="S150" s="18" t="s">
        <v>10200</v>
      </c>
    </row>
    <row r="151" spans="1:19" ht="51" hidden="1" x14ac:dyDescent="0.2">
      <c r="A151" s="7" t="s">
        <v>30</v>
      </c>
      <c r="B151" s="4" t="s">
        <v>45</v>
      </c>
      <c r="C151" s="17" t="s">
        <v>1338</v>
      </c>
      <c r="D151" s="17" t="s">
        <v>1295</v>
      </c>
      <c r="E151" s="18" t="s">
        <v>1339</v>
      </c>
      <c r="F151" s="18" t="s">
        <v>1233</v>
      </c>
      <c r="G151" s="18"/>
      <c r="H151" s="18" t="s">
        <v>1340</v>
      </c>
      <c r="I151" s="18">
        <v>31368484</v>
      </c>
      <c r="J151" s="19">
        <v>42046</v>
      </c>
      <c r="K151" s="20">
        <v>2015</v>
      </c>
      <c r="L151" s="20">
        <v>2015</v>
      </c>
      <c r="M151" s="22">
        <v>500</v>
      </c>
      <c r="N151" s="21" t="s">
        <v>130</v>
      </c>
      <c r="O151" s="23">
        <f>M151*VLOOKUP(N151,Kurzy!$A$2:$B$10,2,FALSE)</f>
        <v>500</v>
      </c>
      <c r="P151" s="18"/>
      <c r="Q151" s="24"/>
      <c r="R151" s="18" t="s">
        <v>10143</v>
      </c>
      <c r="S151" s="18" t="s">
        <v>10175</v>
      </c>
    </row>
    <row r="152" spans="1:19" ht="51" hidden="1" x14ac:dyDescent="0.2">
      <c r="A152" s="7" t="s">
        <v>30</v>
      </c>
      <c r="B152" s="4" t="s">
        <v>45</v>
      </c>
      <c r="C152" s="17" t="s">
        <v>1341</v>
      </c>
      <c r="D152" s="17" t="s">
        <v>1303</v>
      </c>
      <c r="E152" s="18" t="s">
        <v>1342</v>
      </c>
      <c r="F152" s="18" t="s">
        <v>1233</v>
      </c>
      <c r="G152" s="18"/>
      <c r="H152" s="18" t="s">
        <v>1343</v>
      </c>
      <c r="I152" s="18">
        <v>31821987</v>
      </c>
      <c r="J152" s="19">
        <v>42052</v>
      </c>
      <c r="K152" s="20">
        <v>2015</v>
      </c>
      <c r="L152" s="20">
        <v>2015</v>
      </c>
      <c r="M152" s="22">
        <v>2000</v>
      </c>
      <c r="N152" s="21" t="s">
        <v>130</v>
      </c>
      <c r="O152" s="23">
        <f>M152*VLOOKUP(N152,Kurzy!$A$2:$B$10,2,FALSE)</f>
        <v>2000</v>
      </c>
      <c r="P152" s="18"/>
      <c r="Q152" s="24"/>
      <c r="R152" s="18" t="s">
        <v>10143</v>
      </c>
      <c r="S152" s="18" t="s">
        <v>10175</v>
      </c>
    </row>
    <row r="153" spans="1:19" ht="51" hidden="1" x14ac:dyDescent="0.2">
      <c r="A153" s="7" t="s">
        <v>30</v>
      </c>
      <c r="B153" s="4" t="s">
        <v>45</v>
      </c>
      <c r="C153" s="17" t="s">
        <v>1344</v>
      </c>
      <c r="D153" s="17" t="s">
        <v>1303</v>
      </c>
      <c r="E153" s="18" t="s">
        <v>1345</v>
      </c>
      <c r="F153" s="18" t="s">
        <v>1233</v>
      </c>
      <c r="G153" s="18"/>
      <c r="H153" s="18" t="s">
        <v>1346</v>
      </c>
      <c r="I153" s="18">
        <v>31615716</v>
      </c>
      <c r="J153" s="19">
        <v>42058</v>
      </c>
      <c r="K153" s="20">
        <v>2015</v>
      </c>
      <c r="L153" s="20">
        <v>2015</v>
      </c>
      <c r="M153" s="22">
        <v>500</v>
      </c>
      <c r="N153" s="21" t="s">
        <v>130</v>
      </c>
      <c r="O153" s="23">
        <f>M153*VLOOKUP(N153,Kurzy!$A$2:$B$10,2,FALSE)</f>
        <v>500</v>
      </c>
      <c r="P153" s="18"/>
      <c r="Q153" s="24"/>
      <c r="R153" s="18" t="s">
        <v>10143</v>
      </c>
      <c r="S153" s="18" t="s">
        <v>10175</v>
      </c>
    </row>
    <row r="154" spans="1:19" ht="51" hidden="1" x14ac:dyDescent="0.2">
      <c r="A154" s="7" t="s">
        <v>30</v>
      </c>
      <c r="B154" s="4" t="s">
        <v>45</v>
      </c>
      <c r="C154" s="17" t="s">
        <v>1347</v>
      </c>
      <c r="D154" s="17" t="s">
        <v>1295</v>
      </c>
      <c r="E154" s="18" t="s">
        <v>1348</v>
      </c>
      <c r="F154" s="18" t="s">
        <v>1233</v>
      </c>
      <c r="G154" s="18"/>
      <c r="H154" s="18" t="s">
        <v>1349</v>
      </c>
      <c r="I154" s="18">
        <v>31594352</v>
      </c>
      <c r="J154" s="19">
        <v>42089</v>
      </c>
      <c r="K154" s="20">
        <v>2015</v>
      </c>
      <c r="L154" s="20">
        <v>2015</v>
      </c>
      <c r="M154" s="22">
        <v>650</v>
      </c>
      <c r="N154" s="21" t="s">
        <v>130</v>
      </c>
      <c r="O154" s="23">
        <f>M154*VLOOKUP(N154,Kurzy!$A$2:$B$10,2,FALSE)</f>
        <v>650</v>
      </c>
      <c r="P154" s="18"/>
      <c r="Q154" s="24"/>
      <c r="R154" s="18" t="s">
        <v>10143</v>
      </c>
      <c r="S154" s="18" t="s">
        <v>10175</v>
      </c>
    </row>
    <row r="155" spans="1:19" ht="76.5" x14ac:dyDescent="0.2">
      <c r="A155" s="7" t="s">
        <v>30</v>
      </c>
      <c r="B155" s="4" t="s">
        <v>45</v>
      </c>
      <c r="C155" s="17" t="s">
        <v>1350</v>
      </c>
      <c r="D155" s="17" t="s">
        <v>1271</v>
      </c>
      <c r="E155" s="18" t="s">
        <v>1351</v>
      </c>
      <c r="F155" s="18" t="s">
        <v>1233</v>
      </c>
      <c r="G155" s="18"/>
      <c r="H155" s="18" t="s">
        <v>1308</v>
      </c>
      <c r="I155" s="18">
        <v>31561900</v>
      </c>
      <c r="J155" s="19">
        <v>42094</v>
      </c>
      <c r="K155" s="20">
        <v>2015</v>
      </c>
      <c r="L155" s="20">
        <v>2015</v>
      </c>
      <c r="M155" s="22">
        <v>4000</v>
      </c>
      <c r="N155" s="21" t="s">
        <v>130</v>
      </c>
      <c r="O155" s="23">
        <f>M155*VLOOKUP(N155,Kurzy!$A$2:$B$10,2,FALSE)</f>
        <v>4000</v>
      </c>
      <c r="P155" s="18"/>
      <c r="Q155" s="24" t="s">
        <v>10286</v>
      </c>
      <c r="R155" s="18" t="s">
        <v>10147</v>
      </c>
      <c r="S155" s="18" t="s">
        <v>10200</v>
      </c>
    </row>
    <row r="156" spans="1:19" ht="51" x14ac:dyDescent="0.2">
      <c r="A156" s="7" t="s">
        <v>30</v>
      </c>
      <c r="B156" s="4" t="s">
        <v>45</v>
      </c>
      <c r="C156" s="17" t="s">
        <v>1352</v>
      </c>
      <c r="D156" s="17" t="s">
        <v>1353</v>
      </c>
      <c r="E156" s="18" t="s">
        <v>1354</v>
      </c>
      <c r="F156" s="18" t="s">
        <v>1233</v>
      </c>
      <c r="G156" s="18"/>
      <c r="H156" s="18" t="s">
        <v>1355</v>
      </c>
      <c r="I156" s="18">
        <v>35775203</v>
      </c>
      <c r="J156" s="19">
        <v>42095</v>
      </c>
      <c r="K156" s="20">
        <v>2015</v>
      </c>
      <c r="L156" s="20">
        <v>2015</v>
      </c>
      <c r="M156" s="22">
        <v>1700</v>
      </c>
      <c r="N156" s="21" t="s">
        <v>130</v>
      </c>
      <c r="O156" s="23">
        <f>M156*VLOOKUP(N156,Kurzy!$A$2:$B$10,2,FALSE)</f>
        <v>1700</v>
      </c>
      <c r="P156" s="18"/>
      <c r="Q156" s="24" t="s">
        <v>10282</v>
      </c>
      <c r="R156" s="18" t="s">
        <v>10147</v>
      </c>
      <c r="S156" s="18" t="s">
        <v>10200</v>
      </c>
    </row>
    <row r="157" spans="1:19" ht="51" hidden="1" x14ac:dyDescent="0.2">
      <c r="A157" s="7" t="s">
        <v>30</v>
      </c>
      <c r="B157" s="4" t="s">
        <v>45</v>
      </c>
      <c r="C157" s="17" t="s">
        <v>1356</v>
      </c>
      <c r="D157" s="17" t="s">
        <v>1231</v>
      </c>
      <c r="E157" s="18" t="s">
        <v>1357</v>
      </c>
      <c r="F157" s="18" t="s">
        <v>1233</v>
      </c>
      <c r="G157" s="18"/>
      <c r="H157" s="18" t="s">
        <v>1358</v>
      </c>
      <c r="I157" s="18">
        <v>31336884</v>
      </c>
      <c r="J157" s="19">
        <v>42095</v>
      </c>
      <c r="K157" s="20">
        <v>2015</v>
      </c>
      <c r="L157" s="20">
        <v>2016</v>
      </c>
      <c r="M157" s="22">
        <v>1200</v>
      </c>
      <c r="N157" s="21" t="s">
        <v>130</v>
      </c>
      <c r="O157" s="23">
        <f>M157*VLOOKUP(N157,Kurzy!$A$2:$B$10,2,FALSE)</f>
        <v>1200</v>
      </c>
      <c r="P157" s="18"/>
      <c r="Q157" s="24"/>
      <c r="R157" s="18" t="s">
        <v>10143</v>
      </c>
      <c r="S157" s="18" t="s">
        <v>10175</v>
      </c>
    </row>
    <row r="158" spans="1:19" ht="51" hidden="1" x14ac:dyDescent="0.2">
      <c r="A158" s="7" t="s">
        <v>30</v>
      </c>
      <c r="B158" s="4" t="s">
        <v>45</v>
      </c>
      <c r="C158" s="17" t="s">
        <v>1359</v>
      </c>
      <c r="D158" s="17" t="s">
        <v>1360</v>
      </c>
      <c r="E158" s="18" t="s">
        <v>1361</v>
      </c>
      <c r="F158" s="18" t="s">
        <v>1233</v>
      </c>
      <c r="G158" s="18"/>
      <c r="H158" s="18" t="s">
        <v>1362</v>
      </c>
      <c r="I158" s="18">
        <v>34122885</v>
      </c>
      <c r="J158" s="19">
        <v>42103</v>
      </c>
      <c r="K158" s="20">
        <v>2015</v>
      </c>
      <c r="L158" s="20">
        <v>2015</v>
      </c>
      <c r="M158" s="22">
        <v>880</v>
      </c>
      <c r="N158" s="21" t="s">
        <v>130</v>
      </c>
      <c r="O158" s="23">
        <f>M158*VLOOKUP(N158,Kurzy!$A$2:$B$10,2,FALSE)</f>
        <v>880</v>
      </c>
      <c r="P158" s="18"/>
      <c r="Q158" s="24"/>
      <c r="R158" s="18" t="s">
        <v>10143</v>
      </c>
      <c r="S158" s="18" t="s">
        <v>10175</v>
      </c>
    </row>
    <row r="159" spans="1:19" ht="51" hidden="1" x14ac:dyDescent="0.2">
      <c r="A159" s="7" t="s">
        <v>30</v>
      </c>
      <c r="B159" s="4" t="s">
        <v>45</v>
      </c>
      <c r="C159" s="17" t="s">
        <v>1363</v>
      </c>
      <c r="D159" s="17" t="s">
        <v>1364</v>
      </c>
      <c r="E159" s="18" t="s">
        <v>1365</v>
      </c>
      <c r="F159" s="18" t="s">
        <v>1233</v>
      </c>
      <c r="G159" s="18"/>
      <c r="H159" s="18" t="s">
        <v>1366</v>
      </c>
      <c r="I159" s="18">
        <v>31392547</v>
      </c>
      <c r="J159" s="19">
        <v>42104</v>
      </c>
      <c r="K159" s="20">
        <v>2015</v>
      </c>
      <c r="L159" s="20">
        <v>2015</v>
      </c>
      <c r="M159" s="22">
        <v>3000</v>
      </c>
      <c r="N159" s="21" t="s">
        <v>130</v>
      </c>
      <c r="O159" s="23">
        <f>M159*VLOOKUP(N159,Kurzy!$A$2:$B$10,2,FALSE)</f>
        <v>3000</v>
      </c>
      <c r="P159" s="18"/>
      <c r="Q159" s="24"/>
      <c r="R159" s="18" t="s">
        <v>10143</v>
      </c>
      <c r="S159" s="18" t="s">
        <v>10175</v>
      </c>
    </row>
    <row r="160" spans="1:19" ht="51" hidden="1" x14ac:dyDescent="0.2">
      <c r="A160" s="7" t="s">
        <v>30</v>
      </c>
      <c r="B160" s="4" t="s">
        <v>45</v>
      </c>
      <c r="C160" s="17" t="s">
        <v>1367</v>
      </c>
      <c r="D160" s="17" t="s">
        <v>1303</v>
      </c>
      <c r="E160" s="18" t="s">
        <v>1368</v>
      </c>
      <c r="F160" s="18" t="s">
        <v>1233</v>
      </c>
      <c r="G160" s="18"/>
      <c r="H160" s="18" t="s">
        <v>1343</v>
      </c>
      <c r="I160" s="18">
        <v>31821987</v>
      </c>
      <c r="J160" s="19">
        <v>42104</v>
      </c>
      <c r="K160" s="20">
        <v>2015</v>
      </c>
      <c r="L160" s="20">
        <v>2015</v>
      </c>
      <c r="M160" s="22">
        <v>255</v>
      </c>
      <c r="N160" s="21" t="s">
        <v>130</v>
      </c>
      <c r="O160" s="23">
        <f>M160*VLOOKUP(N160,Kurzy!$A$2:$B$10,2,FALSE)</f>
        <v>255</v>
      </c>
      <c r="P160" s="18"/>
      <c r="Q160" s="24"/>
      <c r="R160" s="18" t="s">
        <v>10143</v>
      </c>
      <c r="S160" s="18" t="s">
        <v>10175</v>
      </c>
    </row>
    <row r="161" spans="1:19" ht="76.5" x14ac:dyDescent="0.2">
      <c r="A161" s="7" t="s">
        <v>30</v>
      </c>
      <c r="B161" s="4" t="s">
        <v>45</v>
      </c>
      <c r="C161" s="17" t="s">
        <v>1369</v>
      </c>
      <c r="D161" s="17" t="s">
        <v>1370</v>
      </c>
      <c r="E161" s="18" t="s">
        <v>1371</v>
      </c>
      <c r="F161" s="18" t="s">
        <v>1233</v>
      </c>
      <c r="G161" s="18"/>
      <c r="H161" s="18" t="s">
        <v>1372</v>
      </c>
      <c r="I161" s="18">
        <v>36295159</v>
      </c>
      <c r="J161" s="19">
        <v>42134</v>
      </c>
      <c r="K161" s="20">
        <v>2015</v>
      </c>
      <c r="L161" s="20">
        <v>2015</v>
      </c>
      <c r="M161" s="22">
        <v>3000</v>
      </c>
      <c r="N161" s="21" t="s">
        <v>130</v>
      </c>
      <c r="O161" s="23">
        <f>M161*VLOOKUP(N161,Kurzy!$A$2:$B$10,2,FALSE)</f>
        <v>3000</v>
      </c>
      <c r="P161" s="18"/>
      <c r="Q161" s="24" t="s">
        <v>10277</v>
      </c>
      <c r="R161" s="18" t="s">
        <v>10147</v>
      </c>
      <c r="S161" s="18" t="s">
        <v>10200</v>
      </c>
    </row>
    <row r="162" spans="1:19" ht="51" hidden="1" x14ac:dyDescent="0.2">
      <c r="A162" s="7" t="s">
        <v>30</v>
      </c>
      <c r="B162" s="4" t="s">
        <v>45</v>
      </c>
      <c r="C162" s="17" t="s">
        <v>1373</v>
      </c>
      <c r="D162" s="17" t="s">
        <v>1313</v>
      </c>
      <c r="E162" s="18" t="s">
        <v>1374</v>
      </c>
      <c r="F162" s="18" t="s">
        <v>1233</v>
      </c>
      <c r="G162" s="18"/>
      <c r="H162" s="18" t="s">
        <v>1375</v>
      </c>
      <c r="I162" s="18">
        <v>31321895</v>
      </c>
      <c r="J162" s="19">
        <v>42137</v>
      </c>
      <c r="K162" s="20">
        <v>2015</v>
      </c>
      <c r="L162" s="20">
        <v>2015</v>
      </c>
      <c r="M162" s="22">
        <v>800</v>
      </c>
      <c r="N162" s="21" t="s">
        <v>130</v>
      </c>
      <c r="O162" s="23">
        <f>M162*VLOOKUP(N162,Kurzy!$A$2:$B$10,2,FALSE)</f>
        <v>800</v>
      </c>
      <c r="P162" s="18"/>
      <c r="Q162" s="24"/>
      <c r="R162" s="18" t="s">
        <v>10143</v>
      </c>
      <c r="S162" s="18" t="s">
        <v>10175</v>
      </c>
    </row>
    <row r="163" spans="1:19" ht="51" hidden="1" x14ac:dyDescent="0.2">
      <c r="A163" s="7" t="s">
        <v>30</v>
      </c>
      <c r="B163" s="4" t="s">
        <v>45</v>
      </c>
      <c r="C163" s="17" t="s">
        <v>1373</v>
      </c>
      <c r="D163" s="17" t="s">
        <v>1313</v>
      </c>
      <c r="E163" s="18" t="s">
        <v>1376</v>
      </c>
      <c r="F163" s="18" t="s">
        <v>1233</v>
      </c>
      <c r="G163" s="18"/>
      <c r="H163" s="18" t="s">
        <v>1375</v>
      </c>
      <c r="I163" s="18">
        <v>31321895</v>
      </c>
      <c r="J163" s="19">
        <v>42137</v>
      </c>
      <c r="K163" s="20">
        <v>2015</v>
      </c>
      <c r="L163" s="20">
        <v>2015</v>
      </c>
      <c r="M163" s="22">
        <v>700</v>
      </c>
      <c r="N163" s="21" t="s">
        <v>130</v>
      </c>
      <c r="O163" s="23">
        <f>M163*VLOOKUP(N163,Kurzy!$A$2:$B$10,2,FALSE)</f>
        <v>700</v>
      </c>
      <c r="P163" s="18"/>
      <c r="Q163" s="24"/>
      <c r="R163" s="18" t="s">
        <v>10143</v>
      </c>
      <c r="S163" s="18" t="s">
        <v>10175</v>
      </c>
    </row>
    <row r="164" spans="1:19" ht="51" hidden="1" x14ac:dyDescent="0.2">
      <c r="A164" s="7" t="s">
        <v>30</v>
      </c>
      <c r="B164" s="4" t="s">
        <v>45</v>
      </c>
      <c r="C164" s="17" t="s">
        <v>1377</v>
      </c>
      <c r="D164" s="17" t="s">
        <v>1241</v>
      </c>
      <c r="E164" s="18" t="s">
        <v>1378</v>
      </c>
      <c r="F164" s="18" t="s">
        <v>1233</v>
      </c>
      <c r="G164" s="18"/>
      <c r="H164" s="18" t="s">
        <v>1379</v>
      </c>
      <c r="I164" s="18">
        <v>36210625</v>
      </c>
      <c r="J164" s="19">
        <v>42144</v>
      </c>
      <c r="K164" s="20">
        <v>2015</v>
      </c>
      <c r="L164" s="20">
        <v>2015</v>
      </c>
      <c r="M164" s="22">
        <v>450</v>
      </c>
      <c r="N164" s="21" t="s">
        <v>130</v>
      </c>
      <c r="O164" s="23">
        <f>M164*VLOOKUP(N164,Kurzy!$A$2:$B$10,2,FALSE)</f>
        <v>450</v>
      </c>
      <c r="P164" s="18"/>
      <c r="Q164" s="24"/>
      <c r="R164" s="18" t="s">
        <v>10143</v>
      </c>
      <c r="S164" s="18" t="s">
        <v>10175</v>
      </c>
    </row>
    <row r="165" spans="1:19" ht="51" hidden="1" x14ac:dyDescent="0.2">
      <c r="A165" s="7" t="s">
        <v>30</v>
      </c>
      <c r="B165" s="4" t="s">
        <v>45</v>
      </c>
      <c r="C165" s="17" t="s">
        <v>1380</v>
      </c>
      <c r="D165" s="17" t="s">
        <v>1381</v>
      </c>
      <c r="E165" s="18" t="s">
        <v>1382</v>
      </c>
      <c r="F165" s="18" t="s">
        <v>1233</v>
      </c>
      <c r="G165" s="18"/>
      <c r="H165" s="18" t="s">
        <v>1383</v>
      </c>
      <c r="I165" s="18">
        <v>36002828</v>
      </c>
      <c r="J165" s="19">
        <v>42151</v>
      </c>
      <c r="K165" s="20">
        <v>2015</v>
      </c>
      <c r="L165" s="20">
        <v>2015</v>
      </c>
      <c r="M165" s="22">
        <v>1250</v>
      </c>
      <c r="N165" s="21" t="s">
        <v>130</v>
      </c>
      <c r="O165" s="23">
        <f>M165*VLOOKUP(N165,Kurzy!$A$2:$B$10,2,FALSE)</f>
        <v>1250</v>
      </c>
      <c r="P165" s="18"/>
      <c r="Q165" s="24"/>
      <c r="R165" s="18" t="s">
        <v>10143</v>
      </c>
      <c r="S165" s="18" t="s">
        <v>10175</v>
      </c>
    </row>
    <row r="166" spans="1:19" ht="51" hidden="1" x14ac:dyDescent="0.2">
      <c r="A166" s="7" t="s">
        <v>30</v>
      </c>
      <c r="B166" s="4" t="s">
        <v>45</v>
      </c>
      <c r="C166" s="17" t="s">
        <v>1384</v>
      </c>
      <c r="D166" s="17" t="s">
        <v>1260</v>
      </c>
      <c r="E166" s="18" t="s">
        <v>1385</v>
      </c>
      <c r="F166" s="18" t="s">
        <v>1233</v>
      </c>
      <c r="G166" s="18"/>
      <c r="H166" s="18" t="s">
        <v>1386</v>
      </c>
      <c r="I166" s="18">
        <v>31411011</v>
      </c>
      <c r="J166" s="19">
        <v>42159</v>
      </c>
      <c r="K166" s="20">
        <v>2015</v>
      </c>
      <c r="L166" s="20">
        <v>2015</v>
      </c>
      <c r="M166" s="22">
        <v>1605</v>
      </c>
      <c r="N166" s="21" t="s">
        <v>130</v>
      </c>
      <c r="O166" s="23">
        <f>M166*VLOOKUP(N166,Kurzy!$A$2:$B$10,2,FALSE)</f>
        <v>1605</v>
      </c>
      <c r="P166" s="18"/>
      <c r="Q166" s="24"/>
      <c r="R166" s="18" t="s">
        <v>10143</v>
      </c>
      <c r="S166" s="18" t="s">
        <v>10175</v>
      </c>
    </row>
    <row r="167" spans="1:19" ht="51" hidden="1" x14ac:dyDescent="0.2">
      <c r="A167" s="7" t="s">
        <v>30</v>
      </c>
      <c r="B167" s="4" t="s">
        <v>45</v>
      </c>
      <c r="C167" s="17" t="s">
        <v>1387</v>
      </c>
      <c r="D167" s="17" t="s">
        <v>1388</v>
      </c>
      <c r="E167" s="18" t="s">
        <v>1389</v>
      </c>
      <c r="F167" s="18" t="s">
        <v>1233</v>
      </c>
      <c r="G167" s="18"/>
      <c r="H167" s="18" t="s">
        <v>1390</v>
      </c>
      <c r="I167" s="18">
        <v>36234052</v>
      </c>
      <c r="J167" s="19">
        <v>42188</v>
      </c>
      <c r="K167" s="20">
        <v>2015</v>
      </c>
      <c r="L167" s="20">
        <v>2015</v>
      </c>
      <c r="M167" s="22">
        <v>232</v>
      </c>
      <c r="N167" s="21" t="s">
        <v>130</v>
      </c>
      <c r="O167" s="23">
        <f>M167*VLOOKUP(N167,Kurzy!$A$2:$B$10,2,FALSE)</f>
        <v>232</v>
      </c>
      <c r="P167" s="18"/>
      <c r="Q167" s="24"/>
      <c r="R167" s="18" t="s">
        <v>10143</v>
      </c>
      <c r="S167" s="18" t="s">
        <v>10175</v>
      </c>
    </row>
    <row r="168" spans="1:19" ht="51" hidden="1" x14ac:dyDescent="0.2">
      <c r="A168" s="7" t="s">
        <v>30</v>
      </c>
      <c r="B168" s="4" t="s">
        <v>45</v>
      </c>
      <c r="C168" s="17" t="s">
        <v>1391</v>
      </c>
      <c r="D168" s="17" t="s">
        <v>1381</v>
      </c>
      <c r="E168" s="18" t="s">
        <v>1392</v>
      </c>
      <c r="F168" s="18" t="s">
        <v>1233</v>
      </c>
      <c r="G168" s="18"/>
      <c r="H168" s="18" t="s">
        <v>1393</v>
      </c>
      <c r="I168" s="18">
        <v>45286591</v>
      </c>
      <c r="J168" s="19">
        <v>42205</v>
      </c>
      <c r="K168" s="20">
        <v>2015</v>
      </c>
      <c r="L168" s="20">
        <v>2015</v>
      </c>
      <c r="M168" s="22">
        <v>416.67</v>
      </c>
      <c r="N168" s="21" t="s">
        <v>130</v>
      </c>
      <c r="O168" s="23">
        <f>M168*VLOOKUP(N168,Kurzy!$A$2:$B$10,2,FALSE)</f>
        <v>416.67</v>
      </c>
      <c r="P168" s="18"/>
      <c r="Q168" s="24"/>
      <c r="R168" s="18" t="s">
        <v>10143</v>
      </c>
      <c r="S168" s="18" t="s">
        <v>10175</v>
      </c>
    </row>
    <row r="169" spans="1:19" ht="38.25" x14ac:dyDescent="0.2">
      <c r="A169" s="7" t="s">
        <v>30</v>
      </c>
      <c r="B169" s="4" t="s">
        <v>45</v>
      </c>
      <c r="C169" s="17" t="s">
        <v>1394</v>
      </c>
      <c r="D169" s="17" t="s">
        <v>1395</v>
      </c>
      <c r="E169" s="18" t="s">
        <v>1396</v>
      </c>
      <c r="F169" s="18" t="s">
        <v>1233</v>
      </c>
      <c r="G169" s="18"/>
      <c r="H169" s="18" t="s">
        <v>1397</v>
      </c>
      <c r="I169" s="18" t="s">
        <v>1398</v>
      </c>
      <c r="J169" s="19">
        <v>42233</v>
      </c>
      <c r="K169" s="20">
        <v>2015</v>
      </c>
      <c r="L169" s="20">
        <v>2015</v>
      </c>
      <c r="M169" s="22">
        <v>1094</v>
      </c>
      <c r="N169" s="21" t="s">
        <v>130</v>
      </c>
      <c r="O169" s="23">
        <f>M169*VLOOKUP(N169,Kurzy!$A$2:$B$10,2,FALSE)</f>
        <v>1094</v>
      </c>
      <c r="P169" s="18"/>
      <c r="Q169" s="24" t="s">
        <v>10280</v>
      </c>
      <c r="R169" s="18" t="s">
        <v>10147</v>
      </c>
      <c r="S169" s="18" t="s">
        <v>10200</v>
      </c>
    </row>
    <row r="170" spans="1:19" ht="51" hidden="1" x14ac:dyDescent="0.2">
      <c r="A170" s="7" t="s">
        <v>30</v>
      </c>
      <c r="B170" s="4" t="s">
        <v>45</v>
      </c>
      <c r="C170" s="17" t="s">
        <v>1399</v>
      </c>
      <c r="D170" s="17" t="s">
        <v>1319</v>
      </c>
      <c r="E170" s="18" t="s">
        <v>1400</v>
      </c>
      <c r="F170" s="18" t="s">
        <v>1233</v>
      </c>
      <c r="G170" s="18"/>
      <c r="H170" s="18" t="s">
        <v>1401</v>
      </c>
      <c r="I170" s="18">
        <v>36389030</v>
      </c>
      <c r="J170" s="19">
        <v>42262</v>
      </c>
      <c r="K170" s="20">
        <v>2015</v>
      </c>
      <c r="L170" s="20">
        <v>2015</v>
      </c>
      <c r="M170" s="22">
        <v>1080</v>
      </c>
      <c r="N170" s="21" t="s">
        <v>130</v>
      </c>
      <c r="O170" s="23">
        <f>M170*VLOOKUP(N170,Kurzy!$A$2:$B$10,2,FALSE)</f>
        <v>1080</v>
      </c>
      <c r="P170" s="18"/>
      <c r="Q170" s="24"/>
      <c r="R170" s="18" t="s">
        <v>10143</v>
      </c>
      <c r="S170" s="18" t="s">
        <v>10175</v>
      </c>
    </row>
    <row r="171" spans="1:19" ht="51" hidden="1" x14ac:dyDescent="0.2">
      <c r="A171" s="7" t="s">
        <v>30</v>
      </c>
      <c r="B171" s="4" t="s">
        <v>45</v>
      </c>
      <c r="C171" s="17" t="s">
        <v>1402</v>
      </c>
      <c r="D171" s="17" t="s">
        <v>1264</v>
      </c>
      <c r="E171" s="18" t="s">
        <v>1403</v>
      </c>
      <c r="F171" s="18" t="s">
        <v>1233</v>
      </c>
      <c r="G171" s="18"/>
      <c r="H171" s="18" t="s">
        <v>1404</v>
      </c>
      <c r="I171" s="18">
        <v>31578896</v>
      </c>
      <c r="J171" s="19">
        <v>42269</v>
      </c>
      <c r="K171" s="20">
        <v>2015</v>
      </c>
      <c r="L171" s="20">
        <v>2015</v>
      </c>
      <c r="M171" s="22">
        <v>500</v>
      </c>
      <c r="N171" s="21" t="s">
        <v>130</v>
      </c>
      <c r="O171" s="23">
        <f>M171*VLOOKUP(N171,Kurzy!$A$2:$B$10,2,FALSE)</f>
        <v>500</v>
      </c>
      <c r="P171" s="18"/>
      <c r="Q171" s="24"/>
      <c r="R171" s="18" t="s">
        <v>10143</v>
      </c>
      <c r="S171" s="18" t="s">
        <v>10175</v>
      </c>
    </row>
    <row r="172" spans="1:19" ht="102" x14ac:dyDescent="0.2">
      <c r="A172" s="7" t="s">
        <v>30</v>
      </c>
      <c r="B172" s="4" t="s">
        <v>45</v>
      </c>
      <c r="C172" s="17" t="s">
        <v>1405</v>
      </c>
      <c r="D172" s="17" t="s">
        <v>1406</v>
      </c>
      <c r="E172" s="18" t="s">
        <v>1407</v>
      </c>
      <c r="F172" s="18" t="s">
        <v>1233</v>
      </c>
      <c r="G172" s="18"/>
      <c r="H172" s="18" t="s">
        <v>1408</v>
      </c>
      <c r="I172" s="18">
        <v>31322034</v>
      </c>
      <c r="J172" s="19">
        <v>42271</v>
      </c>
      <c r="K172" s="20">
        <v>2015</v>
      </c>
      <c r="L172" s="20">
        <v>2018</v>
      </c>
      <c r="M172" s="22">
        <v>6000</v>
      </c>
      <c r="N172" s="21" t="s">
        <v>130</v>
      </c>
      <c r="O172" s="23">
        <f>M172*VLOOKUP(N172,Kurzy!$A$2:$B$10,2,FALSE)</f>
        <v>6000</v>
      </c>
      <c r="P172" s="18"/>
      <c r="Q172" s="24" t="s">
        <v>10288</v>
      </c>
      <c r="R172" s="18" t="s">
        <v>10147</v>
      </c>
      <c r="S172" s="18" t="s">
        <v>10200</v>
      </c>
    </row>
    <row r="173" spans="1:19" ht="51" hidden="1" x14ac:dyDescent="0.2">
      <c r="A173" s="7" t="s">
        <v>30</v>
      </c>
      <c r="B173" s="4" t="s">
        <v>45</v>
      </c>
      <c r="C173" s="17" t="s">
        <v>1409</v>
      </c>
      <c r="D173" s="17" t="s">
        <v>1295</v>
      </c>
      <c r="E173" s="18" t="s">
        <v>1410</v>
      </c>
      <c r="F173" s="18" t="s">
        <v>1233</v>
      </c>
      <c r="G173" s="18"/>
      <c r="H173" s="18" t="s">
        <v>1411</v>
      </c>
      <c r="I173" s="18">
        <v>36199222</v>
      </c>
      <c r="J173" s="19">
        <v>42272</v>
      </c>
      <c r="K173" s="20">
        <v>2015</v>
      </c>
      <c r="L173" s="20">
        <v>2015</v>
      </c>
      <c r="M173" s="22">
        <v>1120</v>
      </c>
      <c r="N173" s="21" t="s">
        <v>130</v>
      </c>
      <c r="O173" s="23">
        <f>M173*VLOOKUP(N173,Kurzy!$A$2:$B$10,2,FALSE)</f>
        <v>1120</v>
      </c>
      <c r="P173" s="18"/>
      <c r="Q173" s="24"/>
      <c r="R173" s="18" t="s">
        <v>10143</v>
      </c>
      <c r="S173" s="18" t="s">
        <v>10175</v>
      </c>
    </row>
    <row r="174" spans="1:19" ht="38.25" x14ac:dyDescent="0.2">
      <c r="A174" s="7" t="s">
        <v>30</v>
      </c>
      <c r="B174" s="4" t="s">
        <v>45</v>
      </c>
      <c r="C174" s="17" t="s">
        <v>1412</v>
      </c>
      <c r="D174" s="17" t="s">
        <v>1413</v>
      </c>
      <c r="E174" s="18" t="s">
        <v>1414</v>
      </c>
      <c r="F174" s="18" t="s">
        <v>1233</v>
      </c>
      <c r="G174" s="18"/>
      <c r="H174" s="18" t="s">
        <v>1415</v>
      </c>
      <c r="I174" s="18">
        <v>34112146</v>
      </c>
      <c r="J174" s="19">
        <v>42276</v>
      </c>
      <c r="K174" s="20">
        <v>2015</v>
      </c>
      <c r="L174" s="20">
        <v>2015</v>
      </c>
      <c r="M174" s="22">
        <v>1000</v>
      </c>
      <c r="N174" s="21" t="s">
        <v>130</v>
      </c>
      <c r="O174" s="23">
        <f>M174*VLOOKUP(N174,Kurzy!$A$2:$B$10,2,FALSE)</f>
        <v>1000</v>
      </c>
      <c r="P174" s="18"/>
      <c r="Q174" s="24" t="s">
        <v>10278</v>
      </c>
      <c r="R174" s="18" t="s">
        <v>10147</v>
      </c>
      <c r="S174" s="18" t="s">
        <v>10200</v>
      </c>
    </row>
    <row r="175" spans="1:19" ht="51" hidden="1" x14ac:dyDescent="0.2">
      <c r="A175" s="7" t="s">
        <v>30</v>
      </c>
      <c r="B175" s="4" t="s">
        <v>45</v>
      </c>
      <c r="C175" s="17" t="s">
        <v>1416</v>
      </c>
      <c r="D175" s="17" t="s">
        <v>1295</v>
      </c>
      <c r="E175" s="18" t="s">
        <v>1417</v>
      </c>
      <c r="F175" s="18" t="s">
        <v>1233</v>
      </c>
      <c r="G175" s="18"/>
      <c r="H175" s="18" t="s">
        <v>1297</v>
      </c>
      <c r="I175" s="18">
        <v>44141211</v>
      </c>
      <c r="J175" s="19">
        <v>42277</v>
      </c>
      <c r="K175" s="20">
        <v>2015</v>
      </c>
      <c r="L175" s="20">
        <v>2016</v>
      </c>
      <c r="M175" s="22">
        <v>2541</v>
      </c>
      <c r="N175" s="21" t="s">
        <v>130</v>
      </c>
      <c r="O175" s="23">
        <f>M175*VLOOKUP(N175,Kurzy!$A$2:$B$10,2,FALSE)</f>
        <v>2541</v>
      </c>
      <c r="P175" s="18"/>
      <c r="Q175" s="24"/>
      <c r="R175" s="18" t="s">
        <v>10143</v>
      </c>
      <c r="S175" s="18" t="s">
        <v>10175</v>
      </c>
    </row>
    <row r="176" spans="1:19" ht="51" hidden="1" x14ac:dyDescent="0.2">
      <c r="A176" s="7" t="s">
        <v>30</v>
      </c>
      <c r="B176" s="4" t="s">
        <v>45</v>
      </c>
      <c r="C176" s="17" t="s">
        <v>1418</v>
      </c>
      <c r="D176" s="17" t="s">
        <v>1313</v>
      </c>
      <c r="E176" s="18" t="s">
        <v>1419</v>
      </c>
      <c r="F176" s="18" t="s">
        <v>1233</v>
      </c>
      <c r="G176" s="18"/>
      <c r="H176" s="18" t="s">
        <v>1375</v>
      </c>
      <c r="I176" s="18">
        <v>31321895</v>
      </c>
      <c r="J176" s="19">
        <v>42283</v>
      </c>
      <c r="K176" s="20">
        <v>2015</v>
      </c>
      <c r="L176" s="20">
        <v>2015</v>
      </c>
      <c r="M176" s="22">
        <v>800</v>
      </c>
      <c r="N176" s="21" t="s">
        <v>130</v>
      </c>
      <c r="O176" s="23">
        <f>M176*VLOOKUP(N176,Kurzy!$A$2:$B$10,2,FALSE)</f>
        <v>800</v>
      </c>
      <c r="P176" s="18"/>
      <c r="Q176" s="24"/>
      <c r="R176" s="18" t="s">
        <v>10143</v>
      </c>
      <c r="S176" s="18" t="s">
        <v>10175</v>
      </c>
    </row>
    <row r="177" spans="1:19" ht="51" hidden="1" x14ac:dyDescent="0.2">
      <c r="A177" s="7" t="s">
        <v>30</v>
      </c>
      <c r="B177" s="4" t="s">
        <v>45</v>
      </c>
      <c r="C177" s="17" t="s">
        <v>1420</v>
      </c>
      <c r="D177" s="17" t="s">
        <v>1295</v>
      </c>
      <c r="E177" s="18" t="s">
        <v>1421</v>
      </c>
      <c r="F177" s="18" t="s">
        <v>1233</v>
      </c>
      <c r="G177" s="18"/>
      <c r="H177" s="18" t="s">
        <v>1422</v>
      </c>
      <c r="I177" s="18">
        <v>36325732</v>
      </c>
      <c r="J177" s="19">
        <v>42284</v>
      </c>
      <c r="K177" s="20">
        <v>2015</v>
      </c>
      <c r="L177" s="20">
        <v>2015</v>
      </c>
      <c r="M177" s="22">
        <v>330</v>
      </c>
      <c r="N177" s="21" t="s">
        <v>130</v>
      </c>
      <c r="O177" s="23">
        <f>M177*VLOOKUP(N177,Kurzy!$A$2:$B$10,2,FALSE)</f>
        <v>330</v>
      </c>
      <c r="P177" s="18"/>
      <c r="Q177" s="24"/>
      <c r="R177" s="18" t="s">
        <v>10143</v>
      </c>
      <c r="S177" s="18" t="s">
        <v>10175</v>
      </c>
    </row>
    <row r="178" spans="1:19" ht="51" hidden="1" x14ac:dyDescent="0.2">
      <c r="A178" s="7" t="s">
        <v>30</v>
      </c>
      <c r="B178" s="4" t="s">
        <v>45</v>
      </c>
      <c r="C178" s="17" t="s">
        <v>1423</v>
      </c>
      <c r="D178" s="17" t="s">
        <v>1360</v>
      </c>
      <c r="E178" s="18" t="s">
        <v>1424</v>
      </c>
      <c r="F178" s="18" t="s">
        <v>1233</v>
      </c>
      <c r="G178" s="18"/>
      <c r="H178" s="18" t="s">
        <v>1425</v>
      </c>
      <c r="I178" s="18">
        <v>35691310</v>
      </c>
      <c r="J178" s="19">
        <v>42297</v>
      </c>
      <c r="K178" s="20">
        <v>2015</v>
      </c>
      <c r="L178" s="20">
        <v>2015</v>
      </c>
      <c r="M178" s="22">
        <v>240</v>
      </c>
      <c r="N178" s="21" t="s">
        <v>130</v>
      </c>
      <c r="O178" s="23">
        <f>M178*VLOOKUP(N178,Kurzy!$A$2:$B$10,2,FALSE)</f>
        <v>240</v>
      </c>
      <c r="P178" s="18"/>
      <c r="Q178" s="24"/>
      <c r="R178" s="18" t="s">
        <v>10143</v>
      </c>
      <c r="S178" s="18" t="s">
        <v>10175</v>
      </c>
    </row>
    <row r="179" spans="1:19" ht="51" hidden="1" x14ac:dyDescent="0.2">
      <c r="A179" s="7" t="s">
        <v>30</v>
      </c>
      <c r="B179" s="4" t="s">
        <v>45</v>
      </c>
      <c r="C179" s="17" t="s">
        <v>1426</v>
      </c>
      <c r="D179" s="17" t="s">
        <v>1295</v>
      </c>
      <c r="E179" s="18" t="s">
        <v>1427</v>
      </c>
      <c r="F179" s="18" t="s">
        <v>1233</v>
      </c>
      <c r="G179" s="18"/>
      <c r="H179" s="18" t="s">
        <v>1428</v>
      </c>
      <c r="I179" s="18">
        <v>35757442</v>
      </c>
      <c r="J179" s="19">
        <v>42319</v>
      </c>
      <c r="K179" s="20">
        <v>2015</v>
      </c>
      <c r="L179" s="20">
        <v>2015</v>
      </c>
      <c r="M179" s="22">
        <v>1200</v>
      </c>
      <c r="N179" s="21" t="s">
        <v>130</v>
      </c>
      <c r="O179" s="23">
        <f>M179*VLOOKUP(N179,Kurzy!$A$2:$B$10,2,FALSE)</f>
        <v>1200</v>
      </c>
      <c r="P179" s="18"/>
      <c r="Q179" s="24"/>
      <c r="R179" s="18" t="s">
        <v>10143</v>
      </c>
      <c r="S179" s="18" t="s">
        <v>10175</v>
      </c>
    </row>
    <row r="180" spans="1:19" ht="51" hidden="1" x14ac:dyDescent="0.2">
      <c r="A180" s="7" t="s">
        <v>30</v>
      </c>
      <c r="B180" s="4" t="s">
        <v>45</v>
      </c>
      <c r="C180" s="17" t="s">
        <v>1429</v>
      </c>
      <c r="D180" s="17" t="s">
        <v>1295</v>
      </c>
      <c r="E180" s="18" t="s">
        <v>1430</v>
      </c>
      <c r="F180" s="18" t="s">
        <v>1233</v>
      </c>
      <c r="G180" s="18"/>
      <c r="H180" s="18" t="s">
        <v>1428</v>
      </c>
      <c r="I180" s="18">
        <v>35757442</v>
      </c>
      <c r="J180" s="19">
        <v>42319</v>
      </c>
      <c r="K180" s="20">
        <v>2015</v>
      </c>
      <c r="L180" s="20">
        <v>2015</v>
      </c>
      <c r="M180" s="22">
        <v>1200</v>
      </c>
      <c r="N180" s="21" t="s">
        <v>130</v>
      </c>
      <c r="O180" s="23">
        <f>M180*VLOOKUP(N180,Kurzy!$A$2:$B$10,2,FALSE)</f>
        <v>1200</v>
      </c>
      <c r="P180" s="18"/>
      <c r="Q180" s="24"/>
      <c r="R180" s="18" t="s">
        <v>10143</v>
      </c>
      <c r="S180" s="18" t="s">
        <v>10175</v>
      </c>
    </row>
    <row r="181" spans="1:19" ht="51" hidden="1" x14ac:dyDescent="0.2">
      <c r="A181" s="7" t="s">
        <v>30</v>
      </c>
      <c r="B181" s="4" t="s">
        <v>45</v>
      </c>
      <c r="C181" s="17" t="s">
        <v>1431</v>
      </c>
      <c r="D181" s="17" t="s">
        <v>1313</v>
      </c>
      <c r="E181" s="18" t="s">
        <v>1432</v>
      </c>
      <c r="F181" s="18" t="s">
        <v>1233</v>
      </c>
      <c r="G181" s="18"/>
      <c r="H181" s="18" t="s">
        <v>1433</v>
      </c>
      <c r="I181" s="18">
        <v>36577219</v>
      </c>
      <c r="J181" s="19">
        <v>42320</v>
      </c>
      <c r="K181" s="20">
        <v>2015</v>
      </c>
      <c r="L181" s="20">
        <v>2015</v>
      </c>
      <c r="M181" s="22">
        <v>1500</v>
      </c>
      <c r="N181" s="21" t="s">
        <v>130</v>
      </c>
      <c r="O181" s="23">
        <f>M181*VLOOKUP(N181,Kurzy!$A$2:$B$10,2,FALSE)</f>
        <v>1500</v>
      </c>
      <c r="P181" s="18"/>
      <c r="Q181" s="24"/>
      <c r="R181" s="18" t="s">
        <v>10143</v>
      </c>
      <c r="S181" s="18" t="s">
        <v>10175</v>
      </c>
    </row>
    <row r="182" spans="1:19" ht="51" hidden="1" x14ac:dyDescent="0.2">
      <c r="A182" s="7" t="s">
        <v>30</v>
      </c>
      <c r="B182" s="4" t="s">
        <v>45</v>
      </c>
      <c r="C182" s="17" t="s">
        <v>1434</v>
      </c>
      <c r="D182" s="17" t="s">
        <v>1303</v>
      </c>
      <c r="E182" s="18" t="s">
        <v>1435</v>
      </c>
      <c r="F182" s="18" t="s">
        <v>1233</v>
      </c>
      <c r="G182" s="18"/>
      <c r="H182" s="18" t="s">
        <v>1343</v>
      </c>
      <c r="I182" s="18">
        <v>31821987</v>
      </c>
      <c r="J182" s="19">
        <v>42321</v>
      </c>
      <c r="K182" s="20">
        <v>2015</v>
      </c>
      <c r="L182" s="20">
        <v>2015</v>
      </c>
      <c r="M182" s="22">
        <v>1166.6199999999999</v>
      </c>
      <c r="N182" s="21" t="s">
        <v>130</v>
      </c>
      <c r="O182" s="23">
        <f>M182*VLOOKUP(N182,Kurzy!$A$2:$B$10,2,FALSE)</f>
        <v>1166.6199999999999</v>
      </c>
      <c r="P182" s="18"/>
      <c r="Q182" s="24"/>
      <c r="R182" s="18" t="s">
        <v>10143</v>
      </c>
      <c r="S182" s="18" t="s">
        <v>10175</v>
      </c>
    </row>
    <row r="183" spans="1:19" ht="51" hidden="1" x14ac:dyDescent="0.2">
      <c r="A183" s="7" t="s">
        <v>30</v>
      </c>
      <c r="B183" s="4" t="s">
        <v>45</v>
      </c>
      <c r="C183" s="17" t="s">
        <v>1436</v>
      </c>
      <c r="D183" s="17" t="s">
        <v>1437</v>
      </c>
      <c r="E183" s="18" t="s">
        <v>1438</v>
      </c>
      <c r="F183" s="18" t="s">
        <v>1233</v>
      </c>
      <c r="G183" s="18"/>
      <c r="H183" s="18" t="s">
        <v>1439</v>
      </c>
      <c r="I183" s="18">
        <v>46833323</v>
      </c>
      <c r="J183" s="19">
        <v>42352</v>
      </c>
      <c r="K183" s="20">
        <v>2015</v>
      </c>
      <c r="L183" s="20">
        <v>2015</v>
      </c>
      <c r="M183" s="22">
        <v>3650</v>
      </c>
      <c r="N183" s="21" t="s">
        <v>130</v>
      </c>
      <c r="O183" s="23">
        <f>M183*VLOOKUP(N183,Kurzy!$A$2:$B$10,2,FALSE)</f>
        <v>3650</v>
      </c>
      <c r="P183" s="18"/>
      <c r="Q183" s="24"/>
      <c r="R183" s="18" t="s">
        <v>10143</v>
      </c>
      <c r="S183" s="18" t="s">
        <v>10175</v>
      </c>
    </row>
    <row r="184" spans="1:19" ht="51" x14ac:dyDescent="0.2">
      <c r="A184" s="7" t="s">
        <v>30</v>
      </c>
      <c r="B184" s="4" t="s">
        <v>48</v>
      </c>
      <c r="C184" s="17" t="s">
        <v>1440</v>
      </c>
      <c r="D184" s="17" t="s">
        <v>1441</v>
      </c>
      <c r="E184" s="18">
        <v>20091112</v>
      </c>
      <c r="F184" s="18" t="s">
        <v>1442</v>
      </c>
      <c r="G184" s="18"/>
      <c r="H184" s="18" t="s">
        <v>1443</v>
      </c>
      <c r="I184" s="18">
        <v>177041</v>
      </c>
      <c r="J184" s="19">
        <v>40025</v>
      </c>
      <c r="K184" s="20">
        <v>2009</v>
      </c>
      <c r="L184" s="20">
        <v>2016</v>
      </c>
      <c r="M184" s="22">
        <v>20000</v>
      </c>
      <c r="N184" s="21" t="s">
        <v>130</v>
      </c>
      <c r="O184" s="23">
        <f>M184*VLOOKUP(N184,Kurzy!$A$2:$B$10,2,FALSE)</f>
        <v>20000</v>
      </c>
      <c r="P184" s="18"/>
      <c r="Q184" s="24"/>
      <c r="R184" s="18" t="s">
        <v>10147</v>
      </c>
      <c r="S184" s="18"/>
    </row>
    <row r="185" spans="1:19" ht="25.5" x14ac:dyDescent="0.2">
      <c r="A185" s="7" t="s">
        <v>30</v>
      </c>
      <c r="B185" s="4" t="s">
        <v>48</v>
      </c>
      <c r="C185" s="17" t="s">
        <v>1444</v>
      </c>
      <c r="D185" s="17" t="s">
        <v>1445</v>
      </c>
      <c r="E185" s="18" t="s">
        <v>1446</v>
      </c>
      <c r="F185" s="18" t="s">
        <v>1447</v>
      </c>
      <c r="G185" s="18"/>
      <c r="H185" s="18" t="s">
        <v>1448</v>
      </c>
      <c r="I185" s="18">
        <v>36735230</v>
      </c>
      <c r="J185" s="19">
        <v>41948</v>
      </c>
      <c r="K185" s="20">
        <v>2015</v>
      </c>
      <c r="L185" s="20">
        <v>2015</v>
      </c>
      <c r="M185" s="22">
        <v>1000</v>
      </c>
      <c r="N185" s="21" t="s">
        <v>130</v>
      </c>
      <c r="O185" s="23">
        <f>M185*VLOOKUP(N185,Kurzy!$A$2:$B$10,2,FALSE)</f>
        <v>1000</v>
      </c>
      <c r="P185" s="18"/>
      <c r="Q185" s="24"/>
      <c r="R185" s="18" t="s">
        <v>10147</v>
      </c>
      <c r="S185" s="18"/>
    </row>
    <row r="186" spans="1:19" x14ac:dyDescent="0.2">
      <c r="A186" s="7" t="s">
        <v>30</v>
      </c>
      <c r="B186" s="4" t="s">
        <v>48</v>
      </c>
      <c r="C186" s="17" t="s">
        <v>1449</v>
      </c>
      <c r="D186" s="17" t="s">
        <v>1450</v>
      </c>
      <c r="E186" s="18" t="s">
        <v>1451</v>
      </c>
      <c r="F186" s="18" t="s">
        <v>1447</v>
      </c>
      <c r="G186" s="18"/>
      <c r="H186" s="18" t="s">
        <v>1452</v>
      </c>
      <c r="I186" s="18">
        <v>36378445</v>
      </c>
      <c r="J186" s="19">
        <v>42094</v>
      </c>
      <c r="K186" s="20">
        <v>2015</v>
      </c>
      <c r="L186" s="20">
        <v>2015</v>
      </c>
      <c r="M186" s="22">
        <v>2200</v>
      </c>
      <c r="N186" s="21" t="s">
        <v>130</v>
      </c>
      <c r="O186" s="23">
        <f>M186*VLOOKUP(N186,Kurzy!$A$2:$B$10,2,FALSE)</f>
        <v>2200</v>
      </c>
      <c r="P186" s="18"/>
      <c r="Q186" s="24"/>
      <c r="R186" s="18" t="s">
        <v>10147</v>
      </c>
      <c r="S186" s="18"/>
    </row>
    <row r="187" spans="1:19" ht="38.25" x14ac:dyDescent="0.2">
      <c r="A187" s="7" t="s">
        <v>30</v>
      </c>
      <c r="B187" s="4" t="s">
        <v>48</v>
      </c>
      <c r="C187" s="17" t="s">
        <v>1453</v>
      </c>
      <c r="D187" s="17" t="s">
        <v>1454</v>
      </c>
      <c r="E187" s="18" t="s">
        <v>1455</v>
      </c>
      <c r="F187" s="18" t="s">
        <v>1447</v>
      </c>
      <c r="G187" s="18"/>
      <c r="H187" s="18" t="s">
        <v>1456</v>
      </c>
      <c r="I187" s="18">
        <v>45735727</v>
      </c>
      <c r="J187" s="19">
        <v>42114</v>
      </c>
      <c r="K187" s="20">
        <v>2015</v>
      </c>
      <c r="L187" s="20">
        <v>2015</v>
      </c>
      <c r="M187" s="22">
        <v>1200</v>
      </c>
      <c r="N187" s="21" t="s">
        <v>130</v>
      </c>
      <c r="O187" s="23">
        <f>M187*VLOOKUP(N187,Kurzy!$A$2:$B$10,2,FALSE)</f>
        <v>1200</v>
      </c>
      <c r="P187" s="18"/>
      <c r="Q187" s="24"/>
      <c r="R187" s="18" t="s">
        <v>10147</v>
      </c>
      <c r="S187" s="18"/>
    </row>
    <row r="188" spans="1:19" ht="38.25" x14ac:dyDescent="0.2">
      <c r="A188" s="7" t="s">
        <v>30</v>
      </c>
      <c r="B188" s="4" t="s">
        <v>48</v>
      </c>
      <c r="C188" s="17" t="s">
        <v>1453</v>
      </c>
      <c r="D188" s="17" t="s">
        <v>1454</v>
      </c>
      <c r="E188" s="18" t="s">
        <v>1457</v>
      </c>
      <c r="F188" s="18" t="s">
        <v>1447</v>
      </c>
      <c r="G188" s="18"/>
      <c r="H188" s="18" t="s">
        <v>1456</v>
      </c>
      <c r="I188" s="18">
        <v>45735727</v>
      </c>
      <c r="J188" s="19">
        <v>42114</v>
      </c>
      <c r="K188" s="20">
        <v>2015</v>
      </c>
      <c r="L188" s="20">
        <v>2015</v>
      </c>
      <c r="M188" s="22">
        <v>800</v>
      </c>
      <c r="N188" s="21" t="s">
        <v>130</v>
      </c>
      <c r="O188" s="23">
        <f>M188*VLOOKUP(N188,Kurzy!$A$2:$B$10,2,FALSE)</f>
        <v>800</v>
      </c>
      <c r="P188" s="18"/>
      <c r="Q188" s="24"/>
      <c r="R188" s="18" t="s">
        <v>10147</v>
      </c>
      <c r="S188" s="18"/>
    </row>
    <row r="189" spans="1:19" ht="25.5" hidden="1" x14ac:dyDescent="0.2">
      <c r="A189" s="7" t="s">
        <v>30</v>
      </c>
      <c r="B189" s="4" t="s">
        <v>48</v>
      </c>
      <c r="C189" s="17" t="s">
        <v>1458</v>
      </c>
      <c r="D189" s="17" t="s">
        <v>1441</v>
      </c>
      <c r="E189" s="18" t="s">
        <v>1459</v>
      </c>
      <c r="F189" s="18" t="s">
        <v>1460</v>
      </c>
      <c r="G189" s="18"/>
      <c r="H189" s="18" t="s">
        <v>1461</v>
      </c>
      <c r="I189" s="18">
        <v>177041</v>
      </c>
      <c r="J189" s="19">
        <v>42348</v>
      </c>
      <c r="K189" s="20">
        <v>2015</v>
      </c>
      <c r="L189" s="20">
        <v>2016</v>
      </c>
      <c r="M189" s="22">
        <v>7097</v>
      </c>
      <c r="N189" s="21" t="s">
        <v>130</v>
      </c>
      <c r="O189" s="23">
        <f>M189*VLOOKUP(N189,Kurzy!$A$2:$B$10,2,FALSE)</f>
        <v>7097</v>
      </c>
      <c r="P189" s="18"/>
      <c r="Q189" s="24"/>
      <c r="R189" s="18" t="s">
        <v>10143</v>
      </c>
      <c r="S189" s="18" t="s">
        <v>10290</v>
      </c>
    </row>
    <row r="190" spans="1:19" ht="25.5" x14ac:dyDescent="0.2">
      <c r="A190" s="7" t="s">
        <v>30</v>
      </c>
      <c r="B190" s="4" t="s">
        <v>46</v>
      </c>
      <c r="C190" s="17" t="s">
        <v>1462</v>
      </c>
      <c r="D190" s="17" t="s">
        <v>1463</v>
      </c>
      <c r="E190" s="18" t="s">
        <v>1464</v>
      </c>
      <c r="F190" s="18" t="s">
        <v>1465</v>
      </c>
      <c r="G190" s="18"/>
      <c r="H190" s="18" t="s">
        <v>1466</v>
      </c>
      <c r="I190" s="18">
        <v>36707341</v>
      </c>
      <c r="J190" s="19">
        <v>42019</v>
      </c>
      <c r="K190" s="20">
        <v>2015</v>
      </c>
      <c r="L190" s="20">
        <v>2015</v>
      </c>
      <c r="M190" s="22">
        <v>32546</v>
      </c>
      <c r="N190" s="21" t="s">
        <v>130</v>
      </c>
      <c r="O190" s="23">
        <f>M190*VLOOKUP(N190,Kurzy!$A$2:$B$10,2,FALSE)</f>
        <v>32546</v>
      </c>
      <c r="P190" s="18"/>
      <c r="Q190" s="24"/>
      <c r="R190" s="18" t="s">
        <v>10147</v>
      </c>
      <c r="S190" s="18"/>
    </row>
    <row r="191" spans="1:19" ht="25.5" x14ac:dyDescent="0.2">
      <c r="A191" s="7" t="s">
        <v>30</v>
      </c>
      <c r="B191" s="4" t="s">
        <v>46</v>
      </c>
      <c r="C191" s="17" t="s">
        <v>1462</v>
      </c>
      <c r="D191" s="17" t="s">
        <v>1463</v>
      </c>
      <c r="E191" s="18" t="s">
        <v>1467</v>
      </c>
      <c r="F191" s="18" t="s">
        <v>1465</v>
      </c>
      <c r="G191" s="18"/>
      <c r="H191" s="18" t="s">
        <v>1468</v>
      </c>
      <c r="I191" s="18">
        <v>36034291</v>
      </c>
      <c r="J191" s="19">
        <v>42019</v>
      </c>
      <c r="K191" s="20">
        <v>2015</v>
      </c>
      <c r="L191" s="20">
        <v>2015</v>
      </c>
      <c r="M191" s="22">
        <v>41296</v>
      </c>
      <c r="N191" s="21" t="s">
        <v>130</v>
      </c>
      <c r="O191" s="23">
        <f>M191*VLOOKUP(N191,Kurzy!$A$2:$B$10,2,FALSE)</f>
        <v>41296</v>
      </c>
      <c r="P191" s="18"/>
      <c r="Q191" s="24"/>
      <c r="R191" s="18" t="s">
        <v>10147</v>
      </c>
      <c r="S191" s="18"/>
    </row>
    <row r="192" spans="1:19" ht="51" hidden="1" x14ac:dyDescent="0.2">
      <c r="A192" s="7" t="s">
        <v>30</v>
      </c>
      <c r="B192" s="4" t="s">
        <v>46</v>
      </c>
      <c r="C192" s="17" t="s">
        <v>1469</v>
      </c>
      <c r="D192" s="17" t="s">
        <v>1470</v>
      </c>
      <c r="E192" s="18" t="s">
        <v>1471</v>
      </c>
      <c r="F192" s="18" t="s">
        <v>393</v>
      </c>
      <c r="G192" s="18"/>
      <c r="H192" s="18" t="s">
        <v>1472</v>
      </c>
      <c r="I192" s="18">
        <v>36356107</v>
      </c>
      <c r="J192" s="19">
        <v>42023</v>
      </c>
      <c r="K192" s="20">
        <v>2015</v>
      </c>
      <c r="L192" s="20">
        <v>2015</v>
      </c>
      <c r="M192" s="22">
        <v>630</v>
      </c>
      <c r="N192" s="21" t="s">
        <v>130</v>
      </c>
      <c r="O192" s="23">
        <f>M192*VLOOKUP(N192,Kurzy!$A$2:$B$10,2,FALSE)</f>
        <v>630</v>
      </c>
      <c r="P192" s="18"/>
      <c r="Q192" s="24"/>
      <c r="R192" s="18" t="s">
        <v>10143</v>
      </c>
      <c r="S192" s="18" t="s">
        <v>10175</v>
      </c>
    </row>
    <row r="193" spans="1:19" ht="25.5" x14ac:dyDescent="0.2">
      <c r="A193" s="7" t="s">
        <v>30</v>
      </c>
      <c r="B193" s="4" t="s">
        <v>46</v>
      </c>
      <c r="C193" s="17" t="s">
        <v>1473</v>
      </c>
      <c r="D193" s="17" t="s">
        <v>1463</v>
      </c>
      <c r="E193" s="18" t="s">
        <v>1474</v>
      </c>
      <c r="F193" s="18" t="s">
        <v>393</v>
      </c>
      <c r="G193" s="18"/>
      <c r="H193" s="18" t="s">
        <v>1475</v>
      </c>
      <c r="I193" s="18" t="s">
        <v>1476</v>
      </c>
      <c r="J193" s="19">
        <v>42026</v>
      </c>
      <c r="K193" s="20">
        <v>2015</v>
      </c>
      <c r="L193" s="20">
        <v>2015</v>
      </c>
      <c r="M193" s="22">
        <v>406</v>
      </c>
      <c r="N193" s="21" t="s">
        <v>130</v>
      </c>
      <c r="O193" s="23">
        <f>M193*VLOOKUP(N193,Kurzy!$A$2:$B$10,2,FALSE)</f>
        <v>406</v>
      </c>
      <c r="P193" s="18"/>
      <c r="Q193" s="24"/>
      <c r="R193" s="18" t="s">
        <v>10147</v>
      </c>
      <c r="S193" s="18"/>
    </row>
    <row r="194" spans="1:19" ht="25.5" x14ac:dyDescent="0.2">
      <c r="A194" s="7" t="s">
        <v>30</v>
      </c>
      <c r="B194" s="4" t="s">
        <v>46</v>
      </c>
      <c r="C194" s="17" t="s">
        <v>1477</v>
      </c>
      <c r="D194" s="17" t="s">
        <v>1463</v>
      </c>
      <c r="E194" s="18" t="s">
        <v>1478</v>
      </c>
      <c r="F194" s="18" t="s">
        <v>393</v>
      </c>
      <c r="G194" s="18"/>
      <c r="H194" s="18" t="s">
        <v>1479</v>
      </c>
      <c r="I194" s="18">
        <v>35872209</v>
      </c>
      <c r="J194" s="19">
        <v>42027</v>
      </c>
      <c r="K194" s="20">
        <v>2015</v>
      </c>
      <c r="L194" s="20">
        <v>2015</v>
      </c>
      <c r="M194" s="22">
        <v>500</v>
      </c>
      <c r="N194" s="21" t="s">
        <v>130</v>
      </c>
      <c r="O194" s="23">
        <f>M194*VLOOKUP(N194,Kurzy!$A$2:$B$10,2,FALSE)</f>
        <v>500</v>
      </c>
      <c r="P194" s="18"/>
      <c r="Q194" s="24"/>
      <c r="R194" s="18" t="s">
        <v>10147</v>
      </c>
      <c r="S194" s="18"/>
    </row>
    <row r="195" spans="1:19" ht="25.5" x14ac:dyDescent="0.2">
      <c r="A195" s="7" t="s">
        <v>30</v>
      </c>
      <c r="B195" s="4" t="s">
        <v>46</v>
      </c>
      <c r="C195" s="17" t="s">
        <v>1480</v>
      </c>
      <c r="D195" s="17" t="s">
        <v>1481</v>
      </c>
      <c r="E195" s="18" t="s">
        <v>1482</v>
      </c>
      <c r="F195" s="18" t="s">
        <v>393</v>
      </c>
      <c r="G195" s="18"/>
      <c r="H195" s="18" t="s">
        <v>1483</v>
      </c>
      <c r="I195" s="18">
        <v>30998140</v>
      </c>
      <c r="J195" s="19">
        <v>42236</v>
      </c>
      <c r="K195" s="20">
        <v>2015</v>
      </c>
      <c r="L195" s="20">
        <v>2015</v>
      </c>
      <c r="M195" s="22">
        <v>2700</v>
      </c>
      <c r="N195" s="21" t="s">
        <v>130</v>
      </c>
      <c r="O195" s="23">
        <f>M195*VLOOKUP(N195,Kurzy!$A$2:$B$10,2,FALSE)</f>
        <v>2700</v>
      </c>
      <c r="P195" s="18"/>
      <c r="Q195" s="24"/>
      <c r="R195" s="18" t="s">
        <v>10147</v>
      </c>
      <c r="S195" s="18"/>
    </row>
    <row r="196" spans="1:19" ht="51" hidden="1" x14ac:dyDescent="0.2">
      <c r="A196" s="7" t="s">
        <v>30</v>
      </c>
      <c r="B196" s="4" t="s">
        <v>46</v>
      </c>
      <c r="C196" s="17" t="s">
        <v>1484</v>
      </c>
      <c r="D196" s="17" t="s">
        <v>1485</v>
      </c>
      <c r="E196" s="18" t="s">
        <v>1486</v>
      </c>
      <c r="F196" s="18" t="s">
        <v>393</v>
      </c>
      <c r="G196" s="18"/>
      <c r="H196" s="18" t="s">
        <v>1487</v>
      </c>
      <c r="I196" s="18" t="s">
        <v>1488</v>
      </c>
      <c r="J196" s="19">
        <v>42037</v>
      </c>
      <c r="K196" s="20">
        <v>2015</v>
      </c>
      <c r="L196" s="20">
        <v>2015</v>
      </c>
      <c r="M196" s="22">
        <v>610</v>
      </c>
      <c r="N196" s="21" t="s">
        <v>130</v>
      </c>
      <c r="O196" s="23">
        <f>M196*VLOOKUP(N196,Kurzy!$A$2:$B$10,2,FALSE)</f>
        <v>610</v>
      </c>
      <c r="P196" s="18"/>
      <c r="Q196" s="24"/>
      <c r="R196" s="18" t="s">
        <v>10143</v>
      </c>
      <c r="S196" s="18" t="s">
        <v>10175</v>
      </c>
    </row>
    <row r="197" spans="1:19" ht="25.5" x14ac:dyDescent="0.2">
      <c r="A197" s="7" t="s">
        <v>30</v>
      </c>
      <c r="B197" s="4" t="s">
        <v>46</v>
      </c>
      <c r="C197" s="17" t="s">
        <v>1477</v>
      </c>
      <c r="D197" s="17" t="s">
        <v>1463</v>
      </c>
      <c r="E197" s="18" t="s">
        <v>1489</v>
      </c>
      <c r="F197" s="18" t="s">
        <v>393</v>
      </c>
      <c r="G197" s="18"/>
      <c r="H197" s="18" t="s">
        <v>1479</v>
      </c>
      <c r="I197" s="18">
        <v>35872209</v>
      </c>
      <c r="J197" s="19">
        <v>42044</v>
      </c>
      <c r="K197" s="20">
        <v>2015</v>
      </c>
      <c r="L197" s="20">
        <v>2015</v>
      </c>
      <c r="M197" s="22">
        <v>1000</v>
      </c>
      <c r="N197" s="21" t="s">
        <v>130</v>
      </c>
      <c r="O197" s="23">
        <f>M197*VLOOKUP(N197,Kurzy!$A$2:$B$10,2,FALSE)</f>
        <v>1000</v>
      </c>
      <c r="P197" s="18"/>
      <c r="Q197" s="24"/>
      <c r="R197" s="18" t="s">
        <v>10147</v>
      </c>
      <c r="S197" s="18"/>
    </row>
    <row r="198" spans="1:19" ht="51" hidden="1" x14ac:dyDescent="0.2">
      <c r="A198" s="7" t="s">
        <v>30</v>
      </c>
      <c r="B198" s="4" t="s">
        <v>46</v>
      </c>
      <c r="C198" s="17" t="s">
        <v>1490</v>
      </c>
      <c r="D198" s="17" t="s">
        <v>1491</v>
      </c>
      <c r="E198" s="18" t="s">
        <v>1492</v>
      </c>
      <c r="F198" s="18" t="s">
        <v>393</v>
      </c>
      <c r="G198" s="18"/>
      <c r="H198" s="18" t="s">
        <v>1472</v>
      </c>
      <c r="I198" s="18">
        <v>36356107</v>
      </c>
      <c r="J198" s="19">
        <v>42044</v>
      </c>
      <c r="K198" s="20">
        <v>2015</v>
      </c>
      <c r="L198" s="20">
        <v>2015</v>
      </c>
      <c r="M198" s="22">
        <v>65</v>
      </c>
      <c r="N198" s="21" t="s">
        <v>130</v>
      </c>
      <c r="O198" s="23">
        <f>M198*VLOOKUP(N198,Kurzy!$A$2:$B$10,2,FALSE)</f>
        <v>65</v>
      </c>
      <c r="P198" s="18"/>
      <c r="Q198" s="24"/>
      <c r="R198" s="18" t="s">
        <v>10143</v>
      </c>
      <c r="S198" s="18" t="s">
        <v>10175</v>
      </c>
    </row>
    <row r="199" spans="1:19" ht="51" hidden="1" x14ac:dyDescent="0.2">
      <c r="A199" s="7" t="s">
        <v>30</v>
      </c>
      <c r="B199" s="4" t="s">
        <v>46</v>
      </c>
      <c r="C199" s="17" t="s">
        <v>1493</v>
      </c>
      <c r="D199" s="17" t="s">
        <v>1494</v>
      </c>
      <c r="E199" s="18" t="s">
        <v>1103</v>
      </c>
      <c r="F199" s="18" t="s">
        <v>393</v>
      </c>
      <c r="G199" s="18"/>
      <c r="H199" s="18" t="s">
        <v>1495</v>
      </c>
      <c r="I199" s="18" t="s">
        <v>1496</v>
      </c>
      <c r="J199" s="19">
        <v>42044</v>
      </c>
      <c r="K199" s="20">
        <v>2015</v>
      </c>
      <c r="L199" s="20">
        <v>2015</v>
      </c>
      <c r="M199" s="22">
        <v>1600</v>
      </c>
      <c r="N199" s="21" t="s">
        <v>130</v>
      </c>
      <c r="O199" s="23">
        <f>M199*VLOOKUP(N199,Kurzy!$A$2:$B$10,2,FALSE)</f>
        <v>1600</v>
      </c>
      <c r="P199" s="18"/>
      <c r="Q199" s="24"/>
      <c r="R199" s="18" t="s">
        <v>10143</v>
      </c>
      <c r="S199" s="18" t="s">
        <v>10175</v>
      </c>
    </row>
    <row r="200" spans="1:19" ht="51" hidden="1" x14ac:dyDescent="0.2">
      <c r="A200" s="7" t="s">
        <v>30</v>
      </c>
      <c r="B200" s="4" t="s">
        <v>46</v>
      </c>
      <c r="C200" s="17" t="s">
        <v>1497</v>
      </c>
      <c r="D200" s="17" t="s">
        <v>1470</v>
      </c>
      <c r="E200" s="18" t="s">
        <v>1498</v>
      </c>
      <c r="F200" s="18" t="s">
        <v>393</v>
      </c>
      <c r="G200" s="18"/>
      <c r="H200" s="18" t="s">
        <v>1499</v>
      </c>
      <c r="I200" s="18">
        <v>34103236</v>
      </c>
      <c r="J200" s="19">
        <v>42039</v>
      </c>
      <c r="K200" s="20">
        <v>2015</v>
      </c>
      <c r="L200" s="20">
        <v>2015</v>
      </c>
      <c r="M200" s="22">
        <v>475</v>
      </c>
      <c r="N200" s="21" t="s">
        <v>130</v>
      </c>
      <c r="O200" s="23">
        <f>M200*VLOOKUP(N200,Kurzy!$A$2:$B$10,2,FALSE)</f>
        <v>475</v>
      </c>
      <c r="P200" s="18"/>
      <c r="Q200" s="24"/>
      <c r="R200" s="18" t="s">
        <v>10143</v>
      </c>
      <c r="S200" s="18" t="s">
        <v>10175</v>
      </c>
    </row>
    <row r="201" spans="1:19" ht="51" hidden="1" x14ac:dyDescent="0.2">
      <c r="A201" s="7" t="s">
        <v>30</v>
      </c>
      <c r="B201" s="4" t="s">
        <v>46</v>
      </c>
      <c r="C201" s="17" t="s">
        <v>1500</v>
      </c>
      <c r="D201" s="17" t="s">
        <v>1470</v>
      </c>
      <c r="E201" s="18" t="s">
        <v>1501</v>
      </c>
      <c r="F201" s="18" t="s">
        <v>393</v>
      </c>
      <c r="G201" s="18"/>
      <c r="H201" s="18" t="s">
        <v>1483</v>
      </c>
      <c r="I201" s="18">
        <v>30998140</v>
      </c>
      <c r="J201" s="19">
        <v>42051</v>
      </c>
      <c r="K201" s="20">
        <v>2015</v>
      </c>
      <c r="L201" s="20">
        <v>2015</v>
      </c>
      <c r="M201" s="22">
        <v>145</v>
      </c>
      <c r="N201" s="21" t="s">
        <v>130</v>
      </c>
      <c r="O201" s="23">
        <f>M201*VLOOKUP(N201,Kurzy!$A$2:$B$10,2,FALSE)</f>
        <v>145</v>
      </c>
      <c r="P201" s="18"/>
      <c r="Q201" s="24"/>
      <c r="R201" s="18" t="s">
        <v>10143</v>
      </c>
      <c r="S201" s="18" t="s">
        <v>10175</v>
      </c>
    </row>
    <row r="202" spans="1:19" ht="51" hidden="1" x14ac:dyDescent="0.2">
      <c r="A202" s="7" t="s">
        <v>30</v>
      </c>
      <c r="B202" s="4" t="s">
        <v>46</v>
      </c>
      <c r="C202" s="17" t="s">
        <v>1502</v>
      </c>
      <c r="D202" s="17" t="s">
        <v>1491</v>
      </c>
      <c r="E202" s="18" t="s">
        <v>1503</v>
      </c>
      <c r="F202" s="18" t="s">
        <v>393</v>
      </c>
      <c r="G202" s="18"/>
      <c r="H202" s="18" t="s">
        <v>1504</v>
      </c>
      <c r="I202" s="18">
        <v>36814351</v>
      </c>
      <c r="J202" s="19">
        <v>42051</v>
      </c>
      <c r="K202" s="20">
        <v>2015</v>
      </c>
      <c r="L202" s="20">
        <v>2015</v>
      </c>
      <c r="M202" s="22">
        <v>321</v>
      </c>
      <c r="N202" s="21" t="s">
        <v>130</v>
      </c>
      <c r="O202" s="23">
        <f>M202*VLOOKUP(N202,Kurzy!$A$2:$B$10,2,FALSE)</f>
        <v>321</v>
      </c>
      <c r="P202" s="18"/>
      <c r="Q202" s="24"/>
      <c r="R202" s="18" t="s">
        <v>10143</v>
      </c>
      <c r="S202" s="18" t="s">
        <v>10175</v>
      </c>
    </row>
    <row r="203" spans="1:19" ht="51" hidden="1" x14ac:dyDescent="0.2">
      <c r="A203" s="7" t="s">
        <v>30</v>
      </c>
      <c r="B203" s="4" t="s">
        <v>46</v>
      </c>
      <c r="C203" s="17" t="s">
        <v>1505</v>
      </c>
      <c r="D203" s="17" t="s">
        <v>1485</v>
      </c>
      <c r="E203" s="18" t="s">
        <v>1506</v>
      </c>
      <c r="F203" s="18" t="s">
        <v>393</v>
      </c>
      <c r="G203" s="18"/>
      <c r="H203" s="18" t="s">
        <v>1507</v>
      </c>
      <c r="I203" s="18" t="s">
        <v>1508</v>
      </c>
      <c r="J203" s="19">
        <v>42069</v>
      </c>
      <c r="K203" s="20">
        <v>2015</v>
      </c>
      <c r="L203" s="20">
        <v>2015</v>
      </c>
      <c r="M203" s="22">
        <v>150</v>
      </c>
      <c r="N203" s="21" t="s">
        <v>130</v>
      </c>
      <c r="O203" s="23">
        <f>M203*VLOOKUP(N203,Kurzy!$A$2:$B$10,2,FALSE)</f>
        <v>150</v>
      </c>
      <c r="P203" s="18"/>
      <c r="Q203" s="24"/>
      <c r="R203" s="18" t="s">
        <v>10143</v>
      </c>
      <c r="S203" s="18" t="s">
        <v>10175</v>
      </c>
    </row>
    <row r="204" spans="1:19" ht="25.5" x14ac:dyDescent="0.2">
      <c r="A204" s="7" t="s">
        <v>30</v>
      </c>
      <c r="B204" s="4" t="s">
        <v>46</v>
      </c>
      <c r="C204" s="17" t="s">
        <v>1509</v>
      </c>
      <c r="D204" s="17" t="s">
        <v>1470</v>
      </c>
      <c r="E204" s="18" t="s">
        <v>1510</v>
      </c>
      <c r="F204" s="18" t="s">
        <v>393</v>
      </c>
      <c r="G204" s="18"/>
      <c r="H204" s="18" t="s">
        <v>1511</v>
      </c>
      <c r="I204" s="18">
        <v>45309698</v>
      </c>
      <c r="J204" s="19">
        <v>42053</v>
      </c>
      <c r="K204" s="20">
        <v>2015</v>
      </c>
      <c r="L204" s="20">
        <v>2015</v>
      </c>
      <c r="M204" s="22">
        <v>665</v>
      </c>
      <c r="N204" s="21" t="s">
        <v>130</v>
      </c>
      <c r="O204" s="23">
        <f>M204*VLOOKUP(N204,Kurzy!$A$2:$B$10,2,FALSE)</f>
        <v>665</v>
      </c>
      <c r="P204" s="18"/>
      <c r="Q204" s="24"/>
      <c r="R204" s="18" t="s">
        <v>10147</v>
      </c>
      <c r="S204" s="18"/>
    </row>
    <row r="205" spans="1:19" ht="25.5" x14ac:dyDescent="0.2">
      <c r="A205" s="7" t="s">
        <v>30</v>
      </c>
      <c r="B205" s="4" t="s">
        <v>46</v>
      </c>
      <c r="C205" s="17" t="s">
        <v>1512</v>
      </c>
      <c r="D205" s="17" t="s">
        <v>1470</v>
      </c>
      <c r="E205" s="18" t="s">
        <v>1513</v>
      </c>
      <c r="F205" s="18" t="s">
        <v>393</v>
      </c>
      <c r="G205" s="18"/>
      <c r="H205" s="18" t="s">
        <v>1514</v>
      </c>
      <c r="I205" s="18">
        <v>36282332</v>
      </c>
      <c r="J205" s="19">
        <v>42055</v>
      </c>
      <c r="K205" s="20">
        <v>2015</v>
      </c>
      <c r="L205" s="20">
        <v>2015</v>
      </c>
      <c r="M205" s="22">
        <v>145</v>
      </c>
      <c r="N205" s="21" t="s">
        <v>130</v>
      </c>
      <c r="O205" s="23">
        <f>M205*VLOOKUP(N205,Kurzy!$A$2:$B$10,2,FALSE)</f>
        <v>145</v>
      </c>
      <c r="P205" s="18"/>
      <c r="Q205" s="24"/>
      <c r="R205" s="18" t="s">
        <v>10147</v>
      </c>
      <c r="S205" s="18"/>
    </row>
    <row r="206" spans="1:19" ht="25.5" x14ac:dyDescent="0.2">
      <c r="A206" s="7" t="s">
        <v>30</v>
      </c>
      <c r="B206" s="4" t="s">
        <v>46</v>
      </c>
      <c r="C206" s="17" t="s">
        <v>1515</v>
      </c>
      <c r="D206" s="17" t="s">
        <v>1516</v>
      </c>
      <c r="E206" s="18" t="s">
        <v>1517</v>
      </c>
      <c r="F206" s="18" t="s">
        <v>393</v>
      </c>
      <c r="G206" s="18"/>
      <c r="H206" s="18" t="s">
        <v>1518</v>
      </c>
      <c r="I206" s="18">
        <v>36322300</v>
      </c>
      <c r="J206" s="19">
        <v>42058</v>
      </c>
      <c r="K206" s="20">
        <v>2015</v>
      </c>
      <c r="L206" s="20">
        <v>2015</v>
      </c>
      <c r="M206" s="22">
        <v>923</v>
      </c>
      <c r="N206" s="21" t="s">
        <v>130</v>
      </c>
      <c r="O206" s="23">
        <f>M206*VLOOKUP(N206,Kurzy!$A$2:$B$10,2,FALSE)</f>
        <v>923</v>
      </c>
      <c r="P206" s="18"/>
      <c r="Q206" s="24"/>
      <c r="R206" s="18" t="s">
        <v>10147</v>
      </c>
      <c r="S206" s="18"/>
    </row>
    <row r="207" spans="1:19" ht="25.5" x14ac:dyDescent="0.2">
      <c r="A207" s="7" t="s">
        <v>30</v>
      </c>
      <c r="B207" s="4" t="s">
        <v>46</v>
      </c>
      <c r="C207" s="17" t="s">
        <v>1519</v>
      </c>
      <c r="D207" s="17" t="s">
        <v>1520</v>
      </c>
      <c r="E207" s="18" t="s">
        <v>1521</v>
      </c>
      <c r="F207" s="18" t="s">
        <v>393</v>
      </c>
      <c r="G207" s="18"/>
      <c r="H207" s="18" t="s">
        <v>1468</v>
      </c>
      <c r="I207" s="18">
        <v>36034291</v>
      </c>
      <c r="J207" s="19">
        <v>42060</v>
      </c>
      <c r="K207" s="20">
        <v>2015</v>
      </c>
      <c r="L207" s="20">
        <v>2015</v>
      </c>
      <c r="M207" s="22">
        <v>930</v>
      </c>
      <c r="N207" s="21" t="s">
        <v>130</v>
      </c>
      <c r="O207" s="23">
        <f>M207*VLOOKUP(N207,Kurzy!$A$2:$B$10,2,FALSE)</f>
        <v>930</v>
      </c>
      <c r="P207" s="18"/>
      <c r="Q207" s="24"/>
      <c r="R207" s="18" t="s">
        <v>10147</v>
      </c>
      <c r="S207" s="18"/>
    </row>
    <row r="208" spans="1:19" ht="25.5" x14ac:dyDescent="0.2">
      <c r="A208" s="7" t="s">
        <v>30</v>
      </c>
      <c r="B208" s="4" t="s">
        <v>46</v>
      </c>
      <c r="C208" s="17" t="s">
        <v>1522</v>
      </c>
      <c r="D208" s="17" t="s">
        <v>1463</v>
      </c>
      <c r="E208" s="18" t="s">
        <v>1106</v>
      </c>
      <c r="F208" s="18" t="s">
        <v>393</v>
      </c>
      <c r="G208" s="18"/>
      <c r="H208" s="18" t="s">
        <v>1523</v>
      </c>
      <c r="I208" s="18">
        <v>36285757</v>
      </c>
      <c r="J208" s="19">
        <v>42065</v>
      </c>
      <c r="K208" s="20">
        <v>2015</v>
      </c>
      <c r="L208" s="20">
        <v>2015</v>
      </c>
      <c r="M208" s="22">
        <v>1200</v>
      </c>
      <c r="N208" s="21" t="s">
        <v>130</v>
      </c>
      <c r="O208" s="23">
        <f>M208*VLOOKUP(N208,Kurzy!$A$2:$B$10,2,FALSE)</f>
        <v>1200</v>
      </c>
      <c r="P208" s="18"/>
      <c r="Q208" s="24"/>
      <c r="R208" s="18" t="s">
        <v>10147</v>
      </c>
      <c r="S208" s="18"/>
    </row>
    <row r="209" spans="1:19" ht="25.5" x14ac:dyDescent="0.2">
      <c r="A209" s="7" t="s">
        <v>30</v>
      </c>
      <c r="B209" s="4" t="s">
        <v>46</v>
      </c>
      <c r="C209" s="17" t="s">
        <v>1524</v>
      </c>
      <c r="D209" s="17" t="s">
        <v>1470</v>
      </c>
      <c r="E209" s="18" t="s">
        <v>1110</v>
      </c>
      <c r="F209" s="18" t="s">
        <v>393</v>
      </c>
      <c r="G209" s="18"/>
      <c r="H209" s="18" t="s">
        <v>1514</v>
      </c>
      <c r="I209" s="18">
        <v>36282323</v>
      </c>
      <c r="J209" s="19">
        <v>42065</v>
      </c>
      <c r="K209" s="20">
        <v>2015</v>
      </c>
      <c r="L209" s="20">
        <v>2015</v>
      </c>
      <c r="M209" s="22">
        <v>2465</v>
      </c>
      <c r="N209" s="21" t="s">
        <v>130</v>
      </c>
      <c r="O209" s="23">
        <f>M209*VLOOKUP(N209,Kurzy!$A$2:$B$10,2,FALSE)</f>
        <v>2465</v>
      </c>
      <c r="P209" s="18"/>
      <c r="Q209" s="24"/>
      <c r="R209" s="18" t="s">
        <v>10147</v>
      </c>
      <c r="S209" s="18"/>
    </row>
    <row r="210" spans="1:19" ht="51" hidden="1" x14ac:dyDescent="0.2">
      <c r="A210" s="7" t="s">
        <v>30</v>
      </c>
      <c r="B210" s="4" t="s">
        <v>46</v>
      </c>
      <c r="C210" s="17" t="s">
        <v>1525</v>
      </c>
      <c r="D210" s="17" t="s">
        <v>1526</v>
      </c>
      <c r="E210" s="18" t="s">
        <v>1527</v>
      </c>
      <c r="F210" s="18" t="s">
        <v>393</v>
      </c>
      <c r="G210" s="18"/>
      <c r="H210" s="18" t="s">
        <v>1528</v>
      </c>
      <c r="I210" s="18">
        <v>45456763</v>
      </c>
      <c r="J210" s="19">
        <v>42067</v>
      </c>
      <c r="K210" s="20">
        <v>2015</v>
      </c>
      <c r="L210" s="20">
        <v>2015</v>
      </c>
      <c r="M210" s="22">
        <v>100</v>
      </c>
      <c r="N210" s="21" t="s">
        <v>130</v>
      </c>
      <c r="O210" s="23">
        <f>M210*VLOOKUP(N210,Kurzy!$A$2:$B$10,2,FALSE)</f>
        <v>100</v>
      </c>
      <c r="P210" s="18"/>
      <c r="Q210" s="24"/>
      <c r="R210" s="18" t="s">
        <v>10143</v>
      </c>
      <c r="S210" s="18" t="s">
        <v>10175</v>
      </c>
    </row>
    <row r="211" spans="1:19" ht="51" hidden="1" x14ac:dyDescent="0.2">
      <c r="A211" s="7" t="s">
        <v>30</v>
      </c>
      <c r="B211" s="4" t="s">
        <v>46</v>
      </c>
      <c r="C211" s="17" t="s">
        <v>1529</v>
      </c>
      <c r="D211" s="17" t="s">
        <v>1530</v>
      </c>
      <c r="E211" s="18" t="s">
        <v>1531</v>
      </c>
      <c r="F211" s="18" t="s">
        <v>393</v>
      </c>
      <c r="G211" s="18"/>
      <c r="H211" s="18" t="s">
        <v>1532</v>
      </c>
      <c r="I211" s="18">
        <v>31411690</v>
      </c>
      <c r="J211" s="19">
        <v>42055</v>
      </c>
      <c r="K211" s="20">
        <v>2015</v>
      </c>
      <c r="L211" s="20">
        <v>2015</v>
      </c>
      <c r="M211" s="22">
        <v>300</v>
      </c>
      <c r="N211" s="21" t="s">
        <v>130</v>
      </c>
      <c r="O211" s="23">
        <f>M211*VLOOKUP(N211,Kurzy!$A$2:$B$10,2,FALSE)</f>
        <v>300</v>
      </c>
      <c r="P211" s="18"/>
      <c r="Q211" s="24"/>
      <c r="R211" s="18" t="s">
        <v>10143</v>
      </c>
      <c r="S211" s="18" t="s">
        <v>10175</v>
      </c>
    </row>
    <row r="212" spans="1:19" ht="51" hidden="1" x14ac:dyDescent="0.2">
      <c r="A212" s="7" t="s">
        <v>30</v>
      </c>
      <c r="B212" s="4" t="s">
        <v>46</v>
      </c>
      <c r="C212" s="17" t="s">
        <v>1533</v>
      </c>
      <c r="D212" s="17" t="s">
        <v>1530</v>
      </c>
      <c r="E212" s="18" t="s">
        <v>1113</v>
      </c>
      <c r="F212" s="18" t="s">
        <v>393</v>
      </c>
      <c r="G212" s="18"/>
      <c r="H212" s="18" t="s">
        <v>1534</v>
      </c>
      <c r="I212" s="18">
        <v>31434193</v>
      </c>
      <c r="J212" s="19">
        <v>42058</v>
      </c>
      <c r="K212" s="20">
        <v>2015</v>
      </c>
      <c r="L212" s="20">
        <v>2015</v>
      </c>
      <c r="M212" s="22">
        <v>300</v>
      </c>
      <c r="N212" s="21" t="s">
        <v>130</v>
      </c>
      <c r="O212" s="23">
        <f>M212*VLOOKUP(N212,Kurzy!$A$2:$B$10,2,FALSE)</f>
        <v>300</v>
      </c>
      <c r="P212" s="18"/>
      <c r="Q212" s="24"/>
      <c r="R212" s="18" t="s">
        <v>10143</v>
      </c>
      <c r="S212" s="18" t="s">
        <v>10175</v>
      </c>
    </row>
    <row r="213" spans="1:19" ht="25.5" x14ac:dyDescent="0.2">
      <c r="A213" s="7" t="s">
        <v>30</v>
      </c>
      <c r="B213" s="4" t="s">
        <v>46</v>
      </c>
      <c r="C213" s="17" t="s">
        <v>1535</v>
      </c>
      <c r="D213" s="17" t="s">
        <v>1470</v>
      </c>
      <c r="E213" s="18" t="s">
        <v>1116</v>
      </c>
      <c r="F213" s="18" t="s">
        <v>393</v>
      </c>
      <c r="G213" s="18"/>
      <c r="H213" s="18" t="s">
        <v>1536</v>
      </c>
      <c r="I213" s="18">
        <v>44307535</v>
      </c>
      <c r="J213" s="19">
        <v>42263</v>
      </c>
      <c r="K213" s="20">
        <v>2015</v>
      </c>
      <c r="L213" s="20">
        <v>2015</v>
      </c>
      <c r="M213" s="22">
        <v>5700</v>
      </c>
      <c r="N213" s="21" t="s">
        <v>130</v>
      </c>
      <c r="O213" s="23">
        <f>M213*VLOOKUP(N213,Kurzy!$A$2:$B$10,2,FALSE)</f>
        <v>5700</v>
      </c>
      <c r="P213" s="18"/>
      <c r="Q213" s="24"/>
      <c r="R213" s="18" t="s">
        <v>10147</v>
      </c>
      <c r="S213" s="18"/>
    </row>
    <row r="214" spans="1:19" ht="38.25" x14ac:dyDescent="0.2">
      <c r="A214" s="7" t="s">
        <v>30</v>
      </c>
      <c r="B214" s="4" t="s">
        <v>46</v>
      </c>
      <c r="C214" s="17" t="s">
        <v>1537</v>
      </c>
      <c r="D214" s="17" t="s">
        <v>1538</v>
      </c>
      <c r="E214" s="18" t="s">
        <v>1120</v>
      </c>
      <c r="F214" s="18" t="s">
        <v>393</v>
      </c>
      <c r="G214" s="18"/>
      <c r="H214" s="18" t="s">
        <v>1539</v>
      </c>
      <c r="I214" s="18">
        <v>31450474</v>
      </c>
      <c r="J214" s="19">
        <v>42079</v>
      </c>
      <c r="K214" s="20">
        <v>2015</v>
      </c>
      <c r="L214" s="20">
        <v>2015</v>
      </c>
      <c r="M214" s="22">
        <v>2950</v>
      </c>
      <c r="N214" s="21" t="s">
        <v>130</v>
      </c>
      <c r="O214" s="23">
        <f>M214*VLOOKUP(N214,Kurzy!$A$2:$B$10,2,FALSE)</f>
        <v>2950</v>
      </c>
      <c r="P214" s="18"/>
      <c r="Q214" s="24"/>
      <c r="R214" s="18" t="s">
        <v>10147</v>
      </c>
      <c r="S214" s="18"/>
    </row>
    <row r="215" spans="1:19" ht="51" hidden="1" x14ac:dyDescent="0.2">
      <c r="A215" s="7" t="s">
        <v>30</v>
      </c>
      <c r="B215" s="4" t="s">
        <v>46</v>
      </c>
      <c r="C215" s="17" t="s">
        <v>1540</v>
      </c>
      <c r="D215" s="17" t="s">
        <v>1491</v>
      </c>
      <c r="E215" s="18" t="s">
        <v>1122</v>
      </c>
      <c r="F215" s="18" t="s">
        <v>393</v>
      </c>
      <c r="G215" s="18"/>
      <c r="H215" s="18" t="s">
        <v>1541</v>
      </c>
      <c r="I215" s="18">
        <v>34125591</v>
      </c>
      <c r="J215" s="19">
        <v>42072</v>
      </c>
      <c r="K215" s="20">
        <v>2015</v>
      </c>
      <c r="L215" s="20">
        <v>2015</v>
      </c>
      <c r="M215" s="22">
        <v>168</v>
      </c>
      <c r="N215" s="21" t="s">
        <v>130</v>
      </c>
      <c r="O215" s="23">
        <f>M215*VLOOKUP(N215,Kurzy!$A$2:$B$10,2,FALSE)</f>
        <v>168</v>
      </c>
      <c r="P215" s="18"/>
      <c r="Q215" s="24"/>
      <c r="R215" s="18" t="s">
        <v>10143</v>
      </c>
      <c r="S215" s="18" t="s">
        <v>10175</v>
      </c>
    </row>
    <row r="216" spans="1:19" ht="63.75" x14ac:dyDescent="0.2">
      <c r="A216" s="7" t="s">
        <v>30</v>
      </c>
      <c r="B216" s="4" t="s">
        <v>46</v>
      </c>
      <c r="C216" s="17" t="s">
        <v>1542</v>
      </c>
      <c r="D216" s="17" t="s">
        <v>1485</v>
      </c>
      <c r="E216" s="18" t="s">
        <v>1543</v>
      </c>
      <c r="F216" s="18" t="s">
        <v>393</v>
      </c>
      <c r="G216" s="18"/>
      <c r="H216" s="18" t="s">
        <v>1544</v>
      </c>
      <c r="I216" s="18">
        <v>31105513</v>
      </c>
      <c r="J216" s="19">
        <v>42072</v>
      </c>
      <c r="K216" s="20">
        <v>2015</v>
      </c>
      <c r="L216" s="20">
        <v>2015</v>
      </c>
      <c r="M216" s="22">
        <v>607</v>
      </c>
      <c r="N216" s="21" t="s">
        <v>130</v>
      </c>
      <c r="O216" s="23">
        <f>M216*VLOOKUP(N216,Kurzy!$A$2:$B$10,2,FALSE)</f>
        <v>607</v>
      </c>
      <c r="P216" s="18"/>
      <c r="Q216" s="24" t="s">
        <v>10291</v>
      </c>
      <c r="R216" s="18" t="s">
        <v>10147</v>
      </c>
      <c r="S216" s="18" t="s">
        <v>10200</v>
      </c>
    </row>
    <row r="217" spans="1:19" ht="25.5" x14ac:dyDescent="0.2">
      <c r="A217" s="7" t="s">
        <v>30</v>
      </c>
      <c r="B217" s="4" t="s">
        <v>46</v>
      </c>
      <c r="C217" s="17" t="s">
        <v>1545</v>
      </c>
      <c r="D217" s="17" t="s">
        <v>1470</v>
      </c>
      <c r="E217" s="18" t="s">
        <v>1126</v>
      </c>
      <c r="F217" s="18" t="s">
        <v>393</v>
      </c>
      <c r="G217" s="18"/>
      <c r="H217" s="18" t="s">
        <v>1546</v>
      </c>
      <c r="I217" s="18">
        <v>36707341</v>
      </c>
      <c r="J217" s="19">
        <v>42074</v>
      </c>
      <c r="K217" s="20">
        <v>2015</v>
      </c>
      <c r="L217" s="20">
        <v>2015</v>
      </c>
      <c r="M217" s="22">
        <v>145</v>
      </c>
      <c r="N217" s="21" t="s">
        <v>130</v>
      </c>
      <c r="O217" s="23">
        <f>M217*VLOOKUP(N217,Kurzy!$A$2:$B$10,2,FALSE)</f>
        <v>145</v>
      </c>
      <c r="P217" s="18"/>
      <c r="Q217" s="24"/>
      <c r="R217" s="18" t="s">
        <v>10147</v>
      </c>
      <c r="S217" s="18"/>
    </row>
    <row r="218" spans="1:19" ht="25.5" x14ac:dyDescent="0.2">
      <c r="A218" s="7" t="s">
        <v>30</v>
      </c>
      <c r="B218" s="4" t="s">
        <v>46</v>
      </c>
      <c r="C218" s="17" t="s">
        <v>1547</v>
      </c>
      <c r="D218" s="17" t="s">
        <v>1463</v>
      </c>
      <c r="E218" s="18" t="s">
        <v>1548</v>
      </c>
      <c r="F218" s="18" t="s">
        <v>393</v>
      </c>
      <c r="G218" s="18"/>
      <c r="H218" s="18" t="s">
        <v>1549</v>
      </c>
      <c r="I218" s="18">
        <v>17772672</v>
      </c>
      <c r="J218" s="19">
        <v>42076</v>
      </c>
      <c r="K218" s="20">
        <v>2015</v>
      </c>
      <c r="L218" s="20">
        <v>2015</v>
      </c>
      <c r="M218" s="22">
        <v>400</v>
      </c>
      <c r="N218" s="21" t="s">
        <v>130</v>
      </c>
      <c r="O218" s="23">
        <f>M218*VLOOKUP(N218,Kurzy!$A$2:$B$10,2,FALSE)</f>
        <v>400</v>
      </c>
      <c r="P218" s="18"/>
      <c r="Q218" s="24"/>
      <c r="R218" s="18" t="s">
        <v>10147</v>
      </c>
      <c r="S218" s="18"/>
    </row>
    <row r="219" spans="1:19" ht="25.5" x14ac:dyDescent="0.2">
      <c r="A219" s="7" t="s">
        <v>30</v>
      </c>
      <c r="B219" s="4" t="s">
        <v>46</v>
      </c>
      <c r="C219" s="17" t="s">
        <v>1550</v>
      </c>
      <c r="D219" s="17" t="s">
        <v>1551</v>
      </c>
      <c r="E219" s="18" t="s">
        <v>1552</v>
      </c>
      <c r="F219" s="18" t="s">
        <v>393</v>
      </c>
      <c r="G219" s="18"/>
      <c r="H219" s="18" t="s">
        <v>1553</v>
      </c>
      <c r="I219" s="18"/>
      <c r="J219" s="19">
        <v>42073</v>
      </c>
      <c r="K219" s="20">
        <v>2015</v>
      </c>
      <c r="L219" s="20">
        <v>2015</v>
      </c>
      <c r="M219" s="22">
        <v>492</v>
      </c>
      <c r="N219" s="21" t="s">
        <v>130</v>
      </c>
      <c r="O219" s="23">
        <f>M219*VLOOKUP(N219,Kurzy!$A$2:$B$10,2,FALSE)</f>
        <v>492</v>
      </c>
      <c r="P219" s="18"/>
      <c r="Q219" s="24"/>
      <c r="R219" s="18" t="s">
        <v>10147</v>
      </c>
      <c r="S219" s="18"/>
    </row>
    <row r="220" spans="1:19" ht="25.5" x14ac:dyDescent="0.2">
      <c r="A220" s="7" t="s">
        <v>30</v>
      </c>
      <c r="B220" s="4" t="s">
        <v>46</v>
      </c>
      <c r="C220" s="17" t="s">
        <v>1554</v>
      </c>
      <c r="D220" s="17" t="s">
        <v>1555</v>
      </c>
      <c r="E220" s="18" t="s">
        <v>1130</v>
      </c>
      <c r="F220" s="18" t="s">
        <v>393</v>
      </c>
      <c r="G220" s="18"/>
      <c r="H220" s="18" t="s">
        <v>1556</v>
      </c>
      <c r="I220" s="18" t="s">
        <v>1557</v>
      </c>
      <c r="J220" s="19">
        <v>42080</v>
      </c>
      <c r="K220" s="20">
        <v>2015</v>
      </c>
      <c r="L220" s="20">
        <v>2015</v>
      </c>
      <c r="M220" s="22">
        <v>2160</v>
      </c>
      <c r="N220" s="21" t="s">
        <v>130</v>
      </c>
      <c r="O220" s="23">
        <f>M220*VLOOKUP(N220,Kurzy!$A$2:$B$10,2,FALSE)</f>
        <v>2160</v>
      </c>
      <c r="P220" s="18"/>
      <c r="Q220" s="24"/>
      <c r="R220" s="18" t="s">
        <v>10147</v>
      </c>
      <c r="S220" s="18"/>
    </row>
    <row r="221" spans="1:19" ht="51" hidden="1" x14ac:dyDescent="0.2">
      <c r="A221" s="7" t="s">
        <v>30</v>
      </c>
      <c r="B221" s="4" t="s">
        <v>46</v>
      </c>
      <c r="C221" s="17" t="s">
        <v>1558</v>
      </c>
      <c r="D221" s="17" t="s">
        <v>1485</v>
      </c>
      <c r="E221" s="18" t="s">
        <v>1559</v>
      </c>
      <c r="F221" s="18" t="s">
        <v>393</v>
      </c>
      <c r="G221" s="18"/>
      <c r="H221" s="18" t="s">
        <v>1560</v>
      </c>
      <c r="I221" s="18">
        <v>46095969</v>
      </c>
      <c r="J221" s="19">
        <v>42076</v>
      </c>
      <c r="K221" s="20">
        <v>2015</v>
      </c>
      <c r="L221" s="20">
        <v>2015</v>
      </c>
      <c r="M221" s="22">
        <v>281</v>
      </c>
      <c r="N221" s="21" t="s">
        <v>130</v>
      </c>
      <c r="O221" s="23">
        <f>M221*VLOOKUP(N221,Kurzy!$A$2:$B$10,2,FALSE)</f>
        <v>281</v>
      </c>
      <c r="P221" s="18"/>
      <c r="Q221" s="24"/>
      <c r="R221" s="18" t="s">
        <v>10143</v>
      </c>
      <c r="S221" s="18" t="s">
        <v>10175</v>
      </c>
    </row>
    <row r="222" spans="1:19" ht="25.5" x14ac:dyDescent="0.2">
      <c r="A222" s="7" t="s">
        <v>30</v>
      </c>
      <c r="B222" s="4" t="s">
        <v>46</v>
      </c>
      <c r="C222" s="17" t="s">
        <v>1561</v>
      </c>
      <c r="D222" s="17" t="s">
        <v>1463</v>
      </c>
      <c r="E222" s="18" t="s">
        <v>1562</v>
      </c>
      <c r="F222" s="18" t="s">
        <v>393</v>
      </c>
      <c r="G222" s="18"/>
      <c r="H222" s="18" t="s">
        <v>1563</v>
      </c>
      <c r="I222" s="18">
        <v>36004391</v>
      </c>
      <c r="J222" s="19">
        <v>42080</v>
      </c>
      <c r="K222" s="20">
        <v>2015</v>
      </c>
      <c r="L222" s="20">
        <v>2015</v>
      </c>
      <c r="M222" s="22">
        <v>200</v>
      </c>
      <c r="N222" s="21" t="s">
        <v>130</v>
      </c>
      <c r="O222" s="23">
        <f>M222*VLOOKUP(N222,Kurzy!$A$2:$B$10,2,FALSE)</f>
        <v>200</v>
      </c>
      <c r="P222" s="18"/>
      <c r="Q222" s="24"/>
      <c r="R222" s="18" t="s">
        <v>10147</v>
      </c>
      <c r="S222" s="18"/>
    </row>
    <row r="223" spans="1:19" ht="25.5" hidden="1" x14ac:dyDescent="0.2">
      <c r="A223" s="7" t="s">
        <v>30</v>
      </c>
      <c r="B223" s="4" t="s">
        <v>46</v>
      </c>
      <c r="C223" s="17" t="s">
        <v>1564</v>
      </c>
      <c r="D223" s="17" t="s">
        <v>1565</v>
      </c>
      <c r="E223" s="18" t="s">
        <v>1134</v>
      </c>
      <c r="F223" s="18" t="s">
        <v>393</v>
      </c>
      <c r="G223" s="18"/>
      <c r="H223" s="18" t="s">
        <v>1566</v>
      </c>
      <c r="I223" s="18">
        <v>397687</v>
      </c>
      <c r="J223" s="19">
        <v>42069</v>
      </c>
      <c r="K223" s="20">
        <v>2015</v>
      </c>
      <c r="L223" s="20">
        <v>2015</v>
      </c>
      <c r="M223" s="22">
        <v>3000</v>
      </c>
      <c r="N223" s="21" t="s">
        <v>130</v>
      </c>
      <c r="O223" s="23">
        <f>M223*VLOOKUP(N223,Kurzy!$A$2:$B$10,2,FALSE)</f>
        <v>3000</v>
      </c>
      <c r="P223" s="18"/>
      <c r="Q223" s="24"/>
      <c r="R223" s="18" t="s">
        <v>10143</v>
      </c>
      <c r="S223" s="18" t="s">
        <v>10160</v>
      </c>
    </row>
    <row r="224" spans="1:19" ht="51" hidden="1" x14ac:dyDescent="0.2">
      <c r="A224" s="7" t="s">
        <v>30</v>
      </c>
      <c r="B224" s="4" t="s">
        <v>46</v>
      </c>
      <c r="C224" s="17" t="s">
        <v>1567</v>
      </c>
      <c r="D224" s="17" t="s">
        <v>1494</v>
      </c>
      <c r="E224" s="18" t="s">
        <v>1138</v>
      </c>
      <c r="F224" s="18" t="s">
        <v>393</v>
      </c>
      <c r="G224" s="18"/>
      <c r="H224" s="18" t="s">
        <v>1495</v>
      </c>
      <c r="I224" s="18" t="s">
        <v>1496</v>
      </c>
      <c r="J224" s="19">
        <v>42101</v>
      </c>
      <c r="K224" s="20">
        <v>2015</v>
      </c>
      <c r="L224" s="20">
        <v>2015</v>
      </c>
      <c r="M224" s="22">
        <v>1600</v>
      </c>
      <c r="N224" s="21" t="s">
        <v>130</v>
      </c>
      <c r="O224" s="23">
        <f>M224*VLOOKUP(N224,Kurzy!$A$2:$B$10,2,FALSE)</f>
        <v>1600</v>
      </c>
      <c r="P224" s="18"/>
      <c r="Q224" s="24"/>
      <c r="R224" s="18" t="s">
        <v>10143</v>
      </c>
      <c r="S224" s="18" t="s">
        <v>10178</v>
      </c>
    </row>
    <row r="225" spans="1:19" ht="25.5" x14ac:dyDescent="0.2">
      <c r="A225" s="7" t="s">
        <v>30</v>
      </c>
      <c r="B225" s="4" t="s">
        <v>46</v>
      </c>
      <c r="C225" s="17" t="s">
        <v>1568</v>
      </c>
      <c r="D225" s="17" t="s">
        <v>1470</v>
      </c>
      <c r="E225" s="18" t="s">
        <v>1142</v>
      </c>
      <c r="F225" s="18" t="s">
        <v>393</v>
      </c>
      <c r="G225" s="18"/>
      <c r="H225" s="18" t="s">
        <v>1569</v>
      </c>
      <c r="I225" s="18">
        <v>34103236</v>
      </c>
      <c r="J225" s="19">
        <v>42083</v>
      </c>
      <c r="K225" s="20">
        <v>2015</v>
      </c>
      <c r="L225" s="20">
        <v>2015</v>
      </c>
      <c r="M225" s="22">
        <v>1400</v>
      </c>
      <c r="N225" s="21" t="s">
        <v>130</v>
      </c>
      <c r="O225" s="23">
        <f>M225*VLOOKUP(N225,Kurzy!$A$2:$B$10,2,FALSE)</f>
        <v>1400</v>
      </c>
      <c r="P225" s="18"/>
      <c r="Q225" s="24"/>
      <c r="R225" s="18" t="s">
        <v>10147</v>
      </c>
      <c r="S225" s="18"/>
    </row>
    <row r="226" spans="1:19" ht="25.5" x14ac:dyDescent="0.2">
      <c r="A226" s="7" t="s">
        <v>30</v>
      </c>
      <c r="B226" s="4" t="s">
        <v>46</v>
      </c>
      <c r="C226" s="17" t="s">
        <v>1570</v>
      </c>
      <c r="D226" s="17" t="s">
        <v>1470</v>
      </c>
      <c r="E226" s="18" t="s">
        <v>1571</v>
      </c>
      <c r="F226" s="18" t="s">
        <v>393</v>
      </c>
      <c r="G226" s="18"/>
      <c r="H226" s="18" t="s">
        <v>1569</v>
      </c>
      <c r="I226" s="18">
        <v>34103236</v>
      </c>
      <c r="J226" s="19">
        <v>42088</v>
      </c>
      <c r="K226" s="20">
        <v>2015</v>
      </c>
      <c r="L226" s="20">
        <v>2015</v>
      </c>
      <c r="M226" s="22">
        <v>360</v>
      </c>
      <c r="N226" s="21" t="s">
        <v>130</v>
      </c>
      <c r="O226" s="23">
        <f>M226*VLOOKUP(N226,Kurzy!$A$2:$B$10,2,FALSE)</f>
        <v>360</v>
      </c>
      <c r="P226" s="18"/>
      <c r="Q226" s="24"/>
      <c r="R226" s="18" t="s">
        <v>10147</v>
      </c>
      <c r="S226" s="18"/>
    </row>
    <row r="227" spans="1:19" ht="51" hidden="1" x14ac:dyDescent="0.2">
      <c r="A227" s="7" t="s">
        <v>30</v>
      </c>
      <c r="B227" s="4" t="s">
        <v>46</v>
      </c>
      <c r="C227" s="17" t="s">
        <v>1572</v>
      </c>
      <c r="D227" s="17" t="s">
        <v>1491</v>
      </c>
      <c r="E227" s="18" t="s">
        <v>1573</v>
      </c>
      <c r="F227" s="18" t="s">
        <v>393</v>
      </c>
      <c r="G227" s="18"/>
      <c r="H227" s="18" t="s">
        <v>1574</v>
      </c>
      <c r="I227" s="18">
        <v>31449557</v>
      </c>
      <c r="J227" s="19">
        <v>42088</v>
      </c>
      <c r="K227" s="20">
        <v>2015</v>
      </c>
      <c r="L227" s="20">
        <v>2015</v>
      </c>
      <c r="M227" s="22">
        <v>74</v>
      </c>
      <c r="N227" s="21" t="s">
        <v>130</v>
      </c>
      <c r="O227" s="23">
        <f>M227*VLOOKUP(N227,Kurzy!$A$2:$B$10,2,FALSE)</f>
        <v>74</v>
      </c>
      <c r="P227" s="18"/>
      <c r="Q227" s="24"/>
      <c r="R227" s="18" t="s">
        <v>10143</v>
      </c>
      <c r="S227" s="18" t="s">
        <v>10175</v>
      </c>
    </row>
    <row r="228" spans="1:19" ht="25.5" x14ac:dyDescent="0.2">
      <c r="A228" s="7" t="s">
        <v>30</v>
      </c>
      <c r="B228" s="4" t="s">
        <v>46</v>
      </c>
      <c r="C228" s="17" t="s">
        <v>1575</v>
      </c>
      <c r="D228" s="17" t="s">
        <v>1463</v>
      </c>
      <c r="E228" s="18" t="s">
        <v>1576</v>
      </c>
      <c r="F228" s="18" t="s">
        <v>393</v>
      </c>
      <c r="G228" s="18"/>
      <c r="H228" s="18" t="s">
        <v>1563</v>
      </c>
      <c r="I228" s="18">
        <v>36004391</v>
      </c>
      <c r="J228" s="19">
        <v>42094</v>
      </c>
      <c r="K228" s="20">
        <v>2015</v>
      </c>
      <c r="L228" s="20">
        <v>2015</v>
      </c>
      <c r="M228" s="22">
        <v>200</v>
      </c>
      <c r="N228" s="21" t="s">
        <v>130</v>
      </c>
      <c r="O228" s="23">
        <f>M228*VLOOKUP(N228,Kurzy!$A$2:$B$10,2,FALSE)</f>
        <v>200</v>
      </c>
      <c r="P228" s="18"/>
      <c r="Q228" s="24"/>
      <c r="R228" s="18" t="s">
        <v>10147</v>
      </c>
      <c r="S228" s="18"/>
    </row>
    <row r="229" spans="1:19" ht="25.5" x14ac:dyDescent="0.2">
      <c r="A229" s="7" t="s">
        <v>30</v>
      </c>
      <c r="B229" s="4" t="s">
        <v>46</v>
      </c>
      <c r="C229" s="17" t="s">
        <v>1577</v>
      </c>
      <c r="D229" s="17" t="s">
        <v>1470</v>
      </c>
      <c r="E229" s="18" t="s">
        <v>1578</v>
      </c>
      <c r="F229" s="18" t="s">
        <v>393</v>
      </c>
      <c r="G229" s="18"/>
      <c r="H229" s="18" t="s">
        <v>1579</v>
      </c>
      <c r="I229" s="18">
        <v>35961325</v>
      </c>
      <c r="J229" s="19">
        <v>42095</v>
      </c>
      <c r="K229" s="20">
        <v>2015</v>
      </c>
      <c r="L229" s="20">
        <v>2015</v>
      </c>
      <c r="M229" s="22">
        <v>265</v>
      </c>
      <c r="N229" s="21" t="s">
        <v>130</v>
      </c>
      <c r="O229" s="23">
        <f>M229*VLOOKUP(N229,Kurzy!$A$2:$B$10,2,FALSE)</f>
        <v>265</v>
      </c>
      <c r="P229" s="18"/>
      <c r="Q229" s="24"/>
      <c r="R229" s="18" t="s">
        <v>10147</v>
      </c>
      <c r="S229" s="18"/>
    </row>
    <row r="230" spans="1:19" ht="140.25" x14ac:dyDescent="0.2">
      <c r="A230" s="7" t="s">
        <v>30</v>
      </c>
      <c r="B230" s="4" t="s">
        <v>46</v>
      </c>
      <c r="C230" s="17" t="s">
        <v>1580</v>
      </c>
      <c r="D230" s="17" t="s">
        <v>1485</v>
      </c>
      <c r="E230" s="18" t="s">
        <v>1145</v>
      </c>
      <c r="F230" s="18" t="s">
        <v>393</v>
      </c>
      <c r="G230" s="18"/>
      <c r="H230" s="18" t="s">
        <v>1581</v>
      </c>
      <c r="I230" s="18">
        <v>34126520</v>
      </c>
      <c r="J230" s="19">
        <v>42103</v>
      </c>
      <c r="K230" s="20">
        <v>2015</v>
      </c>
      <c r="L230" s="20">
        <v>2015</v>
      </c>
      <c r="M230" s="22">
        <v>1418</v>
      </c>
      <c r="N230" s="21" t="s">
        <v>130</v>
      </c>
      <c r="O230" s="23">
        <f>M230*VLOOKUP(N230,Kurzy!$A$2:$B$10,2,FALSE)</f>
        <v>1418</v>
      </c>
      <c r="P230" s="18"/>
      <c r="Q230" s="24" t="s">
        <v>10292</v>
      </c>
      <c r="R230" s="18" t="s">
        <v>10147</v>
      </c>
      <c r="S230" s="18" t="s">
        <v>10200</v>
      </c>
    </row>
    <row r="231" spans="1:19" ht="51" hidden="1" x14ac:dyDescent="0.2">
      <c r="A231" s="7" t="s">
        <v>30</v>
      </c>
      <c r="B231" s="4" t="s">
        <v>46</v>
      </c>
      <c r="C231" s="17" t="s">
        <v>1582</v>
      </c>
      <c r="D231" s="17" t="s">
        <v>1530</v>
      </c>
      <c r="E231" s="18" t="s">
        <v>1148</v>
      </c>
      <c r="F231" s="18" t="s">
        <v>393</v>
      </c>
      <c r="G231" s="18"/>
      <c r="H231" s="18" t="s">
        <v>1534</v>
      </c>
      <c r="I231" s="18">
        <v>31434193</v>
      </c>
      <c r="J231" s="19">
        <v>42088</v>
      </c>
      <c r="K231" s="20">
        <v>2015</v>
      </c>
      <c r="L231" s="20">
        <v>2015</v>
      </c>
      <c r="M231" s="22">
        <v>300</v>
      </c>
      <c r="N231" s="21" t="s">
        <v>130</v>
      </c>
      <c r="O231" s="23">
        <f>M231*VLOOKUP(N231,Kurzy!$A$2:$B$10,2,FALSE)</f>
        <v>300</v>
      </c>
      <c r="P231" s="18"/>
      <c r="Q231" s="24"/>
      <c r="R231" s="18" t="s">
        <v>10143</v>
      </c>
      <c r="S231" s="18" t="s">
        <v>10175</v>
      </c>
    </row>
    <row r="232" spans="1:19" ht="51" hidden="1" x14ac:dyDescent="0.2">
      <c r="A232" s="7" t="s">
        <v>30</v>
      </c>
      <c r="B232" s="4" t="s">
        <v>46</v>
      </c>
      <c r="C232" s="17" t="s">
        <v>1583</v>
      </c>
      <c r="D232" s="17" t="s">
        <v>1526</v>
      </c>
      <c r="E232" s="18" t="s">
        <v>1151</v>
      </c>
      <c r="F232" s="18" t="s">
        <v>393</v>
      </c>
      <c r="G232" s="18"/>
      <c r="H232" s="18" t="s">
        <v>1584</v>
      </c>
      <c r="I232" s="18">
        <v>46086757</v>
      </c>
      <c r="J232" s="19">
        <v>42111</v>
      </c>
      <c r="K232" s="20">
        <v>2015</v>
      </c>
      <c r="L232" s="20">
        <v>2015</v>
      </c>
      <c r="M232" s="22">
        <v>60</v>
      </c>
      <c r="N232" s="21" t="s">
        <v>130</v>
      </c>
      <c r="O232" s="23">
        <f>M232*VLOOKUP(N232,Kurzy!$A$2:$B$10,2,FALSE)</f>
        <v>60</v>
      </c>
      <c r="P232" s="18"/>
      <c r="Q232" s="24"/>
      <c r="R232" s="18" t="s">
        <v>10143</v>
      </c>
      <c r="S232" s="18" t="s">
        <v>10175</v>
      </c>
    </row>
    <row r="233" spans="1:19" ht="38.25" x14ac:dyDescent="0.2">
      <c r="A233" s="7" t="s">
        <v>30</v>
      </c>
      <c r="B233" s="4" t="s">
        <v>46</v>
      </c>
      <c r="C233" s="17" t="s">
        <v>1585</v>
      </c>
      <c r="D233" s="17" t="s">
        <v>1481</v>
      </c>
      <c r="E233" s="18" t="s">
        <v>1153</v>
      </c>
      <c r="F233" s="18" t="s">
        <v>393</v>
      </c>
      <c r="G233" s="18"/>
      <c r="H233" s="18" t="s">
        <v>1586</v>
      </c>
      <c r="I233" s="18">
        <v>35783877</v>
      </c>
      <c r="J233" s="19">
        <v>42090</v>
      </c>
      <c r="K233" s="20">
        <v>2015</v>
      </c>
      <c r="L233" s="20">
        <v>2015</v>
      </c>
      <c r="M233" s="22">
        <v>360</v>
      </c>
      <c r="N233" s="21" t="s">
        <v>130</v>
      </c>
      <c r="O233" s="23">
        <f>M233*VLOOKUP(N233,Kurzy!$A$2:$B$10,2,FALSE)</f>
        <v>360</v>
      </c>
      <c r="P233" s="18"/>
      <c r="Q233" s="24"/>
      <c r="R233" s="18" t="s">
        <v>10147</v>
      </c>
      <c r="S233" s="18"/>
    </row>
    <row r="234" spans="1:19" ht="38.25" x14ac:dyDescent="0.2">
      <c r="A234" s="7" t="s">
        <v>30</v>
      </c>
      <c r="B234" s="4" t="s">
        <v>46</v>
      </c>
      <c r="C234" s="17" t="s">
        <v>1587</v>
      </c>
      <c r="D234" s="17" t="s">
        <v>1463</v>
      </c>
      <c r="E234" s="18" t="s">
        <v>1588</v>
      </c>
      <c r="F234" s="18" t="s">
        <v>393</v>
      </c>
      <c r="G234" s="18"/>
      <c r="H234" s="18" t="s">
        <v>1589</v>
      </c>
      <c r="I234" s="18">
        <v>36235164</v>
      </c>
      <c r="J234" s="19">
        <v>42115</v>
      </c>
      <c r="K234" s="20">
        <v>2015</v>
      </c>
      <c r="L234" s="20">
        <v>2015</v>
      </c>
      <c r="M234" s="22">
        <v>400</v>
      </c>
      <c r="N234" s="21" t="s">
        <v>130</v>
      </c>
      <c r="O234" s="23">
        <f>M234*VLOOKUP(N234,Kurzy!$A$2:$B$10,2,FALSE)</f>
        <v>400</v>
      </c>
      <c r="P234" s="18"/>
      <c r="Q234" s="24"/>
      <c r="R234" s="18" t="s">
        <v>10147</v>
      </c>
      <c r="S234" s="18"/>
    </row>
    <row r="235" spans="1:19" ht="25.5" x14ac:dyDescent="0.2">
      <c r="A235" s="7" t="s">
        <v>30</v>
      </c>
      <c r="B235" s="4" t="s">
        <v>46</v>
      </c>
      <c r="C235" s="17" t="s">
        <v>1590</v>
      </c>
      <c r="D235" s="17" t="s">
        <v>1463</v>
      </c>
      <c r="E235" s="18" t="s">
        <v>1591</v>
      </c>
      <c r="F235" s="18" t="s">
        <v>393</v>
      </c>
      <c r="G235" s="18"/>
      <c r="H235" s="18" t="s">
        <v>1592</v>
      </c>
      <c r="I235" s="18">
        <v>35872209</v>
      </c>
      <c r="J235" s="19">
        <v>42116</v>
      </c>
      <c r="K235" s="20">
        <v>2015</v>
      </c>
      <c r="L235" s="20">
        <v>2015</v>
      </c>
      <c r="M235" s="22">
        <v>600</v>
      </c>
      <c r="N235" s="21" t="s">
        <v>130</v>
      </c>
      <c r="O235" s="23">
        <f>M235*VLOOKUP(N235,Kurzy!$A$2:$B$10,2,FALSE)</f>
        <v>600</v>
      </c>
      <c r="P235" s="18"/>
      <c r="Q235" s="24"/>
      <c r="R235" s="18" t="s">
        <v>10147</v>
      </c>
      <c r="S235" s="18"/>
    </row>
    <row r="236" spans="1:19" ht="25.5" x14ac:dyDescent="0.2">
      <c r="A236" s="7" t="s">
        <v>30</v>
      </c>
      <c r="B236" s="4" t="s">
        <v>46</v>
      </c>
      <c r="C236" s="17" t="s">
        <v>1593</v>
      </c>
      <c r="D236" s="17" t="s">
        <v>1463</v>
      </c>
      <c r="E236" s="18" t="s">
        <v>1594</v>
      </c>
      <c r="F236" s="18" t="s">
        <v>393</v>
      </c>
      <c r="G236" s="18"/>
      <c r="H236" s="18" t="s">
        <v>1475</v>
      </c>
      <c r="I236" s="18" t="s">
        <v>1476</v>
      </c>
      <c r="J236" s="19">
        <v>42117</v>
      </c>
      <c r="K236" s="20">
        <v>2015</v>
      </c>
      <c r="L236" s="20">
        <v>2015</v>
      </c>
      <c r="M236" s="22">
        <v>153</v>
      </c>
      <c r="N236" s="21" t="s">
        <v>130</v>
      </c>
      <c r="O236" s="23">
        <f>M236*VLOOKUP(N236,Kurzy!$A$2:$B$10,2,FALSE)</f>
        <v>153</v>
      </c>
      <c r="P236" s="18"/>
      <c r="Q236" s="24"/>
      <c r="R236" s="18" t="s">
        <v>10147</v>
      </c>
      <c r="S236" s="18"/>
    </row>
    <row r="237" spans="1:19" ht="25.5" x14ac:dyDescent="0.2">
      <c r="A237" s="7" t="s">
        <v>30</v>
      </c>
      <c r="B237" s="4" t="s">
        <v>46</v>
      </c>
      <c r="C237" s="17" t="s">
        <v>1595</v>
      </c>
      <c r="D237" s="17" t="s">
        <v>1481</v>
      </c>
      <c r="E237" s="18" t="s">
        <v>1596</v>
      </c>
      <c r="F237" s="18" t="s">
        <v>393</v>
      </c>
      <c r="G237" s="18"/>
      <c r="H237" s="18" t="s">
        <v>1597</v>
      </c>
      <c r="I237" s="18">
        <v>47236761</v>
      </c>
      <c r="J237" s="19">
        <v>42111</v>
      </c>
      <c r="K237" s="20">
        <v>2015</v>
      </c>
      <c r="L237" s="20">
        <v>2015</v>
      </c>
      <c r="M237" s="22">
        <v>560</v>
      </c>
      <c r="N237" s="21" t="s">
        <v>130</v>
      </c>
      <c r="O237" s="23">
        <f>M237*VLOOKUP(N237,Kurzy!$A$2:$B$10,2,FALSE)</f>
        <v>560</v>
      </c>
      <c r="P237" s="18"/>
      <c r="Q237" s="24"/>
      <c r="R237" s="18" t="s">
        <v>10147</v>
      </c>
      <c r="S237" s="18"/>
    </row>
    <row r="238" spans="1:19" ht="25.5" x14ac:dyDescent="0.2">
      <c r="A238" s="7" t="s">
        <v>30</v>
      </c>
      <c r="B238" s="4" t="s">
        <v>46</v>
      </c>
      <c r="C238" s="17" t="s">
        <v>1598</v>
      </c>
      <c r="D238" s="17" t="s">
        <v>1481</v>
      </c>
      <c r="E238" s="18" t="s">
        <v>1157</v>
      </c>
      <c r="F238" s="18" t="s">
        <v>393</v>
      </c>
      <c r="G238" s="18"/>
      <c r="H238" s="18" t="s">
        <v>1599</v>
      </c>
      <c r="I238" s="18">
        <v>25387146</v>
      </c>
      <c r="J238" s="19">
        <v>42114</v>
      </c>
      <c r="K238" s="20">
        <v>2015</v>
      </c>
      <c r="L238" s="20">
        <v>2015</v>
      </c>
      <c r="M238" s="22">
        <v>980</v>
      </c>
      <c r="N238" s="21" t="s">
        <v>130</v>
      </c>
      <c r="O238" s="23">
        <f>M238*VLOOKUP(N238,Kurzy!$A$2:$B$10,2,FALSE)</f>
        <v>980</v>
      </c>
      <c r="P238" s="18"/>
      <c r="Q238" s="24"/>
      <c r="R238" s="18" t="s">
        <v>10147</v>
      </c>
      <c r="S238" s="18"/>
    </row>
    <row r="239" spans="1:19" ht="25.5" x14ac:dyDescent="0.2">
      <c r="A239" s="7" t="s">
        <v>30</v>
      </c>
      <c r="B239" s="4" t="s">
        <v>46</v>
      </c>
      <c r="C239" s="17" t="s">
        <v>1600</v>
      </c>
      <c r="D239" s="17" t="s">
        <v>1551</v>
      </c>
      <c r="E239" s="18" t="s">
        <v>1601</v>
      </c>
      <c r="F239" s="18" t="s">
        <v>393</v>
      </c>
      <c r="G239" s="18"/>
      <c r="H239" s="18" t="s">
        <v>1602</v>
      </c>
      <c r="I239" s="18">
        <v>17641322</v>
      </c>
      <c r="J239" s="19">
        <v>42116</v>
      </c>
      <c r="K239" s="20">
        <v>2015</v>
      </c>
      <c r="L239" s="20">
        <v>2015</v>
      </c>
      <c r="M239" s="22">
        <v>480</v>
      </c>
      <c r="N239" s="21" t="s">
        <v>130</v>
      </c>
      <c r="O239" s="23">
        <f>M239*VLOOKUP(N239,Kurzy!$A$2:$B$10,2,FALSE)</f>
        <v>480</v>
      </c>
      <c r="P239" s="18"/>
      <c r="Q239" s="24"/>
      <c r="R239" s="18" t="s">
        <v>10147</v>
      </c>
      <c r="S239" s="18"/>
    </row>
    <row r="240" spans="1:19" ht="25.5" x14ac:dyDescent="0.2">
      <c r="A240" s="7" t="s">
        <v>30</v>
      </c>
      <c r="B240" s="4" t="s">
        <v>46</v>
      </c>
      <c r="C240" s="17" t="s">
        <v>1603</v>
      </c>
      <c r="D240" s="17" t="s">
        <v>1470</v>
      </c>
      <c r="E240" s="18" t="s">
        <v>1604</v>
      </c>
      <c r="F240" s="18" t="s">
        <v>393</v>
      </c>
      <c r="G240" s="18"/>
      <c r="H240" s="18" t="s">
        <v>1605</v>
      </c>
      <c r="I240" s="18">
        <v>34103236</v>
      </c>
      <c r="J240" s="19">
        <v>42117</v>
      </c>
      <c r="K240" s="20">
        <v>2015</v>
      </c>
      <c r="L240" s="20">
        <v>2015</v>
      </c>
      <c r="M240" s="22">
        <v>680</v>
      </c>
      <c r="N240" s="21" t="s">
        <v>130</v>
      </c>
      <c r="O240" s="23">
        <f>M240*VLOOKUP(N240,Kurzy!$A$2:$B$10,2,FALSE)</f>
        <v>680</v>
      </c>
      <c r="P240" s="18"/>
      <c r="Q240" s="24"/>
      <c r="R240" s="18" t="s">
        <v>10147</v>
      </c>
      <c r="S240" s="18"/>
    </row>
    <row r="241" spans="1:19" ht="25.5" x14ac:dyDescent="0.2">
      <c r="A241" s="7" t="s">
        <v>30</v>
      </c>
      <c r="B241" s="4" t="s">
        <v>46</v>
      </c>
      <c r="C241" s="17" t="s">
        <v>1606</v>
      </c>
      <c r="D241" s="17" t="s">
        <v>1470</v>
      </c>
      <c r="E241" s="18" t="s">
        <v>1607</v>
      </c>
      <c r="F241" s="18" t="s">
        <v>393</v>
      </c>
      <c r="G241" s="18"/>
      <c r="H241" s="18" t="s">
        <v>1579</v>
      </c>
      <c r="I241" s="18">
        <v>35961325</v>
      </c>
      <c r="J241" s="19">
        <v>42118</v>
      </c>
      <c r="K241" s="20">
        <v>2015</v>
      </c>
      <c r="L241" s="20">
        <v>2015</v>
      </c>
      <c r="M241" s="22">
        <v>265</v>
      </c>
      <c r="N241" s="21" t="s">
        <v>130</v>
      </c>
      <c r="O241" s="23">
        <f>M241*VLOOKUP(N241,Kurzy!$A$2:$B$10,2,FALSE)</f>
        <v>265</v>
      </c>
      <c r="P241" s="18"/>
      <c r="Q241" s="24"/>
      <c r="R241" s="18" t="s">
        <v>10147</v>
      </c>
      <c r="S241" s="18"/>
    </row>
    <row r="242" spans="1:19" ht="25.5" x14ac:dyDescent="0.2">
      <c r="A242" s="7" t="s">
        <v>30</v>
      </c>
      <c r="B242" s="4" t="s">
        <v>46</v>
      </c>
      <c r="C242" s="17" t="s">
        <v>1608</v>
      </c>
      <c r="D242" s="17" t="s">
        <v>1609</v>
      </c>
      <c r="E242" s="18" t="s">
        <v>1164</v>
      </c>
      <c r="F242" s="18" t="s">
        <v>393</v>
      </c>
      <c r="G242" s="18"/>
      <c r="H242" s="18" t="s">
        <v>1610</v>
      </c>
      <c r="I242" s="18">
        <v>36821730</v>
      </c>
      <c r="J242" s="19">
        <v>42121</v>
      </c>
      <c r="K242" s="20">
        <v>2015</v>
      </c>
      <c r="L242" s="20">
        <v>2015</v>
      </c>
      <c r="M242" s="22">
        <v>292</v>
      </c>
      <c r="N242" s="21" t="s">
        <v>130</v>
      </c>
      <c r="O242" s="23">
        <f>M242*VLOOKUP(N242,Kurzy!$A$2:$B$10,2,FALSE)</f>
        <v>292</v>
      </c>
      <c r="P242" s="18"/>
      <c r="Q242" s="24"/>
      <c r="R242" s="18" t="s">
        <v>10147</v>
      </c>
      <c r="S242" s="18"/>
    </row>
    <row r="243" spans="1:19" ht="38.25" x14ac:dyDescent="0.2">
      <c r="A243" s="7" t="s">
        <v>30</v>
      </c>
      <c r="B243" s="4" t="s">
        <v>46</v>
      </c>
      <c r="C243" s="17" t="s">
        <v>1611</v>
      </c>
      <c r="D243" s="17" t="s">
        <v>1463</v>
      </c>
      <c r="E243" s="18" t="s">
        <v>1612</v>
      </c>
      <c r="F243" s="18" t="s">
        <v>393</v>
      </c>
      <c r="G243" s="18"/>
      <c r="H243" s="18" t="s">
        <v>1523</v>
      </c>
      <c r="I243" s="18">
        <v>36285757</v>
      </c>
      <c r="J243" s="19">
        <v>42123</v>
      </c>
      <c r="K243" s="20">
        <v>2015</v>
      </c>
      <c r="L243" s="20">
        <v>2015</v>
      </c>
      <c r="M243" s="22">
        <v>400</v>
      </c>
      <c r="N243" s="21" t="s">
        <v>130</v>
      </c>
      <c r="O243" s="23">
        <f>M243*VLOOKUP(N243,Kurzy!$A$2:$B$10,2,FALSE)</f>
        <v>400</v>
      </c>
      <c r="P243" s="18"/>
      <c r="Q243" s="24"/>
      <c r="R243" s="18" t="s">
        <v>10147</v>
      </c>
      <c r="S243" s="18"/>
    </row>
    <row r="244" spans="1:19" ht="25.5" x14ac:dyDescent="0.2">
      <c r="A244" s="7" t="s">
        <v>30</v>
      </c>
      <c r="B244" s="4" t="s">
        <v>46</v>
      </c>
      <c r="C244" s="17" t="s">
        <v>1613</v>
      </c>
      <c r="D244" s="17" t="s">
        <v>1470</v>
      </c>
      <c r="E244" s="18" t="s">
        <v>1614</v>
      </c>
      <c r="F244" s="18" t="s">
        <v>393</v>
      </c>
      <c r="G244" s="18"/>
      <c r="H244" s="18" t="s">
        <v>1615</v>
      </c>
      <c r="I244" s="18">
        <v>34137645</v>
      </c>
      <c r="J244" s="19">
        <v>42123</v>
      </c>
      <c r="K244" s="20">
        <v>2015</v>
      </c>
      <c r="L244" s="20">
        <v>2015</v>
      </c>
      <c r="M244" s="22">
        <v>200</v>
      </c>
      <c r="N244" s="21" t="s">
        <v>130</v>
      </c>
      <c r="O244" s="23">
        <f>M244*VLOOKUP(N244,Kurzy!$A$2:$B$10,2,FALSE)</f>
        <v>200</v>
      </c>
      <c r="P244" s="18"/>
      <c r="Q244" s="24"/>
      <c r="R244" s="18" t="s">
        <v>10147</v>
      </c>
      <c r="S244" s="18"/>
    </row>
    <row r="245" spans="1:19" ht="25.5" x14ac:dyDescent="0.2">
      <c r="A245" s="7" t="s">
        <v>30</v>
      </c>
      <c r="B245" s="4" t="s">
        <v>46</v>
      </c>
      <c r="C245" s="17" t="s">
        <v>1616</v>
      </c>
      <c r="D245" s="17" t="s">
        <v>1481</v>
      </c>
      <c r="E245" s="18" t="s">
        <v>1617</v>
      </c>
      <c r="F245" s="18" t="s">
        <v>393</v>
      </c>
      <c r="G245" s="18"/>
      <c r="H245" s="18" t="s">
        <v>1114</v>
      </c>
      <c r="I245" s="18">
        <v>35962623</v>
      </c>
      <c r="J245" s="19">
        <v>42124</v>
      </c>
      <c r="K245" s="20">
        <v>2015</v>
      </c>
      <c r="L245" s="20">
        <v>2015</v>
      </c>
      <c r="M245" s="22">
        <v>980</v>
      </c>
      <c r="N245" s="21" t="s">
        <v>130</v>
      </c>
      <c r="O245" s="23">
        <f>M245*VLOOKUP(N245,Kurzy!$A$2:$B$10,2,FALSE)</f>
        <v>980</v>
      </c>
      <c r="P245" s="18"/>
      <c r="Q245" s="24"/>
      <c r="R245" s="18" t="s">
        <v>10147</v>
      </c>
      <c r="S245" s="18"/>
    </row>
    <row r="246" spans="1:19" ht="25.5" x14ac:dyDescent="0.2">
      <c r="A246" s="7" t="s">
        <v>30</v>
      </c>
      <c r="B246" s="4" t="s">
        <v>46</v>
      </c>
      <c r="C246" s="17" t="s">
        <v>1480</v>
      </c>
      <c r="D246" s="17" t="s">
        <v>1481</v>
      </c>
      <c r="E246" s="18" t="s">
        <v>1168</v>
      </c>
      <c r="F246" s="18" t="s">
        <v>393</v>
      </c>
      <c r="G246" s="18"/>
      <c r="H246" s="18" t="s">
        <v>1483</v>
      </c>
      <c r="I246" s="18">
        <v>30998140</v>
      </c>
      <c r="J246" s="19">
        <v>42122</v>
      </c>
      <c r="K246" s="20">
        <v>2015</v>
      </c>
      <c r="L246" s="20">
        <v>2015</v>
      </c>
      <c r="M246" s="22">
        <v>4335</v>
      </c>
      <c r="N246" s="21" t="s">
        <v>130</v>
      </c>
      <c r="O246" s="23">
        <f>M246*VLOOKUP(N246,Kurzy!$A$2:$B$10,2,FALSE)</f>
        <v>4335</v>
      </c>
      <c r="P246" s="18"/>
      <c r="Q246" s="24"/>
      <c r="R246" s="18" t="s">
        <v>10147</v>
      </c>
      <c r="S246" s="18"/>
    </row>
    <row r="247" spans="1:19" ht="25.5" x14ac:dyDescent="0.2">
      <c r="A247" s="7" t="s">
        <v>30</v>
      </c>
      <c r="B247" s="4" t="s">
        <v>46</v>
      </c>
      <c r="C247" s="17" t="s">
        <v>1618</v>
      </c>
      <c r="D247" s="17" t="s">
        <v>1481</v>
      </c>
      <c r="E247" s="18" t="s">
        <v>1619</v>
      </c>
      <c r="F247" s="18" t="s">
        <v>393</v>
      </c>
      <c r="G247" s="18"/>
      <c r="H247" s="18" t="s">
        <v>1114</v>
      </c>
      <c r="I247" s="18">
        <v>31561896</v>
      </c>
      <c r="J247" s="19">
        <v>42129</v>
      </c>
      <c r="K247" s="20">
        <v>2015</v>
      </c>
      <c r="L247" s="20">
        <v>2015</v>
      </c>
      <c r="M247" s="22">
        <v>592</v>
      </c>
      <c r="N247" s="21" t="s">
        <v>130</v>
      </c>
      <c r="O247" s="23">
        <f>M247*VLOOKUP(N247,Kurzy!$A$2:$B$10,2,FALSE)</f>
        <v>592</v>
      </c>
      <c r="P247" s="18"/>
      <c r="Q247" s="24"/>
      <c r="R247" s="18" t="s">
        <v>10147</v>
      </c>
      <c r="S247" s="18"/>
    </row>
    <row r="248" spans="1:19" ht="25.5" x14ac:dyDescent="0.2">
      <c r="A248" s="7" t="s">
        <v>30</v>
      </c>
      <c r="B248" s="4" t="s">
        <v>46</v>
      </c>
      <c r="C248" s="17" t="s">
        <v>1620</v>
      </c>
      <c r="D248" s="17" t="s">
        <v>1470</v>
      </c>
      <c r="E248" s="18" t="s">
        <v>1621</v>
      </c>
      <c r="F248" s="18" t="s">
        <v>393</v>
      </c>
      <c r="G248" s="18"/>
      <c r="H248" s="18" t="s">
        <v>1472</v>
      </c>
      <c r="I248" s="18">
        <v>36356107</v>
      </c>
      <c r="J248" s="19">
        <v>42129</v>
      </c>
      <c r="K248" s="20">
        <v>2015</v>
      </c>
      <c r="L248" s="20">
        <v>2015</v>
      </c>
      <c r="M248" s="22">
        <v>375</v>
      </c>
      <c r="N248" s="21" t="s">
        <v>130</v>
      </c>
      <c r="O248" s="23">
        <f>M248*VLOOKUP(N248,Kurzy!$A$2:$B$10,2,FALSE)</f>
        <v>375</v>
      </c>
      <c r="P248" s="18"/>
      <c r="Q248" s="24"/>
      <c r="R248" s="18" t="s">
        <v>10147</v>
      </c>
      <c r="S248" s="18"/>
    </row>
    <row r="249" spans="1:19" ht="25.5" x14ac:dyDescent="0.2">
      <c r="A249" s="7" t="s">
        <v>30</v>
      </c>
      <c r="B249" s="4" t="s">
        <v>46</v>
      </c>
      <c r="C249" s="17" t="s">
        <v>1622</v>
      </c>
      <c r="D249" s="17" t="s">
        <v>1623</v>
      </c>
      <c r="E249" s="18" t="s">
        <v>1624</v>
      </c>
      <c r="F249" s="18" t="s">
        <v>393</v>
      </c>
      <c r="G249" s="18"/>
      <c r="H249" s="18" t="s">
        <v>1625</v>
      </c>
      <c r="I249" s="18">
        <v>31423230</v>
      </c>
      <c r="J249" s="19">
        <v>42128</v>
      </c>
      <c r="K249" s="20">
        <v>2015</v>
      </c>
      <c r="L249" s="20">
        <v>2015</v>
      </c>
      <c r="M249" s="22">
        <v>570</v>
      </c>
      <c r="N249" s="21" t="s">
        <v>130</v>
      </c>
      <c r="O249" s="23">
        <f>M249*VLOOKUP(N249,Kurzy!$A$2:$B$10,2,FALSE)</f>
        <v>570</v>
      </c>
      <c r="P249" s="18"/>
      <c r="Q249" s="24"/>
      <c r="R249" s="18" t="s">
        <v>10147</v>
      </c>
      <c r="S249" s="18"/>
    </row>
    <row r="250" spans="1:19" ht="51" hidden="1" x14ac:dyDescent="0.2">
      <c r="A250" s="7" t="s">
        <v>30</v>
      </c>
      <c r="B250" s="4" t="s">
        <v>46</v>
      </c>
      <c r="C250" s="17" t="s">
        <v>1626</v>
      </c>
      <c r="D250" s="17" t="s">
        <v>1530</v>
      </c>
      <c r="E250" s="18" t="s">
        <v>1627</v>
      </c>
      <c r="F250" s="18" t="s">
        <v>393</v>
      </c>
      <c r="G250" s="18"/>
      <c r="H250" s="18" t="s">
        <v>1628</v>
      </c>
      <c r="I250" s="18" t="s">
        <v>1629</v>
      </c>
      <c r="J250" s="19">
        <v>42124</v>
      </c>
      <c r="K250" s="20">
        <v>2015</v>
      </c>
      <c r="L250" s="20">
        <v>2015</v>
      </c>
      <c r="M250" s="22">
        <v>100</v>
      </c>
      <c r="N250" s="21" t="s">
        <v>130</v>
      </c>
      <c r="O250" s="23">
        <f>M250*VLOOKUP(N250,Kurzy!$A$2:$B$10,2,FALSE)</f>
        <v>100</v>
      </c>
      <c r="P250" s="18"/>
      <c r="Q250" s="24"/>
      <c r="R250" s="18" t="s">
        <v>10143</v>
      </c>
      <c r="S250" s="18" t="s">
        <v>10178</v>
      </c>
    </row>
    <row r="251" spans="1:19" ht="51" hidden="1" x14ac:dyDescent="0.2">
      <c r="A251" s="7" t="s">
        <v>30</v>
      </c>
      <c r="B251" s="4" t="s">
        <v>46</v>
      </c>
      <c r="C251" s="17" t="s">
        <v>1630</v>
      </c>
      <c r="D251" s="17" t="s">
        <v>1631</v>
      </c>
      <c r="E251" s="18" t="s">
        <v>1632</v>
      </c>
      <c r="F251" s="18" t="s">
        <v>393</v>
      </c>
      <c r="G251" s="18"/>
      <c r="H251" s="18" t="s">
        <v>1633</v>
      </c>
      <c r="I251" s="18" t="s">
        <v>1629</v>
      </c>
      <c r="J251" s="19">
        <v>42124</v>
      </c>
      <c r="K251" s="20">
        <v>2015</v>
      </c>
      <c r="L251" s="20">
        <v>2015</v>
      </c>
      <c r="M251" s="22">
        <v>1000</v>
      </c>
      <c r="N251" s="21" t="s">
        <v>130</v>
      </c>
      <c r="O251" s="23">
        <f>M251*VLOOKUP(N251,Kurzy!$A$2:$B$10,2,FALSE)</f>
        <v>1000</v>
      </c>
      <c r="P251" s="18"/>
      <c r="Q251" s="24"/>
      <c r="R251" s="18" t="s">
        <v>10143</v>
      </c>
      <c r="S251" s="18" t="s">
        <v>10178</v>
      </c>
    </row>
    <row r="252" spans="1:19" ht="38.25" x14ac:dyDescent="0.2">
      <c r="A252" s="7" t="s">
        <v>30</v>
      </c>
      <c r="B252" s="4" t="s">
        <v>46</v>
      </c>
      <c r="C252" s="17" t="s">
        <v>1634</v>
      </c>
      <c r="D252" s="17" t="s">
        <v>1635</v>
      </c>
      <c r="E252" s="18" t="s">
        <v>1636</v>
      </c>
      <c r="F252" s="18" t="s">
        <v>393</v>
      </c>
      <c r="G252" s="18"/>
      <c r="H252" s="18" t="s">
        <v>1539</v>
      </c>
      <c r="I252" s="18">
        <v>31450474</v>
      </c>
      <c r="J252" s="19">
        <v>42142</v>
      </c>
      <c r="K252" s="20">
        <v>2015</v>
      </c>
      <c r="L252" s="20">
        <v>2015</v>
      </c>
      <c r="M252" s="22">
        <v>2700</v>
      </c>
      <c r="N252" s="21" t="s">
        <v>130</v>
      </c>
      <c r="O252" s="23">
        <f>M252*VLOOKUP(N252,Kurzy!$A$2:$B$10,2,FALSE)</f>
        <v>2700</v>
      </c>
      <c r="P252" s="18"/>
      <c r="Q252" s="24"/>
      <c r="R252" s="18" t="s">
        <v>10147</v>
      </c>
      <c r="S252" s="18"/>
    </row>
    <row r="253" spans="1:19" ht="38.25" x14ac:dyDescent="0.2">
      <c r="A253" s="7" t="s">
        <v>30</v>
      </c>
      <c r="B253" s="4" t="s">
        <v>46</v>
      </c>
      <c r="C253" s="17" t="s">
        <v>1637</v>
      </c>
      <c r="D253" s="17" t="s">
        <v>1463</v>
      </c>
      <c r="E253" s="18" t="s">
        <v>1638</v>
      </c>
      <c r="F253" s="18" t="s">
        <v>393</v>
      </c>
      <c r="G253" s="18"/>
      <c r="H253" s="18" t="s">
        <v>1523</v>
      </c>
      <c r="I253" s="18">
        <v>36285757</v>
      </c>
      <c r="J253" s="19">
        <v>42144</v>
      </c>
      <c r="K253" s="20">
        <v>2015</v>
      </c>
      <c r="L253" s="20">
        <v>2015</v>
      </c>
      <c r="M253" s="22">
        <v>3000</v>
      </c>
      <c r="N253" s="21" t="s">
        <v>130</v>
      </c>
      <c r="O253" s="23">
        <f>M253*VLOOKUP(N253,Kurzy!$A$2:$B$10,2,FALSE)</f>
        <v>3000</v>
      </c>
      <c r="P253" s="18"/>
      <c r="Q253" s="24"/>
      <c r="R253" s="18" t="s">
        <v>10147</v>
      </c>
      <c r="S253" s="18"/>
    </row>
    <row r="254" spans="1:19" ht="25.5" x14ac:dyDescent="0.2">
      <c r="A254" s="7" t="s">
        <v>30</v>
      </c>
      <c r="B254" s="4" t="s">
        <v>46</v>
      </c>
      <c r="C254" s="17" t="s">
        <v>1639</v>
      </c>
      <c r="D254" s="17" t="s">
        <v>1623</v>
      </c>
      <c r="E254" s="18" t="s">
        <v>1640</v>
      </c>
      <c r="F254" s="18" t="s">
        <v>393</v>
      </c>
      <c r="G254" s="18"/>
      <c r="H254" s="18" t="s">
        <v>1641</v>
      </c>
      <c r="I254" s="18">
        <v>17318378</v>
      </c>
      <c r="J254" s="19">
        <v>42145</v>
      </c>
      <c r="K254" s="20">
        <v>2015</v>
      </c>
      <c r="L254" s="20">
        <v>2015</v>
      </c>
      <c r="M254" s="22">
        <v>110</v>
      </c>
      <c r="N254" s="21" t="s">
        <v>130</v>
      </c>
      <c r="O254" s="23">
        <f>M254*VLOOKUP(N254,Kurzy!$A$2:$B$10,2,FALSE)</f>
        <v>110</v>
      </c>
      <c r="P254" s="18"/>
      <c r="Q254" s="24"/>
      <c r="R254" s="18" t="s">
        <v>10147</v>
      </c>
      <c r="S254" s="18"/>
    </row>
    <row r="255" spans="1:19" ht="25.5" x14ac:dyDescent="0.2">
      <c r="A255" s="7" t="s">
        <v>30</v>
      </c>
      <c r="B255" s="4" t="s">
        <v>46</v>
      </c>
      <c r="C255" s="17" t="s">
        <v>1642</v>
      </c>
      <c r="D255" s="17" t="s">
        <v>1463</v>
      </c>
      <c r="E255" s="18" t="s">
        <v>1643</v>
      </c>
      <c r="F255" s="18" t="s">
        <v>393</v>
      </c>
      <c r="G255" s="18"/>
      <c r="H255" s="18" t="s">
        <v>1644</v>
      </c>
      <c r="I255" s="18">
        <v>36638927</v>
      </c>
      <c r="J255" s="19">
        <v>42149</v>
      </c>
      <c r="K255" s="20">
        <v>2015</v>
      </c>
      <c r="L255" s="20">
        <v>2015</v>
      </c>
      <c r="M255" s="22">
        <v>280</v>
      </c>
      <c r="N255" s="21" t="s">
        <v>130</v>
      </c>
      <c r="O255" s="23">
        <f>M255*VLOOKUP(N255,Kurzy!$A$2:$B$10,2,FALSE)</f>
        <v>280</v>
      </c>
      <c r="P255" s="18"/>
      <c r="Q255" s="24"/>
      <c r="R255" s="18" t="s">
        <v>10147</v>
      </c>
      <c r="S255" s="18"/>
    </row>
    <row r="256" spans="1:19" ht="25.5" x14ac:dyDescent="0.2">
      <c r="A256" s="7" t="s">
        <v>30</v>
      </c>
      <c r="B256" s="4" t="s">
        <v>46</v>
      </c>
      <c r="C256" s="17" t="s">
        <v>1645</v>
      </c>
      <c r="D256" s="17" t="s">
        <v>1551</v>
      </c>
      <c r="E256" s="18" t="s">
        <v>1646</v>
      </c>
      <c r="F256" s="18" t="s">
        <v>393</v>
      </c>
      <c r="G256" s="18"/>
      <c r="H256" s="18" t="s">
        <v>1602</v>
      </c>
      <c r="I256" s="18">
        <v>17641322</v>
      </c>
      <c r="J256" s="19">
        <v>42149</v>
      </c>
      <c r="K256" s="20">
        <v>2015</v>
      </c>
      <c r="L256" s="20">
        <v>2015</v>
      </c>
      <c r="M256" s="22">
        <v>800</v>
      </c>
      <c r="N256" s="21" t="s">
        <v>130</v>
      </c>
      <c r="O256" s="23">
        <f>M256*VLOOKUP(N256,Kurzy!$A$2:$B$10,2,FALSE)</f>
        <v>800</v>
      </c>
      <c r="P256" s="18"/>
      <c r="Q256" s="24"/>
      <c r="R256" s="18" t="s">
        <v>10147</v>
      </c>
      <c r="S256" s="18"/>
    </row>
    <row r="257" spans="1:19" ht="25.5" x14ac:dyDescent="0.2">
      <c r="A257" s="7" t="s">
        <v>30</v>
      </c>
      <c r="B257" s="4" t="s">
        <v>46</v>
      </c>
      <c r="C257" s="17" t="s">
        <v>1647</v>
      </c>
      <c r="D257" s="17" t="s">
        <v>1635</v>
      </c>
      <c r="E257" s="18" t="s">
        <v>1648</v>
      </c>
      <c r="F257" s="18" t="s">
        <v>393</v>
      </c>
      <c r="G257" s="18"/>
      <c r="H257" s="18" t="s">
        <v>1649</v>
      </c>
      <c r="I257" s="18" t="s">
        <v>1650</v>
      </c>
      <c r="J257" s="19">
        <v>42156</v>
      </c>
      <c r="K257" s="20">
        <v>2015</v>
      </c>
      <c r="L257" s="20">
        <v>2015</v>
      </c>
      <c r="M257" s="22">
        <v>1500</v>
      </c>
      <c r="N257" s="21" t="s">
        <v>130</v>
      </c>
      <c r="O257" s="23">
        <f>M257*VLOOKUP(N257,Kurzy!$A$2:$B$10,2,FALSE)</f>
        <v>1500</v>
      </c>
      <c r="P257" s="18"/>
      <c r="Q257" s="24"/>
      <c r="R257" s="18" t="s">
        <v>10147</v>
      </c>
      <c r="S257" s="18"/>
    </row>
    <row r="258" spans="1:19" ht="25.5" x14ac:dyDescent="0.2">
      <c r="A258" s="7" t="s">
        <v>30</v>
      </c>
      <c r="B258" s="4" t="s">
        <v>46</v>
      </c>
      <c r="C258" s="17" t="s">
        <v>1480</v>
      </c>
      <c r="D258" s="17" t="s">
        <v>1481</v>
      </c>
      <c r="E258" s="18" t="s">
        <v>1651</v>
      </c>
      <c r="F258" s="18" t="s">
        <v>393</v>
      </c>
      <c r="G258" s="18"/>
      <c r="H258" s="18" t="s">
        <v>1483</v>
      </c>
      <c r="I258" s="18">
        <v>30998140</v>
      </c>
      <c r="J258" s="19">
        <v>42150</v>
      </c>
      <c r="K258" s="20">
        <v>2015</v>
      </c>
      <c r="L258" s="20">
        <v>2015</v>
      </c>
      <c r="M258" s="22">
        <v>4450</v>
      </c>
      <c r="N258" s="21" t="s">
        <v>130</v>
      </c>
      <c r="O258" s="23">
        <f>M258*VLOOKUP(N258,Kurzy!$A$2:$B$10,2,FALSE)</f>
        <v>4450</v>
      </c>
      <c r="P258" s="18"/>
      <c r="Q258" s="24"/>
      <c r="R258" s="18" t="s">
        <v>10147</v>
      </c>
      <c r="S258" s="18"/>
    </row>
    <row r="259" spans="1:19" ht="25.5" x14ac:dyDescent="0.2">
      <c r="A259" s="7" t="s">
        <v>30</v>
      </c>
      <c r="B259" s="4" t="s">
        <v>46</v>
      </c>
      <c r="C259" s="17" t="s">
        <v>1652</v>
      </c>
      <c r="D259" s="17" t="s">
        <v>1653</v>
      </c>
      <c r="E259" s="18" t="s">
        <v>1654</v>
      </c>
      <c r="F259" s="18" t="s">
        <v>393</v>
      </c>
      <c r="G259" s="18"/>
      <c r="H259" s="18" t="s">
        <v>1523</v>
      </c>
      <c r="I259" s="18">
        <v>36285757</v>
      </c>
      <c r="J259" s="19">
        <v>42156</v>
      </c>
      <c r="K259" s="20">
        <v>2015</v>
      </c>
      <c r="L259" s="20">
        <v>2015</v>
      </c>
      <c r="M259" s="22">
        <v>270</v>
      </c>
      <c r="N259" s="21" t="s">
        <v>130</v>
      </c>
      <c r="O259" s="23">
        <f>M259*VLOOKUP(N259,Kurzy!$A$2:$B$10,2,FALSE)</f>
        <v>270</v>
      </c>
      <c r="P259" s="18"/>
      <c r="Q259" s="24"/>
      <c r="R259" s="18" t="s">
        <v>10147</v>
      </c>
      <c r="S259" s="18"/>
    </row>
    <row r="260" spans="1:19" ht="25.5" x14ac:dyDescent="0.2">
      <c r="A260" s="7" t="s">
        <v>30</v>
      </c>
      <c r="B260" s="4" t="s">
        <v>46</v>
      </c>
      <c r="C260" s="17" t="s">
        <v>1655</v>
      </c>
      <c r="D260" s="17" t="s">
        <v>1526</v>
      </c>
      <c r="E260" s="18" t="s">
        <v>1656</v>
      </c>
      <c r="F260" s="18" t="s">
        <v>393</v>
      </c>
      <c r="G260" s="18"/>
      <c r="H260" s="18" t="s">
        <v>1114</v>
      </c>
      <c r="I260" s="18">
        <v>35962623</v>
      </c>
      <c r="J260" s="19">
        <v>42157</v>
      </c>
      <c r="K260" s="20">
        <v>2015</v>
      </c>
      <c r="L260" s="20">
        <v>2015</v>
      </c>
      <c r="M260" s="22">
        <v>450</v>
      </c>
      <c r="N260" s="21" t="s">
        <v>130</v>
      </c>
      <c r="O260" s="23">
        <f>M260*VLOOKUP(N260,Kurzy!$A$2:$B$10,2,FALSE)</f>
        <v>450</v>
      </c>
      <c r="P260" s="18"/>
      <c r="Q260" s="24"/>
      <c r="R260" s="18" t="s">
        <v>10147</v>
      </c>
      <c r="S260" s="18"/>
    </row>
    <row r="261" spans="1:19" ht="25.5" x14ac:dyDescent="0.2">
      <c r="A261" s="7" t="s">
        <v>30</v>
      </c>
      <c r="B261" s="4" t="s">
        <v>46</v>
      </c>
      <c r="C261" s="17" t="s">
        <v>1657</v>
      </c>
      <c r="D261" s="17" t="s">
        <v>1658</v>
      </c>
      <c r="E261" s="18" t="s">
        <v>1659</v>
      </c>
      <c r="F261" s="18" t="s">
        <v>393</v>
      </c>
      <c r="G261" s="18"/>
      <c r="H261" s="18" t="s">
        <v>1625</v>
      </c>
      <c r="I261" s="18">
        <v>31423220</v>
      </c>
      <c r="J261" s="19">
        <v>42158</v>
      </c>
      <c r="K261" s="20">
        <v>2015</v>
      </c>
      <c r="L261" s="20">
        <v>2015</v>
      </c>
      <c r="M261" s="22">
        <v>470</v>
      </c>
      <c r="N261" s="21" t="s">
        <v>130</v>
      </c>
      <c r="O261" s="23">
        <f>M261*VLOOKUP(N261,Kurzy!$A$2:$B$10,2,FALSE)</f>
        <v>470</v>
      </c>
      <c r="P261" s="18"/>
      <c r="Q261" s="24"/>
      <c r="R261" s="18" t="s">
        <v>10147</v>
      </c>
      <c r="S261" s="18"/>
    </row>
    <row r="262" spans="1:19" ht="25.5" x14ac:dyDescent="0.2">
      <c r="A262" s="7" t="s">
        <v>30</v>
      </c>
      <c r="B262" s="4" t="s">
        <v>46</v>
      </c>
      <c r="C262" s="17" t="s">
        <v>1660</v>
      </c>
      <c r="D262" s="17" t="s">
        <v>1463</v>
      </c>
      <c r="E262" s="18" t="s">
        <v>1661</v>
      </c>
      <c r="F262" s="18" t="s">
        <v>393</v>
      </c>
      <c r="G262" s="18"/>
      <c r="H262" s="18" t="s">
        <v>1662</v>
      </c>
      <c r="I262" s="18">
        <v>31417361</v>
      </c>
      <c r="J262" s="19">
        <v>42163</v>
      </c>
      <c r="K262" s="20">
        <v>2015</v>
      </c>
      <c r="L262" s="20">
        <v>2015</v>
      </c>
      <c r="M262" s="22">
        <v>120</v>
      </c>
      <c r="N262" s="21" t="s">
        <v>130</v>
      </c>
      <c r="O262" s="23">
        <f>M262*VLOOKUP(N262,Kurzy!$A$2:$B$10,2,FALSE)</f>
        <v>120</v>
      </c>
      <c r="P262" s="18"/>
      <c r="Q262" s="24"/>
      <c r="R262" s="18" t="s">
        <v>10147</v>
      </c>
      <c r="S262" s="18"/>
    </row>
    <row r="263" spans="1:19" ht="38.25" x14ac:dyDescent="0.2">
      <c r="A263" s="7" t="s">
        <v>30</v>
      </c>
      <c r="B263" s="4" t="s">
        <v>46</v>
      </c>
      <c r="C263" s="17" t="s">
        <v>1663</v>
      </c>
      <c r="D263" s="17" t="s">
        <v>1463</v>
      </c>
      <c r="E263" s="18" t="s">
        <v>1664</v>
      </c>
      <c r="F263" s="18" t="s">
        <v>393</v>
      </c>
      <c r="G263" s="18"/>
      <c r="H263" s="18" t="s">
        <v>1523</v>
      </c>
      <c r="I263" s="18">
        <v>36285757</v>
      </c>
      <c r="J263" s="19">
        <v>42164</v>
      </c>
      <c r="K263" s="20">
        <v>2015</v>
      </c>
      <c r="L263" s="20">
        <v>2015</v>
      </c>
      <c r="M263" s="22">
        <v>100</v>
      </c>
      <c r="N263" s="21" t="s">
        <v>130</v>
      </c>
      <c r="O263" s="23">
        <f>M263*VLOOKUP(N263,Kurzy!$A$2:$B$10,2,FALSE)</f>
        <v>100</v>
      </c>
      <c r="P263" s="18"/>
      <c r="Q263" s="24"/>
      <c r="R263" s="18" t="s">
        <v>10147</v>
      </c>
      <c r="S263" s="18"/>
    </row>
    <row r="264" spans="1:19" ht="25.5" hidden="1" x14ac:dyDescent="0.2">
      <c r="A264" s="7" t="s">
        <v>30</v>
      </c>
      <c r="B264" s="4" t="s">
        <v>46</v>
      </c>
      <c r="C264" s="17" t="s">
        <v>1665</v>
      </c>
      <c r="D264" s="17" t="s">
        <v>1635</v>
      </c>
      <c r="E264" s="18" t="s">
        <v>1666</v>
      </c>
      <c r="F264" s="18" t="s">
        <v>393</v>
      </c>
      <c r="G264" s="18"/>
      <c r="H264" s="18" t="s">
        <v>1667</v>
      </c>
      <c r="I264" s="18">
        <v>397687</v>
      </c>
      <c r="J264" s="19">
        <v>42165</v>
      </c>
      <c r="K264" s="20">
        <v>2015</v>
      </c>
      <c r="L264" s="20">
        <v>2015</v>
      </c>
      <c r="M264" s="22">
        <v>1000</v>
      </c>
      <c r="N264" s="21" t="s">
        <v>130</v>
      </c>
      <c r="O264" s="23">
        <f>M264*VLOOKUP(N264,Kurzy!$A$2:$B$10,2,FALSE)</f>
        <v>1000</v>
      </c>
      <c r="P264" s="18"/>
      <c r="Q264" s="24"/>
      <c r="R264" s="18" t="s">
        <v>10143</v>
      </c>
      <c r="S264" s="18" t="s">
        <v>10160</v>
      </c>
    </row>
    <row r="265" spans="1:19" ht="25.5" x14ac:dyDescent="0.2">
      <c r="A265" s="7" t="s">
        <v>30</v>
      </c>
      <c r="B265" s="4" t="s">
        <v>46</v>
      </c>
      <c r="C265" s="17" t="s">
        <v>1668</v>
      </c>
      <c r="D265" s="17" t="s">
        <v>1555</v>
      </c>
      <c r="E265" s="18" t="s">
        <v>1669</v>
      </c>
      <c r="F265" s="18" t="s">
        <v>393</v>
      </c>
      <c r="G265" s="18"/>
      <c r="H265" s="18" t="s">
        <v>1556</v>
      </c>
      <c r="I265" s="18" t="s">
        <v>1557</v>
      </c>
      <c r="J265" s="19">
        <v>42164</v>
      </c>
      <c r="K265" s="20">
        <v>2015</v>
      </c>
      <c r="L265" s="20">
        <v>2015</v>
      </c>
      <c r="M265" s="22">
        <v>5680</v>
      </c>
      <c r="N265" s="21" t="s">
        <v>130</v>
      </c>
      <c r="O265" s="23">
        <f>M265*VLOOKUP(N265,Kurzy!$A$2:$B$10,2,FALSE)</f>
        <v>5680</v>
      </c>
      <c r="P265" s="18"/>
      <c r="Q265" s="24"/>
      <c r="R265" s="18" t="s">
        <v>10147</v>
      </c>
      <c r="S265" s="18"/>
    </row>
    <row r="266" spans="1:19" ht="38.25" x14ac:dyDescent="0.2">
      <c r="A266" s="7" t="s">
        <v>30</v>
      </c>
      <c r="B266" s="4" t="s">
        <v>46</v>
      </c>
      <c r="C266" s="17" t="s">
        <v>1663</v>
      </c>
      <c r="D266" s="17" t="s">
        <v>1463</v>
      </c>
      <c r="E266" s="18" t="s">
        <v>1670</v>
      </c>
      <c r="F266" s="18" t="s">
        <v>393</v>
      </c>
      <c r="G266" s="18"/>
      <c r="H266" s="18" t="s">
        <v>1523</v>
      </c>
      <c r="I266" s="18">
        <v>36285757</v>
      </c>
      <c r="J266" s="19">
        <v>42166</v>
      </c>
      <c r="K266" s="20">
        <v>2015</v>
      </c>
      <c r="L266" s="20">
        <v>2015</v>
      </c>
      <c r="M266" s="22">
        <v>100</v>
      </c>
      <c r="N266" s="21" t="s">
        <v>130</v>
      </c>
      <c r="O266" s="23">
        <f>M266*VLOOKUP(N266,Kurzy!$A$2:$B$10,2,FALSE)</f>
        <v>100</v>
      </c>
      <c r="P266" s="18"/>
      <c r="Q266" s="24"/>
      <c r="R266" s="18" t="s">
        <v>10147</v>
      </c>
      <c r="S266" s="18"/>
    </row>
    <row r="267" spans="1:19" ht="25.5" x14ac:dyDescent="0.2">
      <c r="A267" s="7" t="s">
        <v>30</v>
      </c>
      <c r="B267" s="4" t="s">
        <v>46</v>
      </c>
      <c r="C267" s="17" t="s">
        <v>1671</v>
      </c>
      <c r="D267" s="17" t="s">
        <v>1672</v>
      </c>
      <c r="E267" s="18" t="s">
        <v>1673</v>
      </c>
      <c r="F267" s="18" t="s">
        <v>393</v>
      </c>
      <c r="G267" s="18"/>
      <c r="H267" s="18" t="s">
        <v>1499</v>
      </c>
      <c r="I267" s="18">
        <v>34103236</v>
      </c>
      <c r="J267" s="19">
        <v>42170</v>
      </c>
      <c r="K267" s="20">
        <v>2015</v>
      </c>
      <c r="L267" s="20">
        <v>2015</v>
      </c>
      <c r="M267" s="22">
        <v>300</v>
      </c>
      <c r="N267" s="21" t="s">
        <v>130</v>
      </c>
      <c r="O267" s="23">
        <f>M267*VLOOKUP(N267,Kurzy!$A$2:$B$10,2,FALSE)</f>
        <v>300</v>
      </c>
      <c r="P267" s="18"/>
      <c r="Q267" s="24"/>
      <c r="R267" s="18" t="s">
        <v>10147</v>
      </c>
      <c r="S267" s="18"/>
    </row>
    <row r="268" spans="1:19" ht="51" hidden="1" x14ac:dyDescent="0.2">
      <c r="A268" s="7" t="s">
        <v>30</v>
      </c>
      <c r="B268" s="4" t="s">
        <v>46</v>
      </c>
      <c r="C268" s="17" t="s">
        <v>1674</v>
      </c>
      <c r="D268" s="17" t="s">
        <v>1491</v>
      </c>
      <c r="E268" s="18" t="s">
        <v>1675</v>
      </c>
      <c r="F268" s="18" t="s">
        <v>393</v>
      </c>
      <c r="G268" s="18"/>
      <c r="H268" s="18" t="s">
        <v>1589</v>
      </c>
      <c r="I268" s="18">
        <v>36235164</v>
      </c>
      <c r="J268" s="19">
        <v>42171</v>
      </c>
      <c r="K268" s="20">
        <v>2015</v>
      </c>
      <c r="L268" s="20">
        <v>2015</v>
      </c>
      <c r="M268" s="22">
        <v>180</v>
      </c>
      <c r="N268" s="21" t="s">
        <v>130</v>
      </c>
      <c r="O268" s="23">
        <f>M268*VLOOKUP(N268,Kurzy!$A$2:$B$10,2,FALSE)</f>
        <v>180</v>
      </c>
      <c r="P268" s="18"/>
      <c r="Q268" s="24"/>
      <c r="R268" s="18" t="s">
        <v>10143</v>
      </c>
      <c r="S268" s="18" t="s">
        <v>10175</v>
      </c>
    </row>
    <row r="269" spans="1:19" ht="25.5" x14ac:dyDescent="0.2">
      <c r="A269" s="7" t="s">
        <v>30</v>
      </c>
      <c r="B269" s="4" t="s">
        <v>46</v>
      </c>
      <c r="C269" s="17" t="s">
        <v>1676</v>
      </c>
      <c r="D269" s="17" t="s">
        <v>1470</v>
      </c>
      <c r="E269" s="18" t="s">
        <v>1677</v>
      </c>
      <c r="F269" s="18" t="s">
        <v>393</v>
      </c>
      <c r="G269" s="18"/>
      <c r="H269" s="18" t="s">
        <v>1678</v>
      </c>
      <c r="I269" s="18">
        <v>36460451</v>
      </c>
      <c r="J269" s="19">
        <v>42170</v>
      </c>
      <c r="K269" s="20">
        <v>2015</v>
      </c>
      <c r="L269" s="20">
        <v>2015</v>
      </c>
      <c r="M269" s="22">
        <v>765</v>
      </c>
      <c r="N269" s="21" t="s">
        <v>130</v>
      </c>
      <c r="O269" s="23">
        <f>M269*VLOOKUP(N269,Kurzy!$A$2:$B$10,2,FALSE)</f>
        <v>765</v>
      </c>
      <c r="P269" s="18"/>
      <c r="Q269" s="24"/>
      <c r="R269" s="18" t="s">
        <v>10147</v>
      </c>
      <c r="S269" s="18"/>
    </row>
    <row r="270" spans="1:19" ht="51" hidden="1" x14ac:dyDescent="0.2">
      <c r="A270" s="7" t="s">
        <v>30</v>
      </c>
      <c r="B270" s="4" t="s">
        <v>46</v>
      </c>
      <c r="C270" s="17" t="s">
        <v>1679</v>
      </c>
      <c r="D270" s="17" t="s">
        <v>1491</v>
      </c>
      <c r="E270" s="18" t="s">
        <v>1680</v>
      </c>
      <c r="F270" s="18" t="s">
        <v>393</v>
      </c>
      <c r="G270" s="18"/>
      <c r="H270" s="18" t="s">
        <v>1625</v>
      </c>
      <c r="I270" s="18">
        <v>31423230</v>
      </c>
      <c r="J270" s="19">
        <v>42174</v>
      </c>
      <c r="K270" s="20">
        <v>2015</v>
      </c>
      <c r="L270" s="20">
        <v>2015</v>
      </c>
      <c r="M270" s="22">
        <v>510</v>
      </c>
      <c r="N270" s="21" t="s">
        <v>130</v>
      </c>
      <c r="O270" s="23">
        <f>M270*VLOOKUP(N270,Kurzy!$A$2:$B$10,2,FALSE)</f>
        <v>510</v>
      </c>
      <c r="P270" s="18"/>
      <c r="Q270" s="24"/>
      <c r="R270" s="18" t="s">
        <v>10143</v>
      </c>
      <c r="S270" s="18" t="s">
        <v>10175</v>
      </c>
    </row>
    <row r="271" spans="1:19" ht="25.5" x14ac:dyDescent="0.2">
      <c r="A271" s="7" t="s">
        <v>30</v>
      </c>
      <c r="B271" s="4" t="s">
        <v>46</v>
      </c>
      <c r="C271" s="17" t="s">
        <v>1480</v>
      </c>
      <c r="D271" s="17" t="s">
        <v>1481</v>
      </c>
      <c r="E271" s="18" t="s">
        <v>1681</v>
      </c>
      <c r="F271" s="18" t="s">
        <v>393</v>
      </c>
      <c r="G271" s="18"/>
      <c r="H271" s="18" t="s">
        <v>1483</v>
      </c>
      <c r="I271" s="18">
        <v>30998140</v>
      </c>
      <c r="J271" s="19">
        <v>42167</v>
      </c>
      <c r="K271" s="20">
        <v>2015</v>
      </c>
      <c r="L271" s="20">
        <v>2015</v>
      </c>
      <c r="M271" s="22">
        <v>5030</v>
      </c>
      <c r="N271" s="21" t="s">
        <v>130</v>
      </c>
      <c r="O271" s="23">
        <f>M271*VLOOKUP(N271,Kurzy!$A$2:$B$10,2,FALSE)</f>
        <v>5030</v>
      </c>
      <c r="P271" s="18"/>
      <c r="Q271" s="24"/>
      <c r="R271" s="18" t="s">
        <v>10147</v>
      </c>
      <c r="S271" s="18"/>
    </row>
    <row r="272" spans="1:19" ht="51" hidden="1" x14ac:dyDescent="0.2">
      <c r="A272" s="7" t="s">
        <v>30</v>
      </c>
      <c r="B272" s="4" t="s">
        <v>46</v>
      </c>
      <c r="C272" s="17" t="s">
        <v>1682</v>
      </c>
      <c r="D272" s="17" t="s">
        <v>1672</v>
      </c>
      <c r="E272" s="18" t="s">
        <v>1683</v>
      </c>
      <c r="F272" s="18" t="s">
        <v>393</v>
      </c>
      <c r="G272" s="18"/>
      <c r="H272" s="18" t="s">
        <v>1684</v>
      </c>
      <c r="I272" s="18">
        <v>34125591</v>
      </c>
      <c r="J272" s="19">
        <v>42173</v>
      </c>
      <c r="K272" s="20">
        <v>2015</v>
      </c>
      <c r="L272" s="20">
        <v>2015</v>
      </c>
      <c r="M272" s="22">
        <v>100</v>
      </c>
      <c r="N272" s="21" t="s">
        <v>130</v>
      </c>
      <c r="O272" s="23">
        <f>M272*VLOOKUP(N272,Kurzy!$A$2:$B$10,2,FALSE)</f>
        <v>100</v>
      </c>
      <c r="P272" s="18"/>
      <c r="Q272" s="24"/>
      <c r="R272" s="18" t="s">
        <v>10143</v>
      </c>
      <c r="S272" s="18" t="s">
        <v>10175</v>
      </c>
    </row>
    <row r="273" spans="1:19" ht="51" hidden="1" x14ac:dyDescent="0.2">
      <c r="A273" s="7" t="s">
        <v>30</v>
      </c>
      <c r="B273" s="4" t="s">
        <v>46</v>
      </c>
      <c r="C273" s="17" t="s">
        <v>1685</v>
      </c>
      <c r="D273" s="17" t="s">
        <v>1491</v>
      </c>
      <c r="E273" s="18" t="s">
        <v>1686</v>
      </c>
      <c r="F273" s="18" t="s">
        <v>393</v>
      </c>
      <c r="G273" s="18"/>
      <c r="H273" s="18" t="s">
        <v>1589</v>
      </c>
      <c r="I273" s="18">
        <v>36235164</v>
      </c>
      <c r="J273" s="19">
        <v>42172</v>
      </c>
      <c r="K273" s="20">
        <v>2015</v>
      </c>
      <c r="L273" s="20">
        <v>2015</v>
      </c>
      <c r="M273" s="22">
        <v>63</v>
      </c>
      <c r="N273" s="21" t="s">
        <v>130</v>
      </c>
      <c r="O273" s="23">
        <f>M273*VLOOKUP(N273,Kurzy!$A$2:$B$10,2,FALSE)</f>
        <v>63</v>
      </c>
      <c r="P273" s="18"/>
      <c r="Q273" s="24"/>
      <c r="R273" s="18" t="s">
        <v>10143</v>
      </c>
      <c r="S273" s="18" t="s">
        <v>10175</v>
      </c>
    </row>
    <row r="274" spans="1:19" ht="25.5" x14ac:dyDescent="0.2">
      <c r="A274" s="7" t="s">
        <v>30</v>
      </c>
      <c r="B274" s="4" t="s">
        <v>46</v>
      </c>
      <c r="C274" s="17" t="s">
        <v>1687</v>
      </c>
      <c r="D274" s="17" t="s">
        <v>1470</v>
      </c>
      <c r="E274" s="18" t="s">
        <v>1688</v>
      </c>
      <c r="F274" s="18" t="s">
        <v>393</v>
      </c>
      <c r="G274" s="18"/>
      <c r="H274" s="18" t="s">
        <v>1569</v>
      </c>
      <c r="I274" s="18">
        <v>34103236</v>
      </c>
      <c r="J274" s="19">
        <v>42179</v>
      </c>
      <c r="K274" s="20">
        <v>2015</v>
      </c>
      <c r="L274" s="20">
        <v>2015</v>
      </c>
      <c r="M274" s="22">
        <v>520</v>
      </c>
      <c r="N274" s="21" t="s">
        <v>130</v>
      </c>
      <c r="O274" s="23">
        <f>M274*VLOOKUP(N274,Kurzy!$A$2:$B$10,2,FALSE)</f>
        <v>520</v>
      </c>
      <c r="P274" s="18"/>
      <c r="Q274" s="24"/>
      <c r="R274" s="18" t="s">
        <v>10147</v>
      </c>
      <c r="S274" s="18"/>
    </row>
    <row r="275" spans="1:19" ht="25.5" x14ac:dyDescent="0.2">
      <c r="A275" s="7" t="s">
        <v>30</v>
      </c>
      <c r="B275" s="4" t="s">
        <v>46</v>
      </c>
      <c r="C275" s="17" t="s">
        <v>1689</v>
      </c>
      <c r="D275" s="17" t="s">
        <v>1658</v>
      </c>
      <c r="E275" s="18" t="s">
        <v>1690</v>
      </c>
      <c r="F275" s="18" t="s">
        <v>393</v>
      </c>
      <c r="G275" s="18"/>
      <c r="H275" s="18" t="s">
        <v>1691</v>
      </c>
      <c r="I275" s="18">
        <v>17318378</v>
      </c>
      <c r="J275" s="19">
        <v>42181</v>
      </c>
      <c r="K275" s="20">
        <v>2015</v>
      </c>
      <c r="L275" s="20">
        <v>2015</v>
      </c>
      <c r="M275" s="22">
        <v>186</v>
      </c>
      <c r="N275" s="21" t="s">
        <v>130</v>
      </c>
      <c r="O275" s="23">
        <f>M275*VLOOKUP(N275,Kurzy!$A$2:$B$10,2,FALSE)</f>
        <v>186</v>
      </c>
      <c r="P275" s="18"/>
      <c r="Q275" s="24"/>
      <c r="R275" s="18" t="s">
        <v>10147</v>
      </c>
      <c r="S275" s="18"/>
    </row>
    <row r="276" spans="1:19" ht="51" hidden="1" x14ac:dyDescent="0.2">
      <c r="A276" s="7" t="s">
        <v>30</v>
      </c>
      <c r="B276" s="4" t="s">
        <v>46</v>
      </c>
      <c r="C276" s="17" t="s">
        <v>1692</v>
      </c>
      <c r="D276" s="17" t="s">
        <v>1658</v>
      </c>
      <c r="E276" s="18" t="s">
        <v>1693</v>
      </c>
      <c r="F276" s="18" t="s">
        <v>393</v>
      </c>
      <c r="G276" s="18"/>
      <c r="H276" s="18" t="s">
        <v>1694</v>
      </c>
      <c r="I276" s="18" t="s">
        <v>1695</v>
      </c>
      <c r="J276" s="19">
        <v>42184</v>
      </c>
      <c r="K276" s="20">
        <v>2015</v>
      </c>
      <c r="L276" s="20">
        <v>2015</v>
      </c>
      <c r="M276" s="22">
        <v>405</v>
      </c>
      <c r="N276" s="21" t="s">
        <v>130</v>
      </c>
      <c r="O276" s="23">
        <f>M276*VLOOKUP(N276,Kurzy!$A$2:$B$10,2,FALSE)</f>
        <v>405</v>
      </c>
      <c r="P276" s="18"/>
      <c r="Q276" s="24"/>
      <c r="R276" s="18" t="s">
        <v>10143</v>
      </c>
      <c r="S276" s="18" t="s">
        <v>10178</v>
      </c>
    </row>
    <row r="277" spans="1:19" ht="89.25" x14ac:dyDescent="0.2">
      <c r="A277" s="7" t="s">
        <v>30</v>
      </c>
      <c r="B277" s="4" t="s">
        <v>46</v>
      </c>
      <c r="C277" s="17" t="s">
        <v>1696</v>
      </c>
      <c r="D277" s="17" t="s">
        <v>1658</v>
      </c>
      <c r="E277" s="18" t="s">
        <v>1697</v>
      </c>
      <c r="F277" s="18" t="s">
        <v>393</v>
      </c>
      <c r="G277" s="18"/>
      <c r="H277" s="18" t="s">
        <v>1625</v>
      </c>
      <c r="I277" s="18">
        <v>31423230</v>
      </c>
      <c r="J277" s="19">
        <v>42185</v>
      </c>
      <c r="K277" s="20">
        <v>2015</v>
      </c>
      <c r="L277" s="20">
        <v>2015</v>
      </c>
      <c r="M277" s="22">
        <v>660</v>
      </c>
      <c r="N277" s="21" t="s">
        <v>130</v>
      </c>
      <c r="O277" s="23">
        <f>M277*VLOOKUP(N277,Kurzy!$A$2:$B$10,2,FALSE)</f>
        <v>660</v>
      </c>
      <c r="P277" s="18"/>
      <c r="Q277" s="24" t="s">
        <v>10293</v>
      </c>
      <c r="R277" s="18" t="s">
        <v>10147</v>
      </c>
      <c r="S277" s="18" t="s">
        <v>10200</v>
      </c>
    </row>
    <row r="278" spans="1:19" ht="25.5" x14ac:dyDescent="0.2">
      <c r="A278" s="7" t="s">
        <v>30</v>
      </c>
      <c r="B278" s="4" t="s">
        <v>46</v>
      </c>
      <c r="C278" s="17" t="s">
        <v>1698</v>
      </c>
      <c r="D278" s="17" t="s">
        <v>1463</v>
      </c>
      <c r="E278" s="18" t="s">
        <v>1699</v>
      </c>
      <c r="F278" s="18" t="s">
        <v>393</v>
      </c>
      <c r="G278" s="18"/>
      <c r="H278" s="18" t="s">
        <v>1523</v>
      </c>
      <c r="I278" s="18">
        <v>36285757</v>
      </c>
      <c r="J278" s="19">
        <v>42198</v>
      </c>
      <c r="K278" s="20">
        <v>2015</v>
      </c>
      <c r="L278" s="20">
        <v>2015</v>
      </c>
      <c r="M278" s="22">
        <v>700</v>
      </c>
      <c r="N278" s="21" t="s">
        <v>130</v>
      </c>
      <c r="O278" s="23">
        <f>M278*VLOOKUP(N278,Kurzy!$A$2:$B$10,2,FALSE)</f>
        <v>700</v>
      </c>
      <c r="P278" s="18"/>
      <c r="Q278" s="24"/>
      <c r="R278" s="18" t="s">
        <v>10147</v>
      </c>
      <c r="S278" s="18"/>
    </row>
    <row r="279" spans="1:19" ht="25.5" x14ac:dyDescent="0.2">
      <c r="A279" s="7" t="s">
        <v>30</v>
      </c>
      <c r="B279" s="4" t="s">
        <v>46</v>
      </c>
      <c r="C279" s="17" t="s">
        <v>1700</v>
      </c>
      <c r="D279" s="17" t="s">
        <v>1701</v>
      </c>
      <c r="E279" s="18" t="s">
        <v>1702</v>
      </c>
      <c r="F279" s="18" t="s">
        <v>393</v>
      </c>
      <c r="G279" s="18"/>
      <c r="H279" s="18" t="s">
        <v>1703</v>
      </c>
      <c r="I279" s="18">
        <v>31641661</v>
      </c>
      <c r="J279" s="19">
        <v>42199</v>
      </c>
      <c r="K279" s="20">
        <v>2015</v>
      </c>
      <c r="L279" s="20">
        <v>2015</v>
      </c>
      <c r="M279" s="22">
        <v>225</v>
      </c>
      <c r="N279" s="21" t="s">
        <v>130</v>
      </c>
      <c r="O279" s="23">
        <f>M279*VLOOKUP(N279,Kurzy!$A$2:$B$10,2,FALSE)</f>
        <v>225</v>
      </c>
      <c r="P279" s="18"/>
      <c r="Q279" s="24"/>
      <c r="R279" s="18" t="s">
        <v>10147</v>
      </c>
      <c r="S279" s="18"/>
    </row>
    <row r="280" spans="1:19" ht="38.25" x14ac:dyDescent="0.2">
      <c r="A280" s="7" t="s">
        <v>30</v>
      </c>
      <c r="B280" s="4" t="s">
        <v>46</v>
      </c>
      <c r="C280" s="17" t="s">
        <v>1704</v>
      </c>
      <c r="D280" s="17" t="s">
        <v>1463</v>
      </c>
      <c r="E280" s="18" t="s">
        <v>1705</v>
      </c>
      <c r="F280" s="18" t="s">
        <v>393</v>
      </c>
      <c r="G280" s="18"/>
      <c r="H280" s="18" t="s">
        <v>1662</v>
      </c>
      <c r="I280" s="18">
        <v>31417361</v>
      </c>
      <c r="J280" s="19">
        <v>42205</v>
      </c>
      <c r="K280" s="20">
        <v>2015</v>
      </c>
      <c r="L280" s="20">
        <v>2015</v>
      </c>
      <c r="M280" s="22">
        <v>120</v>
      </c>
      <c r="N280" s="21" t="s">
        <v>130</v>
      </c>
      <c r="O280" s="23">
        <f>M280*VLOOKUP(N280,Kurzy!$A$2:$B$10,2,FALSE)</f>
        <v>120</v>
      </c>
      <c r="P280" s="18"/>
      <c r="Q280" s="24"/>
      <c r="R280" s="18" t="s">
        <v>10147</v>
      </c>
      <c r="S280" s="18"/>
    </row>
    <row r="281" spans="1:19" ht="25.5" x14ac:dyDescent="0.2">
      <c r="A281" s="7" t="s">
        <v>30</v>
      </c>
      <c r="B281" s="4" t="s">
        <v>46</v>
      </c>
      <c r="C281" s="17" t="s">
        <v>1480</v>
      </c>
      <c r="D281" s="17" t="s">
        <v>1481</v>
      </c>
      <c r="E281" s="18" t="s">
        <v>1706</v>
      </c>
      <c r="F281" s="18" t="s">
        <v>393</v>
      </c>
      <c r="G281" s="18"/>
      <c r="H281" s="18" t="s">
        <v>1483</v>
      </c>
      <c r="I281" s="18">
        <v>30998140</v>
      </c>
      <c r="J281" s="19">
        <v>42200</v>
      </c>
      <c r="K281" s="20">
        <v>2015</v>
      </c>
      <c r="L281" s="20">
        <v>2015</v>
      </c>
      <c r="M281" s="22">
        <v>3800</v>
      </c>
      <c r="N281" s="21" t="s">
        <v>130</v>
      </c>
      <c r="O281" s="23">
        <f>M281*VLOOKUP(N281,Kurzy!$A$2:$B$10,2,FALSE)</f>
        <v>3800</v>
      </c>
      <c r="P281" s="18"/>
      <c r="Q281" s="24"/>
      <c r="R281" s="18" t="s">
        <v>10147</v>
      </c>
      <c r="S281" s="18"/>
    </row>
    <row r="282" spans="1:19" ht="25.5" x14ac:dyDescent="0.2">
      <c r="A282" s="7" t="s">
        <v>30</v>
      </c>
      <c r="B282" s="4" t="s">
        <v>46</v>
      </c>
      <c r="C282" s="17" t="s">
        <v>1707</v>
      </c>
      <c r="D282" s="17" t="s">
        <v>1463</v>
      </c>
      <c r="E282" s="18" t="s">
        <v>1708</v>
      </c>
      <c r="F282" s="18" t="s">
        <v>393</v>
      </c>
      <c r="G282" s="18"/>
      <c r="H282" s="18" t="s">
        <v>1589</v>
      </c>
      <c r="I282" s="18">
        <v>36235164</v>
      </c>
      <c r="J282" s="19">
        <v>42226</v>
      </c>
      <c r="K282" s="20">
        <v>2015</v>
      </c>
      <c r="L282" s="20">
        <v>2015</v>
      </c>
      <c r="M282" s="22">
        <v>120</v>
      </c>
      <c r="N282" s="21" t="s">
        <v>130</v>
      </c>
      <c r="O282" s="23">
        <f>M282*VLOOKUP(N282,Kurzy!$A$2:$B$10,2,FALSE)</f>
        <v>120</v>
      </c>
      <c r="P282" s="18"/>
      <c r="Q282" s="24"/>
      <c r="R282" s="18" t="s">
        <v>10147</v>
      </c>
      <c r="S282" s="18"/>
    </row>
    <row r="283" spans="1:19" ht="25.5" x14ac:dyDescent="0.2">
      <c r="A283" s="7" t="s">
        <v>30</v>
      </c>
      <c r="B283" s="4" t="s">
        <v>46</v>
      </c>
      <c r="C283" s="17" t="s">
        <v>1709</v>
      </c>
      <c r="D283" s="17" t="s">
        <v>1710</v>
      </c>
      <c r="E283" s="18" t="s">
        <v>1711</v>
      </c>
      <c r="F283" s="18" t="s">
        <v>393</v>
      </c>
      <c r="G283" s="18"/>
      <c r="H283" s="18" t="s">
        <v>1615</v>
      </c>
      <c r="I283" s="18">
        <v>34137645</v>
      </c>
      <c r="J283" s="19">
        <v>42285</v>
      </c>
      <c r="K283" s="20">
        <v>2015</v>
      </c>
      <c r="L283" s="20">
        <v>2015</v>
      </c>
      <c r="M283" s="22">
        <v>1850</v>
      </c>
      <c r="N283" s="21" t="s">
        <v>130</v>
      </c>
      <c r="O283" s="23">
        <f>M283*VLOOKUP(N283,Kurzy!$A$2:$B$10,2,FALSE)</f>
        <v>1850</v>
      </c>
      <c r="P283" s="18"/>
      <c r="Q283" s="24"/>
      <c r="R283" s="18" t="s">
        <v>10147</v>
      </c>
      <c r="S283" s="18"/>
    </row>
    <row r="284" spans="1:19" ht="25.5" x14ac:dyDescent="0.2">
      <c r="A284" s="7" t="s">
        <v>30</v>
      </c>
      <c r="B284" s="4" t="s">
        <v>46</v>
      </c>
      <c r="C284" s="17" t="s">
        <v>1712</v>
      </c>
      <c r="D284" s="17" t="s">
        <v>1710</v>
      </c>
      <c r="E284" s="18" t="s">
        <v>1713</v>
      </c>
      <c r="F284" s="18" t="s">
        <v>393</v>
      </c>
      <c r="G284" s="18"/>
      <c r="H284" s="18" t="s">
        <v>1615</v>
      </c>
      <c r="I284" s="18">
        <v>34137645</v>
      </c>
      <c r="J284" s="19">
        <v>42342</v>
      </c>
      <c r="K284" s="20">
        <v>2015</v>
      </c>
      <c r="L284" s="20">
        <v>2015</v>
      </c>
      <c r="M284" s="22">
        <v>1850</v>
      </c>
      <c r="N284" s="21" t="s">
        <v>130</v>
      </c>
      <c r="O284" s="23">
        <f>M284*VLOOKUP(N284,Kurzy!$A$2:$B$10,2,FALSE)</f>
        <v>1850</v>
      </c>
      <c r="P284" s="18"/>
      <c r="Q284" s="24"/>
      <c r="R284" s="18" t="s">
        <v>10147</v>
      </c>
      <c r="S284" s="18"/>
    </row>
    <row r="285" spans="1:19" ht="25.5" x14ac:dyDescent="0.2">
      <c r="A285" s="7" t="s">
        <v>30</v>
      </c>
      <c r="B285" s="4" t="s">
        <v>46</v>
      </c>
      <c r="C285" s="17" t="s">
        <v>1714</v>
      </c>
      <c r="D285" s="17" t="s">
        <v>1481</v>
      </c>
      <c r="E285" s="18" t="s">
        <v>1715</v>
      </c>
      <c r="F285" s="18" t="s">
        <v>393</v>
      </c>
      <c r="G285" s="18"/>
      <c r="H285" s="18" t="s">
        <v>1716</v>
      </c>
      <c r="I285" s="18">
        <v>31626599</v>
      </c>
      <c r="J285" s="19">
        <v>42242</v>
      </c>
      <c r="K285" s="20">
        <v>2015</v>
      </c>
      <c r="L285" s="20">
        <v>2015</v>
      </c>
      <c r="M285" s="22">
        <v>1270</v>
      </c>
      <c r="N285" s="21" t="s">
        <v>130</v>
      </c>
      <c r="O285" s="23">
        <f>M285*VLOOKUP(N285,Kurzy!$A$2:$B$10,2,FALSE)</f>
        <v>1270</v>
      </c>
      <c r="P285" s="18"/>
      <c r="Q285" s="24"/>
      <c r="R285" s="18" t="s">
        <v>10147</v>
      </c>
      <c r="S285" s="18"/>
    </row>
    <row r="286" spans="1:19" ht="51" hidden="1" x14ac:dyDescent="0.2">
      <c r="A286" s="7" t="s">
        <v>30</v>
      </c>
      <c r="B286" s="4" t="s">
        <v>46</v>
      </c>
      <c r="C286" s="17" t="s">
        <v>1717</v>
      </c>
      <c r="D286" s="17" t="s">
        <v>1658</v>
      </c>
      <c r="E286" s="18" t="s">
        <v>1718</v>
      </c>
      <c r="F286" s="18" t="s">
        <v>393</v>
      </c>
      <c r="G286" s="18"/>
      <c r="H286" s="18" t="s">
        <v>1719</v>
      </c>
      <c r="I286" s="18">
        <v>34132601</v>
      </c>
      <c r="J286" s="19">
        <v>42254</v>
      </c>
      <c r="K286" s="20">
        <v>2015</v>
      </c>
      <c r="L286" s="20">
        <v>2015</v>
      </c>
      <c r="M286" s="22">
        <v>363</v>
      </c>
      <c r="N286" s="21" t="s">
        <v>130</v>
      </c>
      <c r="O286" s="23">
        <f>M286*VLOOKUP(N286,Kurzy!$A$2:$B$10,2,FALSE)</f>
        <v>363</v>
      </c>
      <c r="P286" s="18"/>
      <c r="Q286" s="24"/>
      <c r="R286" s="18" t="s">
        <v>10143</v>
      </c>
      <c r="S286" s="18" t="s">
        <v>10175</v>
      </c>
    </row>
    <row r="287" spans="1:19" ht="38.25" x14ac:dyDescent="0.2">
      <c r="A287" s="7" t="s">
        <v>30</v>
      </c>
      <c r="B287" s="4" t="s">
        <v>46</v>
      </c>
      <c r="C287" s="17" t="s">
        <v>1720</v>
      </c>
      <c r="D287" s="17" t="s">
        <v>1635</v>
      </c>
      <c r="E287" s="18" t="s">
        <v>1721</v>
      </c>
      <c r="F287" s="18" t="s">
        <v>393</v>
      </c>
      <c r="G287" s="18"/>
      <c r="H287" s="18" t="s">
        <v>1539</v>
      </c>
      <c r="I287" s="18">
        <v>31450474</v>
      </c>
      <c r="J287" s="19">
        <v>42249</v>
      </c>
      <c r="K287" s="20">
        <v>2015</v>
      </c>
      <c r="L287" s="20">
        <v>2015</v>
      </c>
      <c r="M287" s="22">
        <v>1800</v>
      </c>
      <c r="N287" s="21" t="s">
        <v>130</v>
      </c>
      <c r="O287" s="23">
        <f>M287*VLOOKUP(N287,Kurzy!$A$2:$B$10,2,FALSE)</f>
        <v>1800</v>
      </c>
      <c r="P287" s="18"/>
      <c r="Q287" s="24"/>
      <c r="R287" s="18" t="s">
        <v>10147</v>
      </c>
      <c r="S287" s="18"/>
    </row>
    <row r="288" spans="1:19" ht="51" hidden="1" x14ac:dyDescent="0.2">
      <c r="A288" s="7" t="s">
        <v>30</v>
      </c>
      <c r="B288" s="4" t="s">
        <v>46</v>
      </c>
      <c r="C288" s="17" t="s">
        <v>1722</v>
      </c>
      <c r="D288" s="17" t="s">
        <v>1491</v>
      </c>
      <c r="E288" s="18" t="s">
        <v>1723</v>
      </c>
      <c r="F288" s="18" t="s">
        <v>393</v>
      </c>
      <c r="G288" s="18"/>
      <c r="H288" s="18" t="s">
        <v>1724</v>
      </c>
      <c r="I288" s="18">
        <v>36356107</v>
      </c>
      <c r="J288" s="19">
        <v>42251</v>
      </c>
      <c r="K288" s="20">
        <v>2015</v>
      </c>
      <c r="L288" s="20">
        <v>2015</v>
      </c>
      <c r="M288" s="22">
        <v>762</v>
      </c>
      <c r="N288" s="21" t="s">
        <v>130</v>
      </c>
      <c r="O288" s="23">
        <f>M288*VLOOKUP(N288,Kurzy!$A$2:$B$10,2,FALSE)</f>
        <v>762</v>
      </c>
      <c r="P288" s="18"/>
      <c r="Q288" s="24"/>
      <c r="R288" s="18" t="s">
        <v>10143</v>
      </c>
      <c r="S288" s="18" t="s">
        <v>10175</v>
      </c>
    </row>
    <row r="289" spans="1:19" ht="25.5" x14ac:dyDescent="0.2">
      <c r="A289" s="7" t="s">
        <v>30</v>
      </c>
      <c r="B289" s="4" t="s">
        <v>46</v>
      </c>
      <c r="C289" s="17" t="s">
        <v>1725</v>
      </c>
      <c r="D289" s="17" t="s">
        <v>1555</v>
      </c>
      <c r="E289" s="18" t="s">
        <v>1726</v>
      </c>
      <c r="F289" s="18" t="s">
        <v>393</v>
      </c>
      <c r="G289" s="18"/>
      <c r="H289" s="18" t="s">
        <v>1727</v>
      </c>
      <c r="I289" s="18">
        <v>35757442</v>
      </c>
      <c r="J289" s="19">
        <v>42269</v>
      </c>
      <c r="K289" s="20">
        <v>2015</v>
      </c>
      <c r="L289" s="20">
        <v>2015</v>
      </c>
      <c r="M289" s="22">
        <v>1100</v>
      </c>
      <c r="N289" s="21" t="s">
        <v>130</v>
      </c>
      <c r="O289" s="23">
        <f>M289*VLOOKUP(N289,Kurzy!$A$2:$B$10,2,FALSE)</f>
        <v>1100</v>
      </c>
      <c r="P289" s="18"/>
      <c r="Q289" s="24"/>
      <c r="R289" s="18" t="s">
        <v>10147</v>
      </c>
      <c r="S289" s="18"/>
    </row>
    <row r="290" spans="1:19" ht="25.5" x14ac:dyDescent="0.2">
      <c r="A290" s="7" t="s">
        <v>30</v>
      </c>
      <c r="B290" s="4" t="s">
        <v>46</v>
      </c>
      <c r="C290" s="17" t="s">
        <v>1728</v>
      </c>
      <c r="D290" s="17" t="s">
        <v>1470</v>
      </c>
      <c r="E290" s="18" t="s">
        <v>1729</v>
      </c>
      <c r="F290" s="18" t="s">
        <v>393</v>
      </c>
      <c r="G290" s="18"/>
      <c r="H290" s="18" t="s">
        <v>1730</v>
      </c>
      <c r="I290" s="18">
        <v>36707341</v>
      </c>
      <c r="J290" s="19">
        <v>42261</v>
      </c>
      <c r="K290" s="20">
        <v>2015</v>
      </c>
      <c r="L290" s="20">
        <v>2015</v>
      </c>
      <c r="M290" s="22">
        <v>380</v>
      </c>
      <c r="N290" s="21" t="s">
        <v>130</v>
      </c>
      <c r="O290" s="23">
        <f>M290*VLOOKUP(N290,Kurzy!$A$2:$B$10,2,FALSE)</f>
        <v>380</v>
      </c>
      <c r="P290" s="18"/>
      <c r="Q290" s="24"/>
      <c r="R290" s="18" t="s">
        <v>10147</v>
      </c>
      <c r="S290" s="18"/>
    </row>
    <row r="291" spans="1:19" ht="25.5" x14ac:dyDescent="0.2">
      <c r="A291" s="7" t="s">
        <v>30</v>
      </c>
      <c r="B291" s="4" t="s">
        <v>46</v>
      </c>
      <c r="C291" s="17" t="s">
        <v>1731</v>
      </c>
      <c r="D291" s="17" t="s">
        <v>1470</v>
      </c>
      <c r="E291" s="18" t="s">
        <v>1732</v>
      </c>
      <c r="F291" s="18" t="s">
        <v>393</v>
      </c>
      <c r="G291" s="18"/>
      <c r="H291" s="18" t="s">
        <v>1733</v>
      </c>
      <c r="I291" s="18">
        <v>48169668</v>
      </c>
      <c r="J291" s="19">
        <v>42264</v>
      </c>
      <c r="K291" s="20">
        <v>2015</v>
      </c>
      <c r="L291" s="20">
        <v>2015</v>
      </c>
      <c r="M291" s="22">
        <v>620</v>
      </c>
      <c r="N291" s="21" t="s">
        <v>130</v>
      </c>
      <c r="O291" s="23">
        <f>M291*VLOOKUP(N291,Kurzy!$A$2:$B$10,2,FALSE)</f>
        <v>620</v>
      </c>
      <c r="P291" s="18"/>
      <c r="Q291" s="24"/>
      <c r="R291" s="18" t="s">
        <v>10147</v>
      </c>
      <c r="S291" s="18"/>
    </row>
    <row r="292" spans="1:19" ht="25.5" x14ac:dyDescent="0.2">
      <c r="A292" s="7" t="s">
        <v>30</v>
      </c>
      <c r="B292" s="4" t="s">
        <v>46</v>
      </c>
      <c r="C292" s="17" t="s">
        <v>1734</v>
      </c>
      <c r="D292" s="17" t="s">
        <v>1735</v>
      </c>
      <c r="E292" s="18" t="s">
        <v>1736</v>
      </c>
      <c r="F292" s="18" t="s">
        <v>393</v>
      </c>
      <c r="G292" s="18"/>
      <c r="H292" s="18" t="s">
        <v>1737</v>
      </c>
      <c r="I292" s="18">
        <v>36460451</v>
      </c>
      <c r="J292" s="19">
        <v>42265</v>
      </c>
      <c r="K292" s="20">
        <v>2015</v>
      </c>
      <c r="L292" s="20">
        <v>2015</v>
      </c>
      <c r="M292" s="22">
        <v>240</v>
      </c>
      <c r="N292" s="21" t="s">
        <v>130</v>
      </c>
      <c r="O292" s="23">
        <f>M292*VLOOKUP(N292,Kurzy!$A$2:$B$10,2,FALSE)</f>
        <v>240</v>
      </c>
      <c r="P292" s="18"/>
      <c r="Q292" s="24"/>
      <c r="R292" s="18" t="s">
        <v>10147</v>
      </c>
      <c r="S292" s="18"/>
    </row>
    <row r="293" spans="1:19" ht="51" hidden="1" x14ac:dyDescent="0.2">
      <c r="A293" s="7" t="s">
        <v>30</v>
      </c>
      <c r="B293" s="4" t="s">
        <v>46</v>
      </c>
      <c r="C293" s="17" t="s">
        <v>1738</v>
      </c>
      <c r="D293" s="17" t="s">
        <v>1658</v>
      </c>
      <c r="E293" s="18" t="s">
        <v>1739</v>
      </c>
      <c r="F293" s="18" t="s">
        <v>393</v>
      </c>
      <c r="G293" s="18"/>
      <c r="H293" s="18" t="s">
        <v>1495</v>
      </c>
      <c r="I293" s="18" t="s">
        <v>1496</v>
      </c>
      <c r="J293" s="19">
        <v>42262</v>
      </c>
      <c r="K293" s="20">
        <v>2015</v>
      </c>
      <c r="L293" s="20">
        <v>2015</v>
      </c>
      <c r="M293" s="22">
        <v>1750</v>
      </c>
      <c r="N293" s="21" t="s">
        <v>130</v>
      </c>
      <c r="O293" s="23">
        <f>M293*VLOOKUP(N293,Kurzy!$A$2:$B$10,2,FALSE)</f>
        <v>1750</v>
      </c>
      <c r="P293" s="18"/>
      <c r="Q293" s="24"/>
      <c r="R293" s="18" t="s">
        <v>10143</v>
      </c>
      <c r="S293" s="18" t="s">
        <v>10175</v>
      </c>
    </row>
    <row r="294" spans="1:19" ht="51" hidden="1" x14ac:dyDescent="0.2">
      <c r="A294" s="7" t="s">
        <v>30</v>
      </c>
      <c r="B294" s="4" t="s">
        <v>46</v>
      </c>
      <c r="C294" s="17" t="s">
        <v>1740</v>
      </c>
      <c r="D294" s="17" t="s">
        <v>1485</v>
      </c>
      <c r="E294" s="18" t="s">
        <v>1741</v>
      </c>
      <c r="F294" s="18" t="s">
        <v>393</v>
      </c>
      <c r="G294" s="18"/>
      <c r="H294" s="18" t="s">
        <v>1472</v>
      </c>
      <c r="I294" s="18">
        <v>36356107</v>
      </c>
      <c r="J294" s="19">
        <v>42268</v>
      </c>
      <c r="K294" s="20">
        <v>2015</v>
      </c>
      <c r="L294" s="20">
        <v>2015</v>
      </c>
      <c r="M294" s="22">
        <v>490</v>
      </c>
      <c r="N294" s="21" t="s">
        <v>130</v>
      </c>
      <c r="O294" s="23">
        <f>M294*VLOOKUP(N294,Kurzy!$A$2:$B$10,2,FALSE)</f>
        <v>490</v>
      </c>
      <c r="P294" s="18"/>
      <c r="Q294" s="24"/>
      <c r="R294" s="18" t="s">
        <v>10143</v>
      </c>
      <c r="S294" s="18" t="s">
        <v>10175</v>
      </c>
    </row>
    <row r="295" spans="1:19" ht="51" hidden="1" x14ac:dyDescent="0.2">
      <c r="A295" s="7" t="s">
        <v>30</v>
      </c>
      <c r="B295" s="4" t="s">
        <v>46</v>
      </c>
      <c r="C295" s="17" t="s">
        <v>1742</v>
      </c>
      <c r="D295" s="17" t="s">
        <v>1485</v>
      </c>
      <c r="E295" s="18" t="s">
        <v>1743</v>
      </c>
      <c r="F295" s="18" t="s">
        <v>393</v>
      </c>
      <c r="G295" s="18"/>
      <c r="H295" s="18" t="s">
        <v>1744</v>
      </c>
      <c r="I295" s="18">
        <v>31344500</v>
      </c>
      <c r="J295" s="19">
        <v>42263</v>
      </c>
      <c r="K295" s="20">
        <v>2015</v>
      </c>
      <c r="L295" s="20">
        <v>2015</v>
      </c>
      <c r="M295" s="22">
        <v>392</v>
      </c>
      <c r="N295" s="21" t="s">
        <v>130</v>
      </c>
      <c r="O295" s="23">
        <f>M295*VLOOKUP(N295,Kurzy!$A$2:$B$10,2,FALSE)</f>
        <v>392</v>
      </c>
      <c r="P295" s="18"/>
      <c r="Q295" s="24"/>
      <c r="R295" s="18" t="s">
        <v>10143</v>
      </c>
      <c r="S295" s="18" t="s">
        <v>10175</v>
      </c>
    </row>
    <row r="296" spans="1:19" ht="140.25" x14ac:dyDescent="0.2">
      <c r="A296" s="7" t="s">
        <v>30</v>
      </c>
      <c r="B296" s="4" t="s">
        <v>46</v>
      </c>
      <c r="C296" s="17" t="s">
        <v>1745</v>
      </c>
      <c r="D296" s="17" t="s">
        <v>1485</v>
      </c>
      <c r="E296" s="18" t="s">
        <v>1746</v>
      </c>
      <c r="F296" s="18" t="s">
        <v>393</v>
      </c>
      <c r="G296" s="18"/>
      <c r="H296" s="18" t="s">
        <v>1747</v>
      </c>
      <c r="I296" s="18">
        <v>34126520</v>
      </c>
      <c r="J296" s="19">
        <v>42272</v>
      </c>
      <c r="K296" s="20">
        <v>2015</v>
      </c>
      <c r="L296" s="20">
        <v>2015</v>
      </c>
      <c r="M296" s="22">
        <v>600</v>
      </c>
      <c r="N296" s="21" t="s">
        <v>130</v>
      </c>
      <c r="O296" s="23">
        <f>M296*VLOOKUP(N296,Kurzy!$A$2:$B$10,2,FALSE)</f>
        <v>600</v>
      </c>
      <c r="P296" s="18"/>
      <c r="Q296" s="24" t="s">
        <v>10292</v>
      </c>
      <c r="R296" s="18" t="s">
        <v>10147</v>
      </c>
      <c r="S296" s="18" t="s">
        <v>10200</v>
      </c>
    </row>
    <row r="297" spans="1:19" ht="25.5" x14ac:dyDescent="0.2">
      <c r="A297" s="7" t="s">
        <v>30</v>
      </c>
      <c r="B297" s="4" t="s">
        <v>46</v>
      </c>
      <c r="C297" s="17" t="s">
        <v>1748</v>
      </c>
      <c r="D297" s="17" t="s">
        <v>1470</v>
      </c>
      <c r="E297" s="18" t="s">
        <v>1749</v>
      </c>
      <c r="F297" s="18" t="s">
        <v>393</v>
      </c>
      <c r="G297" s="18"/>
      <c r="H297" s="18" t="s">
        <v>1589</v>
      </c>
      <c r="I297" s="18">
        <v>36235164</v>
      </c>
      <c r="J297" s="19">
        <v>42283</v>
      </c>
      <c r="K297" s="20">
        <v>2015</v>
      </c>
      <c r="L297" s="20">
        <v>2015</v>
      </c>
      <c r="M297" s="22">
        <v>235</v>
      </c>
      <c r="N297" s="21" t="s">
        <v>130</v>
      </c>
      <c r="O297" s="23">
        <f>M297*VLOOKUP(N297,Kurzy!$A$2:$B$10,2,FALSE)</f>
        <v>235</v>
      </c>
      <c r="P297" s="18"/>
      <c r="Q297" s="24"/>
      <c r="R297" s="18" t="s">
        <v>10147</v>
      </c>
      <c r="S297" s="18"/>
    </row>
    <row r="298" spans="1:19" ht="25.5" x14ac:dyDescent="0.2">
      <c r="A298" s="7" t="s">
        <v>30</v>
      </c>
      <c r="B298" s="4" t="s">
        <v>46</v>
      </c>
      <c r="C298" s="17" t="s">
        <v>1750</v>
      </c>
      <c r="D298" s="17" t="s">
        <v>1463</v>
      </c>
      <c r="E298" s="18" t="s">
        <v>1751</v>
      </c>
      <c r="F298" s="18" t="s">
        <v>393</v>
      </c>
      <c r="G298" s="18"/>
      <c r="H298" s="18" t="s">
        <v>1752</v>
      </c>
      <c r="I298" s="18">
        <v>35872209</v>
      </c>
      <c r="J298" s="19">
        <v>42282</v>
      </c>
      <c r="K298" s="20">
        <v>2015</v>
      </c>
      <c r="L298" s="20">
        <v>2015</v>
      </c>
      <c r="M298" s="22">
        <v>500</v>
      </c>
      <c r="N298" s="21" t="s">
        <v>130</v>
      </c>
      <c r="O298" s="23">
        <f>M298*VLOOKUP(N298,Kurzy!$A$2:$B$10,2,FALSE)</f>
        <v>500</v>
      </c>
      <c r="P298" s="18"/>
      <c r="Q298" s="24"/>
      <c r="R298" s="18" t="s">
        <v>10147</v>
      </c>
      <c r="S298" s="18"/>
    </row>
    <row r="299" spans="1:19" ht="25.5" x14ac:dyDescent="0.2">
      <c r="A299" s="7" t="s">
        <v>30</v>
      </c>
      <c r="B299" s="4" t="s">
        <v>46</v>
      </c>
      <c r="C299" s="17" t="s">
        <v>1753</v>
      </c>
      <c r="D299" s="17" t="s">
        <v>1658</v>
      </c>
      <c r="E299" s="18" t="s">
        <v>1754</v>
      </c>
      <c r="F299" s="18" t="s">
        <v>393</v>
      </c>
      <c r="G299" s="18"/>
      <c r="H299" s="18" t="s">
        <v>1625</v>
      </c>
      <c r="I299" s="18">
        <v>31423230</v>
      </c>
      <c r="J299" s="19">
        <v>42283</v>
      </c>
      <c r="K299" s="20">
        <v>2015</v>
      </c>
      <c r="L299" s="20">
        <v>2015</v>
      </c>
      <c r="M299" s="22">
        <v>610</v>
      </c>
      <c r="N299" s="21" t="s">
        <v>130</v>
      </c>
      <c r="O299" s="23">
        <f>M299*VLOOKUP(N299,Kurzy!$A$2:$B$10,2,FALSE)</f>
        <v>610</v>
      </c>
      <c r="P299" s="18"/>
      <c r="Q299" s="24"/>
      <c r="R299" s="18" t="s">
        <v>10147</v>
      </c>
      <c r="S299" s="18"/>
    </row>
    <row r="300" spans="1:19" ht="25.5" hidden="1" x14ac:dyDescent="0.2">
      <c r="A300" s="7" t="s">
        <v>30</v>
      </c>
      <c r="B300" s="4" t="s">
        <v>46</v>
      </c>
      <c r="C300" s="17" t="s">
        <v>1755</v>
      </c>
      <c r="D300" s="17" t="s">
        <v>1635</v>
      </c>
      <c r="E300" s="18" t="s">
        <v>1756</v>
      </c>
      <c r="F300" s="18" t="s">
        <v>393</v>
      </c>
      <c r="G300" s="18"/>
      <c r="H300" s="18" t="s">
        <v>1566</v>
      </c>
      <c r="I300" s="18">
        <v>397687</v>
      </c>
      <c r="J300" s="19">
        <v>42284</v>
      </c>
      <c r="K300" s="20">
        <v>2015</v>
      </c>
      <c r="L300" s="20">
        <v>2015</v>
      </c>
      <c r="M300" s="22">
        <v>4000</v>
      </c>
      <c r="N300" s="21" t="s">
        <v>130</v>
      </c>
      <c r="O300" s="23">
        <f>M300*VLOOKUP(N300,Kurzy!$A$2:$B$10,2,FALSE)</f>
        <v>4000</v>
      </c>
      <c r="P300" s="18"/>
      <c r="Q300" s="24"/>
      <c r="R300" s="18" t="s">
        <v>10143</v>
      </c>
      <c r="S300" s="18" t="s">
        <v>10160</v>
      </c>
    </row>
    <row r="301" spans="1:19" ht="51" hidden="1" x14ac:dyDescent="0.2">
      <c r="A301" s="7" t="s">
        <v>30</v>
      </c>
      <c r="B301" s="4" t="s">
        <v>46</v>
      </c>
      <c r="C301" s="17" t="s">
        <v>1757</v>
      </c>
      <c r="D301" s="17" t="s">
        <v>1672</v>
      </c>
      <c r="E301" s="18" t="s">
        <v>1758</v>
      </c>
      <c r="F301" s="18" t="s">
        <v>393</v>
      </c>
      <c r="G301" s="18"/>
      <c r="H301" s="18" t="s">
        <v>1759</v>
      </c>
      <c r="I301" s="18">
        <v>34103236</v>
      </c>
      <c r="J301" s="19">
        <v>42283</v>
      </c>
      <c r="K301" s="20">
        <v>2015</v>
      </c>
      <c r="L301" s="20">
        <v>2015</v>
      </c>
      <c r="M301" s="22">
        <v>50</v>
      </c>
      <c r="N301" s="21" t="s">
        <v>130</v>
      </c>
      <c r="O301" s="23">
        <f>M301*VLOOKUP(N301,Kurzy!$A$2:$B$10,2,FALSE)</f>
        <v>50</v>
      </c>
      <c r="P301" s="18"/>
      <c r="Q301" s="24"/>
      <c r="R301" s="18" t="s">
        <v>10143</v>
      </c>
      <c r="S301" s="18" t="s">
        <v>10175</v>
      </c>
    </row>
    <row r="302" spans="1:19" ht="25.5" x14ac:dyDescent="0.2">
      <c r="A302" s="7" t="s">
        <v>30</v>
      </c>
      <c r="B302" s="4" t="s">
        <v>46</v>
      </c>
      <c r="C302" s="17" t="s">
        <v>1515</v>
      </c>
      <c r="D302" s="17" t="s">
        <v>1516</v>
      </c>
      <c r="E302" s="18" t="s">
        <v>1760</v>
      </c>
      <c r="F302" s="18" t="s">
        <v>393</v>
      </c>
      <c r="G302" s="18"/>
      <c r="H302" s="18" t="s">
        <v>1518</v>
      </c>
      <c r="I302" s="18">
        <v>36322300</v>
      </c>
      <c r="J302" s="19">
        <v>42282</v>
      </c>
      <c r="K302" s="20">
        <v>2015</v>
      </c>
      <c r="L302" s="20">
        <v>2015</v>
      </c>
      <c r="M302" s="22">
        <v>596</v>
      </c>
      <c r="N302" s="21" t="s">
        <v>130</v>
      </c>
      <c r="O302" s="23">
        <f>M302*VLOOKUP(N302,Kurzy!$A$2:$B$10,2,FALSE)</f>
        <v>596</v>
      </c>
      <c r="P302" s="18"/>
      <c r="Q302" s="24"/>
      <c r="R302" s="18" t="s">
        <v>10147</v>
      </c>
      <c r="S302" s="18"/>
    </row>
    <row r="303" spans="1:19" ht="25.5" x14ac:dyDescent="0.2">
      <c r="A303" s="7" t="s">
        <v>30</v>
      </c>
      <c r="B303" s="4" t="s">
        <v>46</v>
      </c>
      <c r="C303" s="17" t="s">
        <v>1761</v>
      </c>
      <c r="D303" s="17" t="s">
        <v>1470</v>
      </c>
      <c r="E303" s="18" t="s">
        <v>1762</v>
      </c>
      <c r="F303" s="18" t="s">
        <v>393</v>
      </c>
      <c r="G303" s="18"/>
      <c r="H303" s="18" t="s">
        <v>1763</v>
      </c>
      <c r="I303" s="18">
        <v>34102230</v>
      </c>
      <c r="J303" s="19">
        <v>42284</v>
      </c>
      <c r="K303" s="20">
        <v>2015</v>
      </c>
      <c r="L303" s="20">
        <v>2015</v>
      </c>
      <c r="M303" s="22">
        <v>155</v>
      </c>
      <c r="N303" s="21" t="s">
        <v>130</v>
      </c>
      <c r="O303" s="23">
        <f>M303*VLOOKUP(N303,Kurzy!$A$2:$B$10,2,FALSE)</f>
        <v>155</v>
      </c>
      <c r="P303" s="18"/>
      <c r="Q303" s="24"/>
      <c r="R303" s="18" t="s">
        <v>10147</v>
      </c>
      <c r="S303" s="18"/>
    </row>
    <row r="304" spans="1:19" ht="25.5" x14ac:dyDescent="0.2">
      <c r="A304" s="7" t="s">
        <v>30</v>
      </c>
      <c r="B304" s="4" t="s">
        <v>46</v>
      </c>
      <c r="C304" s="17" t="s">
        <v>1764</v>
      </c>
      <c r="D304" s="17" t="s">
        <v>1463</v>
      </c>
      <c r="E304" s="18" t="s">
        <v>1765</v>
      </c>
      <c r="F304" s="18" t="s">
        <v>1766</v>
      </c>
      <c r="G304" s="18"/>
      <c r="H304" s="18" t="s">
        <v>1767</v>
      </c>
      <c r="I304" s="18">
        <v>45744807</v>
      </c>
      <c r="J304" s="19">
        <v>42293</v>
      </c>
      <c r="K304" s="20">
        <v>2015</v>
      </c>
      <c r="L304" s="20">
        <v>2015</v>
      </c>
      <c r="M304" s="22">
        <v>10004</v>
      </c>
      <c r="N304" s="21" t="s">
        <v>130</v>
      </c>
      <c r="O304" s="23">
        <f>M304*VLOOKUP(N304,Kurzy!$A$2:$B$10,2,FALSE)</f>
        <v>10004</v>
      </c>
      <c r="P304" s="18"/>
      <c r="Q304" s="24"/>
      <c r="R304" s="18" t="s">
        <v>10147</v>
      </c>
      <c r="S304" s="18"/>
    </row>
    <row r="305" spans="1:19" ht="89.25" x14ac:dyDescent="0.2">
      <c r="A305" s="7" t="s">
        <v>30</v>
      </c>
      <c r="B305" s="4" t="s">
        <v>46</v>
      </c>
      <c r="C305" s="17" t="s">
        <v>1768</v>
      </c>
      <c r="D305" s="17" t="s">
        <v>1658</v>
      </c>
      <c r="E305" s="18" t="s">
        <v>1769</v>
      </c>
      <c r="F305" s="18" t="s">
        <v>393</v>
      </c>
      <c r="G305" s="18"/>
      <c r="H305" s="18" t="s">
        <v>1625</v>
      </c>
      <c r="I305" s="18">
        <v>31423230</v>
      </c>
      <c r="J305" s="19">
        <v>42296</v>
      </c>
      <c r="K305" s="20">
        <v>2015</v>
      </c>
      <c r="L305" s="20">
        <v>2015</v>
      </c>
      <c r="M305" s="22">
        <v>1220</v>
      </c>
      <c r="N305" s="21" t="s">
        <v>130</v>
      </c>
      <c r="O305" s="23">
        <f>M305*VLOOKUP(N305,Kurzy!$A$2:$B$10,2,FALSE)</f>
        <v>1220</v>
      </c>
      <c r="P305" s="18"/>
      <c r="Q305" s="24" t="s">
        <v>10294</v>
      </c>
      <c r="R305" s="18" t="s">
        <v>10147</v>
      </c>
      <c r="S305" s="18" t="s">
        <v>10200</v>
      </c>
    </row>
    <row r="306" spans="1:19" ht="51" hidden="1" x14ac:dyDescent="0.2">
      <c r="A306" s="7" t="s">
        <v>30</v>
      </c>
      <c r="B306" s="4" t="s">
        <v>46</v>
      </c>
      <c r="C306" s="17" t="s">
        <v>1770</v>
      </c>
      <c r="D306" s="17" t="s">
        <v>1658</v>
      </c>
      <c r="E306" s="18" t="s">
        <v>1771</v>
      </c>
      <c r="F306" s="18" t="s">
        <v>393</v>
      </c>
      <c r="G306" s="18"/>
      <c r="H306" s="18" t="s">
        <v>1772</v>
      </c>
      <c r="I306" s="18">
        <v>31643019</v>
      </c>
      <c r="J306" s="19">
        <v>42297</v>
      </c>
      <c r="K306" s="20">
        <v>2015</v>
      </c>
      <c r="L306" s="20">
        <v>2015</v>
      </c>
      <c r="M306" s="22">
        <v>375</v>
      </c>
      <c r="N306" s="21" t="s">
        <v>130</v>
      </c>
      <c r="O306" s="23">
        <f>M306*VLOOKUP(N306,Kurzy!$A$2:$B$10,2,FALSE)</f>
        <v>375</v>
      </c>
      <c r="P306" s="18"/>
      <c r="Q306" s="24"/>
      <c r="R306" s="18" t="s">
        <v>10143</v>
      </c>
      <c r="S306" s="18" t="s">
        <v>10175</v>
      </c>
    </row>
    <row r="307" spans="1:19" ht="25.5" x14ac:dyDescent="0.2">
      <c r="A307" s="7" t="s">
        <v>30</v>
      </c>
      <c r="B307" s="4" t="s">
        <v>46</v>
      </c>
      <c r="C307" s="17" t="s">
        <v>1773</v>
      </c>
      <c r="D307" s="17" t="s">
        <v>1463</v>
      </c>
      <c r="E307" s="18" t="s">
        <v>1774</v>
      </c>
      <c r="F307" s="18" t="s">
        <v>393</v>
      </c>
      <c r="G307" s="18"/>
      <c r="H307" s="18" t="s">
        <v>1775</v>
      </c>
      <c r="I307" s="18">
        <v>31417361</v>
      </c>
      <c r="J307" s="19">
        <v>42299</v>
      </c>
      <c r="K307" s="20">
        <v>2015</v>
      </c>
      <c r="L307" s="20">
        <v>2015</v>
      </c>
      <c r="M307" s="22">
        <v>252</v>
      </c>
      <c r="N307" s="21" t="s">
        <v>130</v>
      </c>
      <c r="O307" s="23">
        <f>M307*VLOOKUP(N307,Kurzy!$A$2:$B$10,2,FALSE)</f>
        <v>252</v>
      </c>
      <c r="P307" s="18"/>
      <c r="Q307" s="24"/>
      <c r="R307" s="18" t="s">
        <v>10147</v>
      </c>
      <c r="S307" s="18"/>
    </row>
    <row r="308" spans="1:19" ht="178.5" x14ac:dyDescent="0.2">
      <c r="A308" s="7" t="s">
        <v>30</v>
      </c>
      <c r="B308" s="4" t="s">
        <v>46</v>
      </c>
      <c r="C308" s="17" t="s">
        <v>1776</v>
      </c>
      <c r="D308" s="17" t="s">
        <v>1635</v>
      </c>
      <c r="E308" s="18" t="s">
        <v>1777</v>
      </c>
      <c r="F308" s="18" t="s">
        <v>393</v>
      </c>
      <c r="G308" s="18"/>
      <c r="H308" s="18" t="s">
        <v>1778</v>
      </c>
      <c r="I308" s="18" t="s">
        <v>1779</v>
      </c>
      <c r="J308" s="19">
        <v>42310</v>
      </c>
      <c r="K308" s="20">
        <v>2015</v>
      </c>
      <c r="L308" s="20">
        <v>2015</v>
      </c>
      <c r="M308" s="22">
        <v>3000</v>
      </c>
      <c r="N308" s="21" t="s">
        <v>130</v>
      </c>
      <c r="O308" s="23">
        <f>M308*VLOOKUP(N308,Kurzy!$A$2:$B$10,2,FALSE)</f>
        <v>3000</v>
      </c>
      <c r="P308" s="18"/>
      <c r="Q308" s="24" t="s">
        <v>10295</v>
      </c>
      <c r="R308" s="18" t="s">
        <v>10147</v>
      </c>
      <c r="S308" s="18" t="s">
        <v>10200</v>
      </c>
    </row>
    <row r="309" spans="1:19" ht="25.5" x14ac:dyDescent="0.2">
      <c r="A309" s="7" t="s">
        <v>30</v>
      </c>
      <c r="B309" s="4" t="s">
        <v>46</v>
      </c>
      <c r="C309" s="17" t="s">
        <v>1780</v>
      </c>
      <c r="D309" s="17" t="s">
        <v>1470</v>
      </c>
      <c r="E309" s="18" t="s">
        <v>1781</v>
      </c>
      <c r="F309" s="18" t="s">
        <v>393</v>
      </c>
      <c r="G309" s="18"/>
      <c r="H309" s="18" t="s">
        <v>1514</v>
      </c>
      <c r="I309" s="18">
        <v>36282332</v>
      </c>
      <c r="J309" s="19">
        <v>42313</v>
      </c>
      <c r="K309" s="20">
        <v>2015</v>
      </c>
      <c r="L309" s="20">
        <v>2015</v>
      </c>
      <c r="M309" s="22">
        <v>350</v>
      </c>
      <c r="N309" s="21" t="s">
        <v>130</v>
      </c>
      <c r="O309" s="23">
        <f>M309*VLOOKUP(N309,Kurzy!$A$2:$B$10,2,FALSE)</f>
        <v>350</v>
      </c>
      <c r="P309" s="18"/>
      <c r="Q309" s="24"/>
      <c r="R309" s="18" t="s">
        <v>10147</v>
      </c>
      <c r="S309" s="18"/>
    </row>
    <row r="310" spans="1:19" ht="89.25" x14ac:dyDescent="0.2">
      <c r="A310" s="7" t="s">
        <v>30</v>
      </c>
      <c r="B310" s="4" t="s">
        <v>46</v>
      </c>
      <c r="C310" s="17" t="s">
        <v>1782</v>
      </c>
      <c r="D310" s="17" t="s">
        <v>1485</v>
      </c>
      <c r="E310" s="18" t="s">
        <v>1783</v>
      </c>
      <c r="F310" s="18" t="s">
        <v>393</v>
      </c>
      <c r="G310" s="18"/>
      <c r="H310" s="18" t="s">
        <v>1390</v>
      </c>
      <c r="I310" s="18">
        <v>36234052</v>
      </c>
      <c r="J310" s="19">
        <v>42303</v>
      </c>
      <c r="K310" s="20">
        <v>2015</v>
      </c>
      <c r="L310" s="20">
        <v>2015</v>
      </c>
      <c r="M310" s="22">
        <v>840</v>
      </c>
      <c r="N310" s="21" t="s">
        <v>130</v>
      </c>
      <c r="O310" s="23">
        <f>M310*VLOOKUP(N310,Kurzy!$A$2:$B$10,2,FALSE)</f>
        <v>840</v>
      </c>
      <c r="P310" s="18"/>
      <c r="Q310" s="24" t="s">
        <v>10296</v>
      </c>
      <c r="R310" s="18" t="s">
        <v>10147</v>
      </c>
      <c r="S310" s="18" t="s">
        <v>10200</v>
      </c>
    </row>
    <row r="311" spans="1:19" ht="25.5" x14ac:dyDescent="0.2">
      <c r="A311" s="7" t="s">
        <v>30</v>
      </c>
      <c r="B311" s="4" t="s">
        <v>46</v>
      </c>
      <c r="C311" s="17" t="s">
        <v>1784</v>
      </c>
      <c r="D311" s="17" t="s">
        <v>1481</v>
      </c>
      <c r="E311" s="18" t="s">
        <v>1785</v>
      </c>
      <c r="F311" s="18" t="s">
        <v>393</v>
      </c>
      <c r="G311" s="18"/>
      <c r="H311" s="18" t="s">
        <v>1786</v>
      </c>
      <c r="I311" s="18">
        <v>31626599</v>
      </c>
      <c r="J311" s="19">
        <v>42304</v>
      </c>
      <c r="K311" s="20">
        <v>2015</v>
      </c>
      <c r="L311" s="20">
        <v>2015</v>
      </c>
      <c r="M311" s="22">
        <v>650</v>
      </c>
      <c r="N311" s="21" t="s">
        <v>130</v>
      </c>
      <c r="O311" s="23">
        <f>M311*VLOOKUP(N311,Kurzy!$A$2:$B$10,2,FALSE)</f>
        <v>650</v>
      </c>
      <c r="P311" s="18"/>
      <c r="Q311" s="24"/>
      <c r="R311" s="18" t="s">
        <v>10147</v>
      </c>
      <c r="S311" s="18"/>
    </row>
    <row r="312" spans="1:19" ht="102" x14ac:dyDescent="0.2">
      <c r="A312" s="7" t="s">
        <v>30</v>
      </c>
      <c r="B312" s="4" t="s">
        <v>46</v>
      </c>
      <c r="C312" s="17" t="s">
        <v>1787</v>
      </c>
      <c r="D312" s="17" t="s">
        <v>1491</v>
      </c>
      <c r="E312" s="18" t="s">
        <v>1788</v>
      </c>
      <c r="F312" s="18" t="s">
        <v>393</v>
      </c>
      <c r="G312" s="18"/>
      <c r="H312" s="18" t="s">
        <v>1625</v>
      </c>
      <c r="I312" s="18">
        <v>31423230</v>
      </c>
      <c r="J312" s="19">
        <v>42307</v>
      </c>
      <c r="K312" s="20">
        <v>2015</v>
      </c>
      <c r="L312" s="20">
        <v>2015</v>
      </c>
      <c r="M312" s="22">
        <v>900</v>
      </c>
      <c r="N312" s="21" t="s">
        <v>130</v>
      </c>
      <c r="O312" s="23">
        <f>M312*VLOOKUP(N312,Kurzy!$A$2:$B$10,2,FALSE)</f>
        <v>900</v>
      </c>
      <c r="P312" s="18"/>
      <c r="Q312" s="24" t="s">
        <v>10297</v>
      </c>
      <c r="R312" s="18" t="s">
        <v>10147</v>
      </c>
      <c r="S312" s="18" t="s">
        <v>10200</v>
      </c>
    </row>
    <row r="313" spans="1:19" ht="25.5" x14ac:dyDescent="0.2">
      <c r="A313" s="7" t="s">
        <v>30</v>
      </c>
      <c r="B313" s="4" t="s">
        <v>46</v>
      </c>
      <c r="C313" s="17" t="s">
        <v>1761</v>
      </c>
      <c r="D313" s="17" t="s">
        <v>1470</v>
      </c>
      <c r="E313" s="18" t="s">
        <v>1789</v>
      </c>
      <c r="F313" s="18" t="s">
        <v>393</v>
      </c>
      <c r="G313" s="18"/>
      <c r="H313" s="18" t="s">
        <v>1763</v>
      </c>
      <c r="I313" s="18">
        <v>34102230</v>
      </c>
      <c r="J313" s="19">
        <v>42314</v>
      </c>
      <c r="K313" s="20">
        <v>2015</v>
      </c>
      <c r="L313" s="20">
        <v>2015</v>
      </c>
      <c r="M313" s="22">
        <v>155</v>
      </c>
      <c r="N313" s="21" t="s">
        <v>130</v>
      </c>
      <c r="O313" s="23">
        <f>M313*VLOOKUP(N313,Kurzy!$A$2:$B$10,2,FALSE)</f>
        <v>155</v>
      </c>
      <c r="P313" s="18"/>
      <c r="Q313" s="24"/>
      <c r="R313" s="18" t="s">
        <v>10147</v>
      </c>
      <c r="S313" s="18"/>
    </row>
    <row r="314" spans="1:19" ht="25.5" x14ac:dyDescent="0.2">
      <c r="A314" s="7" t="s">
        <v>30</v>
      </c>
      <c r="B314" s="4" t="s">
        <v>46</v>
      </c>
      <c r="C314" s="17" t="s">
        <v>1480</v>
      </c>
      <c r="D314" s="17" t="s">
        <v>1481</v>
      </c>
      <c r="E314" s="18" t="s">
        <v>1790</v>
      </c>
      <c r="F314" s="18" t="s">
        <v>393</v>
      </c>
      <c r="G314" s="18"/>
      <c r="H314" s="18" t="s">
        <v>1483</v>
      </c>
      <c r="I314" s="18">
        <v>30998140</v>
      </c>
      <c r="J314" s="19">
        <v>42319</v>
      </c>
      <c r="K314" s="20">
        <v>2015</v>
      </c>
      <c r="L314" s="20">
        <v>2015</v>
      </c>
      <c r="M314" s="22">
        <v>3885</v>
      </c>
      <c r="N314" s="21" t="s">
        <v>130</v>
      </c>
      <c r="O314" s="23">
        <f>M314*VLOOKUP(N314,Kurzy!$A$2:$B$10,2,FALSE)</f>
        <v>3885</v>
      </c>
      <c r="P314" s="18"/>
      <c r="Q314" s="24"/>
      <c r="R314" s="18" t="s">
        <v>10147</v>
      </c>
      <c r="S314" s="18"/>
    </row>
    <row r="315" spans="1:19" ht="25.5" x14ac:dyDescent="0.2">
      <c r="A315" s="7" t="s">
        <v>30</v>
      </c>
      <c r="B315" s="4" t="s">
        <v>46</v>
      </c>
      <c r="C315" s="17" t="s">
        <v>1791</v>
      </c>
      <c r="D315" s="17" t="s">
        <v>1635</v>
      </c>
      <c r="E315" s="18" t="s">
        <v>1792</v>
      </c>
      <c r="F315" s="18" t="s">
        <v>393</v>
      </c>
      <c r="G315" s="18"/>
      <c r="H315" s="18" t="s">
        <v>1589</v>
      </c>
      <c r="I315" s="18">
        <v>36235164</v>
      </c>
      <c r="J315" s="19">
        <v>42327</v>
      </c>
      <c r="K315" s="20">
        <v>2015</v>
      </c>
      <c r="L315" s="20">
        <v>2015</v>
      </c>
      <c r="M315" s="22">
        <v>1280</v>
      </c>
      <c r="N315" s="21" t="s">
        <v>130</v>
      </c>
      <c r="O315" s="23">
        <f>M315*VLOOKUP(N315,Kurzy!$A$2:$B$10,2,FALSE)</f>
        <v>1280</v>
      </c>
      <c r="P315" s="18"/>
      <c r="Q315" s="24"/>
      <c r="R315" s="18" t="s">
        <v>10147</v>
      </c>
      <c r="S315" s="18"/>
    </row>
    <row r="316" spans="1:19" ht="63.75" x14ac:dyDescent="0.2">
      <c r="A316" s="7" t="s">
        <v>30</v>
      </c>
      <c r="B316" s="4" t="s">
        <v>46</v>
      </c>
      <c r="C316" s="17" t="s">
        <v>10298</v>
      </c>
      <c r="D316" s="17" t="s">
        <v>1485</v>
      </c>
      <c r="E316" s="18" t="s">
        <v>1793</v>
      </c>
      <c r="F316" s="18" t="s">
        <v>393</v>
      </c>
      <c r="G316" s="18"/>
      <c r="H316" s="18" t="s">
        <v>1794</v>
      </c>
      <c r="I316" s="18">
        <v>36621145</v>
      </c>
      <c r="J316" s="19">
        <v>42324</v>
      </c>
      <c r="K316" s="20">
        <v>2015</v>
      </c>
      <c r="L316" s="20">
        <v>2015</v>
      </c>
      <c r="M316" s="22">
        <v>1536</v>
      </c>
      <c r="N316" s="21" t="s">
        <v>130</v>
      </c>
      <c r="O316" s="23">
        <f>M316*VLOOKUP(N316,Kurzy!$A$2:$B$10,2,FALSE)</f>
        <v>1536</v>
      </c>
      <c r="P316" s="18"/>
      <c r="Q316" s="24" t="s">
        <v>10299</v>
      </c>
      <c r="R316" s="18" t="s">
        <v>10147</v>
      </c>
      <c r="S316" s="18" t="s">
        <v>10200</v>
      </c>
    </row>
    <row r="317" spans="1:19" ht="25.5" x14ac:dyDescent="0.2">
      <c r="A317" s="7" t="s">
        <v>30</v>
      </c>
      <c r="B317" s="4" t="s">
        <v>46</v>
      </c>
      <c r="C317" s="17" t="s">
        <v>1795</v>
      </c>
      <c r="D317" s="17" t="s">
        <v>1463</v>
      </c>
      <c r="E317" s="18" t="s">
        <v>1796</v>
      </c>
      <c r="F317" s="18" t="s">
        <v>393</v>
      </c>
      <c r="G317" s="18"/>
      <c r="H317" s="18" t="s">
        <v>1592</v>
      </c>
      <c r="I317" s="18">
        <v>35872209</v>
      </c>
      <c r="J317" s="19">
        <v>42328</v>
      </c>
      <c r="K317" s="20">
        <v>2015</v>
      </c>
      <c r="L317" s="20">
        <v>2015</v>
      </c>
      <c r="M317" s="22">
        <v>350</v>
      </c>
      <c r="N317" s="21" t="s">
        <v>130</v>
      </c>
      <c r="O317" s="23">
        <f>M317*VLOOKUP(N317,Kurzy!$A$2:$B$10,2,FALSE)</f>
        <v>350</v>
      </c>
      <c r="P317" s="18"/>
      <c r="Q317" s="24"/>
      <c r="R317" s="18" t="s">
        <v>10147</v>
      </c>
      <c r="S317" s="18"/>
    </row>
    <row r="318" spans="1:19" ht="51" hidden="1" x14ac:dyDescent="0.2">
      <c r="A318" s="7" t="s">
        <v>30</v>
      </c>
      <c r="B318" s="4" t="s">
        <v>46</v>
      </c>
      <c r="C318" s="17" t="s">
        <v>1797</v>
      </c>
      <c r="D318" s="17" t="s">
        <v>1530</v>
      </c>
      <c r="E318" s="18" t="s">
        <v>1798</v>
      </c>
      <c r="F318" s="18" t="s">
        <v>393</v>
      </c>
      <c r="G318" s="18"/>
      <c r="H318" s="18" t="s">
        <v>1799</v>
      </c>
      <c r="I318" s="18">
        <v>35837659</v>
      </c>
      <c r="J318" s="19">
        <v>42324</v>
      </c>
      <c r="K318" s="20">
        <v>2015</v>
      </c>
      <c r="L318" s="20">
        <v>2015</v>
      </c>
      <c r="M318" s="22">
        <v>1500</v>
      </c>
      <c r="N318" s="21" t="s">
        <v>130</v>
      </c>
      <c r="O318" s="23">
        <f>M318*VLOOKUP(N318,Kurzy!$A$2:$B$10,2,FALSE)</f>
        <v>1500</v>
      </c>
      <c r="P318" s="18"/>
      <c r="Q318" s="24"/>
      <c r="R318" s="18" t="s">
        <v>10143</v>
      </c>
      <c r="S318" s="18" t="s">
        <v>10175</v>
      </c>
    </row>
    <row r="319" spans="1:19" ht="25.5" x14ac:dyDescent="0.2">
      <c r="A319" s="7" t="s">
        <v>30</v>
      </c>
      <c r="B319" s="4" t="s">
        <v>46</v>
      </c>
      <c r="C319" s="17" t="s">
        <v>1515</v>
      </c>
      <c r="D319" s="17" t="s">
        <v>1516</v>
      </c>
      <c r="E319" s="18" t="s">
        <v>1800</v>
      </c>
      <c r="F319" s="18" t="s">
        <v>393</v>
      </c>
      <c r="G319" s="18"/>
      <c r="H319" s="18" t="s">
        <v>1518</v>
      </c>
      <c r="I319" s="18">
        <v>36322300</v>
      </c>
      <c r="J319" s="19">
        <v>42332</v>
      </c>
      <c r="K319" s="20">
        <v>2015</v>
      </c>
      <c r="L319" s="20">
        <v>2015</v>
      </c>
      <c r="M319" s="22">
        <v>1118</v>
      </c>
      <c r="N319" s="21" t="s">
        <v>130</v>
      </c>
      <c r="O319" s="23">
        <f>M319*VLOOKUP(N319,Kurzy!$A$2:$B$10,2,FALSE)</f>
        <v>1118</v>
      </c>
      <c r="P319" s="18"/>
      <c r="Q319" s="24"/>
      <c r="R319" s="18" t="s">
        <v>10147</v>
      </c>
      <c r="S319" s="18"/>
    </row>
    <row r="320" spans="1:19" ht="25.5" x14ac:dyDescent="0.2">
      <c r="A320" s="7" t="s">
        <v>30</v>
      </c>
      <c r="B320" s="4" t="s">
        <v>46</v>
      </c>
      <c r="C320" s="17" t="s">
        <v>1801</v>
      </c>
      <c r="D320" s="17" t="s">
        <v>1802</v>
      </c>
      <c r="E320" s="18" t="s">
        <v>1803</v>
      </c>
      <c r="F320" s="18" t="s">
        <v>393</v>
      </c>
      <c r="G320" s="18"/>
      <c r="H320" s="18" t="s">
        <v>1804</v>
      </c>
      <c r="I320" s="18">
        <v>31408648</v>
      </c>
      <c r="J320" s="19">
        <v>42333</v>
      </c>
      <c r="K320" s="20">
        <v>2015</v>
      </c>
      <c r="L320" s="20">
        <v>2015</v>
      </c>
      <c r="M320" s="22">
        <v>177</v>
      </c>
      <c r="N320" s="21" t="s">
        <v>130</v>
      </c>
      <c r="O320" s="23">
        <f>M320*VLOOKUP(N320,Kurzy!$A$2:$B$10,2,FALSE)</f>
        <v>177</v>
      </c>
      <c r="P320" s="18"/>
      <c r="Q320" s="24"/>
      <c r="R320" s="18" t="s">
        <v>10147</v>
      </c>
      <c r="S320" s="18"/>
    </row>
    <row r="321" spans="1:19" ht="51" hidden="1" x14ac:dyDescent="0.2">
      <c r="A321" s="7" t="s">
        <v>30</v>
      </c>
      <c r="B321" s="4" t="s">
        <v>46</v>
      </c>
      <c r="C321" s="17" t="s">
        <v>1805</v>
      </c>
      <c r="D321" s="17" t="s">
        <v>1672</v>
      </c>
      <c r="E321" s="18" t="s">
        <v>1806</v>
      </c>
      <c r="F321" s="18" t="s">
        <v>393</v>
      </c>
      <c r="G321" s="18"/>
      <c r="H321" s="18" t="s">
        <v>1759</v>
      </c>
      <c r="I321" s="18">
        <v>34103236</v>
      </c>
      <c r="J321" s="19">
        <v>42332</v>
      </c>
      <c r="K321" s="20">
        <v>2015</v>
      </c>
      <c r="L321" s="20">
        <v>2015</v>
      </c>
      <c r="M321" s="22">
        <v>180</v>
      </c>
      <c r="N321" s="21" t="s">
        <v>130</v>
      </c>
      <c r="O321" s="23">
        <f>M321*VLOOKUP(N321,Kurzy!$A$2:$B$10,2,FALSE)</f>
        <v>180</v>
      </c>
      <c r="P321" s="18"/>
      <c r="Q321" s="24"/>
      <c r="R321" s="18" t="s">
        <v>10143</v>
      </c>
      <c r="S321" s="18" t="s">
        <v>10175</v>
      </c>
    </row>
    <row r="322" spans="1:19" ht="38.25" x14ac:dyDescent="0.2">
      <c r="A322" s="7" t="s">
        <v>30</v>
      </c>
      <c r="B322" s="4" t="s">
        <v>46</v>
      </c>
      <c r="C322" s="17" t="s">
        <v>1807</v>
      </c>
      <c r="D322" s="17" t="s">
        <v>1635</v>
      </c>
      <c r="E322" s="18" t="s">
        <v>1808</v>
      </c>
      <c r="F322" s="18" t="s">
        <v>393</v>
      </c>
      <c r="G322" s="18"/>
      <c r="H322" s="18" t="s">
        <v>1539</v>
      </c>
      <c r="I322" s="18">
        <v>31450474</v>
      </c>
      <c r="J322" s="19">
        <v>42340</v>
      </c>
      <c r="K322" s="20">
        <v>2015</v>
      </c>
      <c r="L322" s="20">
        <v>2015</v>
      </c>
      <c r="M322" s="22">
        <v>1800</v>
      </c>
      <c r="N322" s="21" t="s">
        <v>130</v>
      </c>
      <c r="O322" s="23">
        <f>M322*VLOOKUP(N322,Kurzy!$A$2:$B$10,2,FALSE)</f>
        <v>1800</v>
      </c>
      <c r="P322" s="18"/>
      <c r="Q322" s="24"/>
      <c r="R322" s="18" t="s">
        <v>10147</v>
      </c>
      <c r="S322" s="18"/>
    </row>
    <row r="323" spans="1:19" ht="51" hidden="1" x14ac:dyDescent="0.2">
      <c r="A323" s="7" t="s">
        <v>30</v>
      </c>
      <c r="B323" s="4" t="s">
        <v>46</v>
      </c>
      <c r="C323" s="17" t="s">
        <v>1809</v>
      </c>
      <c r="D323" s="17" t="s">
        <v>1526</v>
      </c>
      <c r="E323" s="18" t="s">
        <v>1810</v>
      </c>
      <c r="F323" s="18" t="s">
        <v>393</v>
      </c>
      <c r="G323" s="18"/>
      <c r="H323" s="18" t="s">
        <v>1811</v>
      </c>
      <c r="I323" s="18">
        <v>643581</v>
      </c>
      <c r="J323" s="19">
        <v>42341</v>
      </c>
      <c r="K323" s="20">
        <v>2015</v>
      </c>
      <c r="L323" s="20">
        <v>2015</v>
      </c>
      <c r="M323" s="22">
        <v>500</v>
      </c>
      <c r="N323" s="21" t="s">
        <v>130</v>
      </c>
      <c r="O323" s="23">
        <f>M323*VLOOKUP(N323,Kurzy!$A$2:$B$10,2,FALSE)</f>
        <v>500</v>
      </c>
      <c r="P323" s="18"/>
      <c r="Q323" s="24"/>
      <c r="R323" s="18" t="s">
        <v>10143</v>
      </c>
      <c r="S323" s="18" t="s">
        <v>10175</v>
      </c>
    </row>
    <row r="324" spans="1:19" ht="76.5" x14ac:dyDescent="0.2">
      <c r="A324" s="7" t="s">
        <v>30</v>
      </c>
      <c r="B324" s="4" t="s">
        <v>46</v>
      </c>
      <c r="C324" s="17" t="s">
        <v>1812</v>
      </c>
      <c r="D324" s="17" t="s">
        <v>1658</v>
      </c>
      <c r="E324" s="18" t="s">
        <v>1813</v>
      </c>
      <c r="F324" s="18" t="s">
        <v>393</v>
      </c>
      <c r="G324" s="18"/>
      <c r="H324" s="18" t="s">
        <v>1625</v>
      </c>
      <c r="I324" s="18">
        <v>31423230</v>
      </c>
      <c r="J324" s="19">
        <v>42342</v>
      </c>
      <c r="K324" s="20">
        <v>2015</v>
      </c>
      <c r="L324" s="20">
        <v>2015</v>
      </c>
      <c r="M324" s="22">
        <v>670</v>
      </c>
      <c r="N324" s="21" t="s">
        <v>130</v>
      </c>
      <c r="O324" s="23">
        <f>M324*VLOOKUP(N324,Kurzy!$A$2:$B$10,2,FALSE)</f>
        <v>670</v>
      </c>
      <c r="P324" s="18"/>
      <c r="Q324" s="24" t="s">
        <v>10300</v>
      </c>
      <c r="R324" s="18" t="s">
        <v>10147</v>
      </c>
      <c r="S324" s="18" t="s">
        <v>10200</v>
      </c>
    </row>
    <row r="325" spans="1:19" ht="25.5" x14ac:dyDescent="0.2">
      <c r="A325" s="7" t="s">
        <v>30</v>
      </c>
      <c r="B325" s="4" t="s">
        <v>46</v>
      </c>
      <c r="C325" s="17" t="s">
        <v>1814</v>
      </c>
      <c r="D325" s="17" t="s">
        <v>1481</v>
      </c>
      <c r="E325" s="18" t="s">
        <v>1815</v>
      </c>
      <c r="F325" s="18" t="s">
        <v>393</v>
      </c>
      <c r="G325" s="18"/>
      <c r="H325" s="18" t="s">
        <v>1816</v>
      </c>
      <c r="I325" s="18">
        <v>31411444</v>
      </c>
      <c r="J325" s="19">
        <v>42345</v>
      </c>
      <c r="K325" s="20">
        <v>2015</v>
      </c>
      <c r="L325" s="20">
        <v>2015</v>
      </c>
      <c r="M325" s="22">
        <v>1900</v>
      </c>
      <c r="N325" s="21" t="s">
        <v>130</v>
      </c>
      <c r="O325" s="23">
        <f>M325*VLOOKUP(N325,Kurzy!$A$2:$B$10,2,FALSE)</f>
        <v>1900</v>
      </c>
      <c r="P325" s="18"/>
      <c r="Q325" s="24"/>
      <c r="R325" s="18" t="s">
        <v>10147</v>
      </c>
      <c r="S325" s="18"/>
    </row>
    <row r="326" spans="1:19" ht="153" x14ac:dyDescent="0.2">
      <c r="A326" s="7" t="s">
        <v>30</v>
      </c>
      <c r="B326" s="4" t="s">
        <v>46</v>
      </c>
      <c r="C326" s="17" t="s">
        <v>1817</v>
      </c>
      <c r="D326" s="17" t="s">
        <v>1485</v>
      </c>
      <c r="E326" s="18" t="s">
        <v>1818</v>
      </c>
      <c r="F326" s="18" t="s">
        <v>393</v>
      </c>
      <c r="G326" s="18"/>
      <c r="H326" s="18" t="s">
        <v>1819</v>
      </c>
      <c r="I326" s="18">
        <v>34126520</v>
      </c>
      <c r="J326" s="19">
        <v>42346</v>
      </c>
      <c r="K326" s="20">
        <v>2015</v>
      </c>
      <c r="L326" s="20">
        <v>2015</v>
      </c>
      <c r="M326" s="22">
        <v>512</v>
      </c>
      <c r="N326" s="21" t="s">
        <v>130</v>
      </c>
      <c r="O326" s="23">
        <f>M326*VLOOKUP(N326,Kurzy!$A$2:$B$10,2,FALSE)</f>
        <v>512</v>
      </c>
      <c r="P326" s="18"/>
      <c r="Q326" s="24" t="s">
        <v>10301</v>
      </c>
      <c r="R326" s="18" t="s">
        <v>10147</v>
      </c>
      <c r="S326" s="18" t="s">
        <v>10200</v>
      </c>
    </row>
    <row r="327" spans="1:19" ht="25.5" x14ac:dyDescent="0.2">
      <c r="A327" s="7" t="s">
        <v>30</v>
      </c>
      <c r="B327" s="4" t="s">
        <v>46</v>
      </c>
      <c r="C327" s="17" t="s">
        <v>1595</v>
      </c>
      <c r="D327" s="17" t="s">
        <v>1481</v>
      </c>
      <c r="E327" s="18" t="s">
        <v>1820</v>
      </c>
      <c r="F327" s="18" t="s">
        <v>393</v>
      </c>
      <c r="G327" s="18"/>
      <c r="H327" s="18" t="s">
        <v>1597</v>
      </c>
      <c r="I327" s="18">
        <v>47236761</v>
      </c>
      <c r="J327" s="19">
        <v>42347</v>
      </c>
      <c r="K327" s="20">
        <v>2015</v>
      </c>
      <c r="L327" s="20">
        <v>2015</v>
      </c>
      <c r="M327" s="22">
        <v>330</v>
      </c>
      <c r="N327" s="21" t="s">
        <v>130</v>
      </c>
      <c r="O327" s="23">
        <f>M327*VLOOKUP(N327,Kurzy!$A$2:$B$10,2,FALSE)</f>
        <v>330</v>
      </c>
      <c r="P327" s="18"/>
      <c r="Q327" s="24"/>
      <c r="R327" s="18" t="s">
        <v>10147</v>
      </c>
      <c r="S327" s="18"/>
    </row>
    <row r="328" spans="1:19" ht="51" hidden="1" x14ac:dyDescent="0.2">
      <c r="A328" s="7" t="s">
        <v>30</v>
      </c>
      <c r="B328" s="4" t="s">
        <v>46</v>
      </c>
      <c r="C328" s="17" t="s">
        <v>1821</v>
      </c>
      <c r="D328" s="17" t="s">
        <v>1491</v>
      </c>
      <c r="E328" s="18" t="s">
        <v>1822</v>
      </c>
      <c r="F328" s="18" t="s">
        <v>393</v>
      </c>
      <c r="G328" s="18"/>
      <c r="H328" s="18" t="s">
        <v>1589</v>
      </c>
      <c r="I328" s="18">
        <v>36235164</v>
      </c>
      <c r="J328" s="19">
        <v>42348</v>
      </c>
      <c r="K328" s="20">
        <v>2015</v>
      </c>
      <c r="L328" s="20">
        <v>2015</v>
      </c>
      <c r="M328" s="22">
        <v>63</v>
      </c>
      <c r="N328" s="21" t="s">
        <v>130</v>
      </c>
      <c r="O328" s="23">
        <f>M328*VLOOKUP(N328,Kurzy!$A$2:$B$10,2,FALSE)</f>
        <v>63</v>
      </c>
      <c r="P328" s="18"/>
      <c r="Q328" s="24"/>
      <c r="R328" s="18" t="s">
        <v>10143</v>
      </c>
      <c r="S328" s="18" t="s">
        <v>10175</v>
      </c>
    </row>
    <row r="329" spans="1:19" ht="76.5" x14ac:dyDescent="0.2">
      <c r="A329" s="7" t="s">
        <v>30</v>
      </c>
      <c r="B329" s="4" t="s">
        <v>46</v>
      </c>
      <c r="C329" s="17" t="s">
        <v>1823</v>
      </c>
      <c r="D329" s="17" t="s">
        <v>1485</v>
      </c>
      <c r="E329" s="18" t="s">
        <v>1824</v>
      </c>
      <c r="F329" s="18" t="s">
        <v>393</v>
      </c>
      <c r="G329" s="18"/>
      <c r="H329" s="18" t="s">
        <v>1825</v>
      </c>
      <c r="I329" s="18">
        <v>36045161</v>
      </c>
      <c r="J329" s="19">
        <v>42348</v>
      </c>
      <c r="K329" s="20">
        <v>2015</v>
      </c>
      <c r="L329" s="20">
        <v>2015</v>
      </c>
      <c r="M329" s="22">
        <v>140</v>
      </c>
      <c r="N329" s="21" t="s">
        <v>130</v>
      </c>
      <c r="O329" s="23">
        <f>M329*VLOOKUP(N329,Kurzy!$A$2:$B$10,2,FALSE)</f>
        <v>140</v>
      </c>
      <c r="P329" s="18"/>
      <c r="Q329" s="24" t="s">
        <v>10302</v>
      </c>
      <c r="R329" s="18" t="s">
        <v>10147</v>
      </c>
      <c r="S329" s="18" t="s">
        <v>10200</v>
      </c>
    </row>
    <row r="330" spans="1:19" ht="102" x14ac:dyDescent="0.2">
      <c r="A330" s="7" t="s">
        <v>30</v>
      </c>
      <c r="B330" s="4" t="s">
        <v>46</v>
      </c>
      <c r="C330" s="17" t="s">
        <v>1826</v>
      </c>
      <c r="D330" s="17" t="s">
        <v>1485</v>
      </c>
      <c r="E330" s="18" t="s">
        <v>1827</v>
      </c>
      <c r="F330" s="18" t="s">
        <v>393</v>
      </c>
      <c r="G330" s="18"/>
      <c r="H330" s="18" t="s">
        <v>1602</v>
      </c>
      <c r="I330" s="18">
        <v>17641322</v>
      </c>
      <c r="J330" s="19">
        <v>42349</v>
      </c>
      <c r="K330" s="20">
        <v>2015</v>
      </c>
      <c r="L330" s="20">
        <v>2015</v>
      </c>
      <c r="M330" s="22">
        <v>468</v>
      </c>
      <c r="N330" s="21" t="s">
        <v>130</v>
      </c>
      <c r="O330" s="23">
        <f>M330*VLOOKUP(N330,Kurzy!$A$2:$B$10,2,FALSE)</f>
        <v>468</v>
      </c>
      <c r="P330" s="18"/>
      <c r="Q330" s="24" t="s">
        <v>10303</v>
      </c>
      <c r="R330" s="18" t="s">
        <v>10147</v>
      </c>
      <c r="S330" s="18" t="s">
        <v>10200</v>
      </c>
    </row>
    <row r="331" spans="1:19" ht="25.5" x14ac:dyDescent="0.2">
      <c r="A331" s="7" t="s">
        <v>30</v>
      </c>
      <c r="B331" s="4" t="s">
        <v>46</v>
      </c>
      <c r="C331" s="17" t="s">
        <v>1828</v>
      </c>
      <c r="D331" s="17" t="s">
        <v>1485</v>
      </c>
      <c r="E331" s="18" t="s">
        <v>1829</v>
      </c>
      <c r="F331" s="18" t="s">
        <v>393</v>
      </c>
      <c r="G331" s="18"/>
      <c r="H331" s="18" t="s">
        <v>1602</v>
      </c>
      <c r="I331" s="18">
        <v>17641322</v>
      </c>
      <c r="J331" s="19">
        <v>42352</v>
      </c>
      <c r="K331" s="20">
        <v>2015</v>
      </c>
      <c r="L331" s="20">
        <v>2015</v>
      </c>
      <c r="M331" s="22">
        <v>770</v>
      </c>
      <c r="N331" s="21" t="s">
        <v>130</v>
      </c>
      <c r="O331" s="23">
        <f>M331*VLOOKUP(N331,Kurzy!$A$2:$B$10,2,FALSE)</f>
        <v>770</v>
      </c>
      <c r="P331" s="18"/>
      <c r="Q331" s="24"/>
      <c r="R331" s="18" t="s">
        <v>10147</v>
      </c>
      <c r="S331" s="18"/>
    </row>
    <row r="332" spans="1:19" ht="25.5" x14ac:dyDescent="0.2">
      <c r="A332" s="7" t="s">
        <v>30</v>
      </c>
      <c r="B332" s="4" t="s">
        <v>46</v>
      </c>
      <c r="C332" s="17" t="s">
        <v>1830</v>
      </c>
      <c r="D332" s="17" t="s">
        <v>1481</v>
      </c>
      <c r="E332" s="18" t="s">
        <v>1831</v>
      </c>
      <c r="F332" s="18" t="s">
        <v>393</v>
      </c>
      <c r="G332" s="18"/>
      <c r="H332" s="18" t="s">
        <v>1832</v>
      </c>
      <c r="I332" s="18" t="s">
        <v>1833</v>
      </c>
      <c r="J332" s="19">
        <v>42349</v>
      </c>
      <c r="K332" s="20">
        <v>2015</v>
      </c>
      <c r="L332" s="20">
        <v>2015</v>
      </c>
      <c r="M332" s="22">
        <v>726</v>
      </c>
      <c r="N332" s="21" t="s">
        <v>130</v>
      </c>
      <c r="O332" s="23">
        <f>M332*VLOOKUP(N332,Kurzy!$A$2:$B$10,2,FALSE)</f>
        <v>726</v>
      </c>
      <c r="P332" s="18"/>
      <c r="Q332" s="24"/>
      <c r="R332" s="18" t="s">
        <v>10147</v>
      </c>
      <c r="S332" s="18"/>
    </row>
    <row r="333" spans="1:19" ht="25.5" x14ac:dyDescent="0.2">
      <c r="A333" s="7" t="s">
        <v>30</v>
      </c>
      <c r="B333" s="4" t="s">
        <v>46</v>
      </c>
      <c r="C333" s="17" t="s">
        <v>1830</v>
      </c>
      <c r="D333" s="17" t="s">
        <v>1481</v>
      </c>
      <c r="E333" s="18" t="s">
        <v>1834</v>
      </c>
      <c r="F333" s="18" t="s">
        <v>393</v>
      </c>
      <c r="G333" s="18"/>
      <c r="H333" s="18" t="s">
        <v>1835</v>
      </c>
      <c r="I333" s="18">
        <v>36386553</v>
      </c>
      <c r="J333" s="19">
        <v>42352</v>
      </c>
      <c r="K333" s="20">
        <v>2015</v>
      </c>
      <c r="L333" s="20">
        <v>2015</v>
      </c>
      <c r="M333" s="22">
        <v>550</v>
      </c>
      <c r="N333" s="21" t="s">
        <v>130</v>
      </c>
      <c r="O333" s="23">
        <f>M333*VLOOKUP(N333,Kurzy!$A$2:$B$10,2,FALSE)</f>
        <v>550</v>
      </c>
      <c r="P333" s="18"/>
      <c r="Q333" s="24"/>
      <c r="R333" s="18" t="s">
        <v>10147</v>
      </c>
      <c r="S333" s="18"/>
    </row>
    <row r="334" spans="1:19" ht="409.5" x14ac:dyDescent="0.2">
      <c r="A334" s="7" t="s">
        <v>30</v>
      </c>
      <c r="B334" s="4" t="s">
        <v>46</v>
      </c>
      <c r="C334" s="17" t="s">
        <v>1836</v>
      </c>
      <c r="D334" s="17" t="s">
        <v>1538</v>
      </c>
      <c r="E334" s="18" t="s">
        <v>1837</v>
      </c>
      <c r="F334" s="18" t="s">
        <v>1766</v>
      </c>
      <c r="G334" s="18"/>
      <c r="H334" s="18" t="s">
        <v>1838</v>
      </c>
      <c r="I334" s="18">
        <v>31450474</v>
      </c>
      <c r="J334" s="19">
        <v>42340</v>
      </c>
      <c r="K334" s="20">
        <v>2014</v>
      </c>
      <c r="L334" s="20">
        <v>2015</v>
      </c>
      <c r="M334" s="22">
        <v>5880</v>
      </c>
      <c r="N334" s="21" t="s">
        <v>130</v>
      </c>
      <c r="O334" s="23">
        <f>M334*VLOOKUP(N334,Kurzy!$A$2:$B$10,2,FALSE)</f>
        <v>5880</v>
      </c>
      <c r="P334" s="18"/>
      <c r="Q334" s="24" t="s">
        <v>10304</v>
      </c>
      <c r="R334" s="18" t="s">
        <v>10147</v>
      </c>
      <c r="S334" s="18" t="s">
        <v>10200</v>
      </c>
    </row>
    <row r="335" spans="1:19" ht="51" hidden="1" x14ac:dyDescent="0.2">
      <c r="A335" s="7" t="s">
        <v>30</v>
      </c>
      <c r="B335" s="4" t="s">
        <v>46</v>
      </c>
      <c r="C335" s="17" t="s">
        <v>1839</v>
      </c>
      <c r="D335" s="17" t="s">
        <v>1530</v>
      </c>
      <c r="E335" s="18" t="s">
        <v>1840</v>
      </c>
      <c r="F335" s="18" t="s">
        <v>393</v>
      </c>
      <c r="G335" s="18"/>
      <c r="H335" s="18" t="s">
        <v>1841</v>
      </c>
      <c r="I335" s="18" t="s">
        <v>1842</v>
      </c>
      <c r="J335" s="19">
        <v>41963</v>
      </c>
      <c r="K335" s="20">
        <v>2014</v>
      </c>
      <c r="L335" s="20">
        <v>2015</v>
      </c>
      <c r="M335" s="22">
        <v>1500</v>
      </c>
      <c r="N335" s="21" t="s">
        <v>130</v>
      </c>
      <c r="O335" s="23">
        <f>M335*VLOOKUP(N335,Kurzy!$A$2:$B$10,2,FALSE)</f>
        <v>1500</v>
      </c>
      <c r="P335" s="18"/>
      <c r="Q335" s="24"/>
      <c r="R335" s="18" t="s">
        <v>10143</v>
      </c>
      <c r="S335" s="18" t="s">
        <v>10178</v>
      </c>
    </row>
    <row r="336" spans="1:19" ht="51" hidden="1" x14ac:dyDescent="0.2">
      <c r="A336" s="7" t="s">
        <v>30</v>
      </c>
      <c r="B336" s="4" t="s">
        <v>46</v>
      </c>
      <c r="C336" s="17" t="s">
        <v>1839</v>
      </c>
      <c r="D336" s="17" t="s">
        <v>1530</v>
      </c>
      <c r="E336" s="18" t="s">
        <v>1843</v>
      </c>
      <c r="F336" s="18" t="s">
        <v>393</v>
      </c>
      <c r="G336" s="18"/>
      <c r="H336" s="18" t="s">
        <v>1841</v>
      </c>
      <c r="I336" s="18" t="s">
        <v>1842</v>
      </c>
      <c r="J336" s="19">
        <v>41970</v>
      </c>
      <c r="K336" s="20">
        <v>2014</v>
      </c>
      <c r="L336" s="20">
        <v>2015</v>
      </c>
      <c r="M336" s="22">
        <v>250</v>
      </c>
      <c r="N336" s="21" t="s">
        <v>130</v>
      </c>
      <c r="O336" s="23">
        <f>M336*VLOOKUP(N336,Kurzy!$A$2:$B$10,2,FALSE)</f>
        <v>250</v>
      </c>
      <c r="P336" s="18"/>
      <c r="Q336" s="24"/>
      <c r="R336" s="18" t="s">
        <v>10143</v>
      </c>
      <c r="S336" s="18" t="s">
        <v>10178</v>
      </c>
    </row>
    <row r="337" spans="1:19" ht="51" x14ac:dyDescent="0.2">
      <c r="A337" s="7" t="s">
        <v>30</v>
      </c>
      <c r="B337" s="4" t="s">
        <v>46</v>
      </c>
      <c r="C337" s="17" t="s">
        <v>1844</v>
      </c>
      <c r="D337" s="17" t="s">
        <v>1845</v>
      </c>
      <c r="E337" s="18" t="s">
        <v>1846</v>
      </c>
      <c r="F337" s="18" t="s">
        <v>1847</v>
      </c>
      <c r="G337" s="18" t="s">
        <v>1848</v>
      </c>
      <c r="H337" s="18" t="s">
        <v>1191</v>
      </c>
      <c r="I337" s="18">
        <v>42137527</v>
      </c>
      <c r="J337" s="19">
        <v>42193</v>
      </c>
      <c r="K337" s="20">
        <v>2015</v>
      </c>
      <c r="L337" s="20">
        <v>2016</v>
      </c>
      <c r="M337" s="22">
        <v>4000</v>
      </c>
      <c r="N337" s="21" t="s">
        <v>130</v>
      </c>
      <c r="O337" s="23">
        <f>M337*VLOOKUP(N337,Kurzy!$A$2:$B$10,2,FALSE)</f>
        <v>4000</v>
      </c>
      <c r="P337" s="18"/>
      <c r="Q337" s="24"/>
      <c r="R337" s="18" t="s">
        <v>10147</v>
      </c>
      <c r="S337" s="18"/>
    </row>
    <row r="338" spans="1:19" ht="51" x14ac:dyDescent="0.2">
      <c r="A338" s="7" t="s">
        <v>30</v>
      </c>
      <c r="B338" s="4" t="s">
        <v>46</v>
      </c>
      <c r="C338" s="17" t="s">
        <v>1195</v>
      </c>
      <c r="D338" s="17" t="s">
        <v>1849</v>
      </c>
      <c r="E338" s="18" t="s">
        <v>1850</v>
      </c>
      <c r="F338" s="18" t="s">
        <v>1851</v>
      </c>
      <c r="G338" s="18" t="s">
        <v>1852</v>
      </c>
      <c r="H338" s="18" t="s">
        <v>1853</v>
      </c>
      <c r="I338" s="18">
        <v>35805609</v>
      </c>
      <c r="J338" s="19">
        <v>42277</v>
      </c>
      <c r="K338" s="20">
        <v>2015</v>
      </c>
      <c r="L338" s="20">
        <v>2018</v>
      </c>
      <c r="M338" s="22">
        <v>12223</v>
      </c>
      <c r="N338" s="21" t="s">
        <v>130</v>
      </c>
      <c r="O338" s="23">
        <f>M338*VLOOKUP(N338,Kurzy!$A$2:$B$10,2,FALSE)</f>
        <v>12223</v>
      </c>
      <c r="P338" s="18"/>
      <c r="Q338" s="24"/>
      <c r="R338" s="18" t="s">
        <v>10147</v>
      </c>
      <c r="S338" s="18"/>
    </row>
    <row r="339" spans="1:19" ht="114.75" x14ac:dyDescent="0.2">
      <c r="A339" s="7" t="s">
        <v>30</v>
      </c>
      <c r="B339" s="4" t="s">
        <v>46</v>
      </c>
      <c r="C339" s="17" t="s">
        <v>1854</v>
      </c>
      <c r="D339" s="17" t="s">
        <v>1538</v>
      </c>
      <c r="E339" s="18" t="s">
        <v>1855</v>
      </c>
      <c r="F339" s="18" t="s">
        <v>1856</v>
      </c>
      <c r="G339" s="18" t="s">
        <v>1012</v>
      </c>
      <c r="H339" s="18" t="s">
        <v>1857</v>
      </c>
      <c r="I339" s="18">
        <v>46391932</v>
      </c>
      <c r="J339" s="19">
        <v>42338</v>
      </c>
      <c r="K339" s="20">
        <v>2014</v>
      </c>
      <c r="L339" s="20">
        <v>2015</v>
      </c>
      <c r="M339" s="22">
        <v>6000</v>
      </c>
      <c r="N339" s="21" t="s">
        <v>130</v>
      </c>
      <c r="O339" s="23">
        <f>M339*VLOOKUP(N339,Kurzy!$A$2:$B$10,2,FALSE)</f>
        <v>6000</v>
      </c>
      <c r="P339" s="18"/>
      <c r="Q339" s="24"/>
      <c r="R339" s="18" t="s">
        <v>10147</v>
      </c>
      <c r="S339" s="18"/>
    </row>
    <row r="340" spans="1:19" ht="114.75" x14ac:dyDescent="0.2">
      <c r="A340" s="7" t="s">
        <v>30</v>
      </c>
      <c r="B340" s="4" t="s">
        <v>46</v>
      </c>
      <c r="C340" s="17" t="s">
        <v>1858</v>
      </c>
      <c r="D340" s="17" t="s">
        <v>1538</v>
      </c>
      <c r="E340" s="18" t="s">
        <v>1859</v>
      </c>
      <c r="F340" s="18" t="s">
        <v>1856</v>
      </c>
      <c r="G340" s="18" t="s">
        <v>1012</v>
      </c>
      <c r="H340" s="18" t="s">
        <v>1857</v>
      </c>
      <c r="I340" s="18">
        <v>46391932</v>
      </c>
      <c r="J340" s="19">
        <v>42181</v>
      </c>
      <c r="K340" s="20">
        <v>2015</v>
      </c>
      <c r="L340" s="20">
        <v>2015</v>
      </c>
      <c r="M340" s="22">
        <v>6000</v>
      </c>
      <c r="N340" s="21" t="s">
        <v>130</v>
      </c>
      <c r="O340" s="23">
        <f>M340*VLOOKUP(N340,Kurzy!$A$2:$B$10,2,FALSE)</f>
        <v>6000</v>
      </c>
      <c r="P340" s="18"/>
      <c r="Q340" s="24"/>
      <c r="R340" s="18" t="s">
        <v>10147</v>
      </c>
      <c r="S340" s="18"/>
    </row>
    <row r="341" spans="1:19" ht="38.25" x14ac:dyDescent="0.2">
      <c r="A341" s="7" t="s">
        <v>30</v>
      </c>
      <c r="B341" s="4" t="s">
        <v>81</v>
      </c>
      <c r="C341" s="17" t="s">
        <v>1860</v>
      </c>
      <c r="D341" s="17" t="s">
        <v>1861</v>
      </c>
      <c r="E341" s="18" t="s">
        <v>1862</v>
      </c>
      <c r="F341" s="18" t="s">
        <v>1863</v>
      </c>
      <c r="G341" s="18" t="s">
        <v>1864</v>
      </c>
      <c r="H341" s="18" t="s">
        <v>362</v>
      </c>
      <c r="I341" s="18">
        <v>30857571</v>
      </c>
      <c r="J341" s="19">
        <v>41992</v>
      </c>
      <c r="K341" s="20">
        <v>2015</v>
      </c>
      <c r="L341" s="20">
        <v>2015</v>
      </c>
      <c r="M341" s="22">
        <v>3800</v>
      </c>
      <c r="N341" s="21" t="s">
        <v>130</v>
      </c>
      <c r="O341" s="23">
        <f>M341*VLOOKUP(N341,Kurzy!$A$2:$B$10,2,FALSE)</f>
        <v>3800</v>
      </c>
      <c r="P341" s="18"/>
      <c r="Q341" s="24"/>
      <c r="R341" s="18" t="s">
        <v>10147</v>
      </c>
      <c r="S341" s="18"/>
    </row>
    <row r="342" spans="1:19" ht="38.25" x14ac:dyDescent="0.2">
      <c r="A342" s="7" t="s">
        <v>30</v>
      </c>
      <c r="B342" s="4" t="s">
        <v>81</v>
      </c>
      <c r="C342" s="17" t="s">
        <v>1865</v>
      </c>
      <c r="D342" s="17" t="s">
        <v>1866</v>
      </c>
      <c r="E342" s="18" t="s">
        <v>1867</v>
      </c>
      <c r="F342" s="18" t="s">
        <v>1863</v>
      </c>
      <c r="G342" s="18" t="s">
        <v>1864</v>
      </c>
      <c r="H342" s="18" t="s">
        <v>362</v>
      </c>
      <c r="I342" s="18">
        <v>30857571</v>
      </c>
      <c r="J342" s="19">
        <v>41992</v>
      </c>
      <c r="K342" s="20">
        <v>2015</v>
      </c>
      <c r="L342" s="20">
        <v>2015</v>
      </c>
      <c r="M342" s="22">
        <v>2500</v>
      </c>
      <c r="N342" s="21" t="s">
        <v>130</v>
      </c>
      <c r="O342" s="23">
        <f>M342*VLOOKUP(N342,Kurzy!$A$2:$B$10,2,FALSE)</f>
        <v>2500</v>
      </c>
      <c r="P342" s="18"/>
      <c r="Q342" s="24"/>
      <c r="R342" s="18" t="s">
        <v>10147</v>
      </c>
      <c r="S342" s="18"/>
    </row>
    <row r="343" spans="1:19" ht="38.25" x14ac:dyDescent="0.2">
      <c r="A343" s="7" t="s">
        <v>30</v>
      </c>
      <c r="B343" s="4" t="s">
        <v>81</v>
      </c>
      <c r="C343" s="17" t="s">
        <v>1868</v>
      </c>
      <c r="D343" s="17" t="s">
        <v>1869</v>
      </c>
      <c r="E343" s="18" t="s">
        <v>1870</v>
      </c>
      <c r="F343" s="18" t="s">
        <v>1870</v>
      </c>
      <c r="G343" s="18"/>
      <c r="H343" s="18" t="s">
        <v>1871</v>
      </c>
      <c r="I343" s="18">
        <v>17898463</v>
      </c>
      <c r="J343" s="19">
        <v>42181</v>
      </c>
      <c r="K343" s="20">
        <v>2015</v>
      </c>
      <c r="L343" s="20">
        <v>2015</v>
      </c>
      <c r="M343" s="22">
        <v>5500</v>
      </c>
      <c r="N343" s="21" t="s">
        <v>130</v>
      </c>
      <c r="O343" s="23">
        <f>M343*VLOOKUP(N343,Kurzy!$A$2:$B$10,2,FALSE)</f>
        <v>5500</v>
      </c>
      <c r="P343" s="18"/>
      <c r="Q343" s="24"/>
      <c r="R343" s="18" t="s">
        <v>10147</v>
      </c>
      <c r="S343" s="18"/>
    </row>
    <row r="344" spans="1:19" ht="38.25" x14ac:dyDescent="0.2">
      <c r="A344" s="7" t="s">
        <v>30</v>
      </c>
      <c r="B344" s="4" t="s">
        <v>81</v>
      </c>
      <c r="C344" s="17" t="s">
        <v>1872</v>
      </c>
      <c r="D344" s="17" t="s">
        <v>1869</v>
      </c>
      <c r="E344" s="18" t="s">
        <v>1873</v>
      </c>
      <c r="F344" s="18" t="s">
        <v>1873</v>
      </c>
      <c r="G344" s="18"/>
      <c r="H344" s="18" t="s">
        <v>1874</v>
      </c>
      <c r="I344" s="18">
        <v>683540</v>
      </c>
      <c r="J344" s="19">
        <v>42212</v>
      </c>
      <c r="K344" s="20">
        <v>2015</v>
      </c>
      <c r="L344" s="20">
        <v>2015</v>
      </c>
      <c r="M344" s="22">
        <v>12000</v>
      </c>
      <c r="N344" s="21" t="s">
        <v>130</v>
      </c>
      <c r="O344" s="23">
        <f>M344*VLOOKUP(N344,Kurzy!$A$2:$B$10,2,FALSE)</f>
        <v>12000</v>
      </c>
      <c r="P344" s="18"/>
      <c r="Q344" s="24"/>
      <c r="R344" s="18" t="s">
        <v>10147</v>
      </c>
      <c r="S344" s="18"/>
    </row>
    <row r="345" spans="1:19" ht="51" hidden="1" x14ac:dyDescent="0.2">
      <c r="A345" s="7" t="s">
        <v>30</v>
      </c>
      <c r="B345" s="4" t="s">
        <v>81</v>
      </c>
      <c r="C345" s="17" t="s">
        <v>1875</v>
      </c>
      <c r="D345" s="17" t="s">
        <v>1869</v>
      </c>
      <c r="E345" s="18" t="s">
        <v>1876</v>
      </c>
      <c r="F345" s="18" t="s">
        <v>1876</v>
      </c>
      <c r="G345" s="18"/>
      <c r="H345" s="18" t="s">
        <v>1877</v>
      </c>
      <c r="I345" s="18">
        <v>46103406</v>
      </c>
      <c r="J345" s="19">
        <v>42082</v>
      </c>
      <c r="K345" s="20">
        <v>2015</v>
      </c>
      <c r="L345" s="20">
        <v>2015</v>
      </c>
      <c r="M345" s="22">
        <v>12000</v>
      </c>
      <c r="N345" s="21" t="s">
        <v>130</v>
      </c>
      <c r="O345" s="23">
        <f>M345*VLOOKUP(N345,Kurzy!$A$2:$B$10,2,FALSE)</f>
        <v>12000</v>
      </c>
      <c r="P345" s="18"/>
      <c r="Q345" s="24"/>
      <c r="R345" s="18" t="s">
        <v>10143</v>
      </c>
      <c r="S345" s="18" t="s">
        <v>10177</v>
      </c>
    </row>
    <row r="346" spans="1:19" ht="51" hidden="1" x14ac:dyDescent="0.2">
      <c r="A346" s="7" t="s">
        <v>30</v>
      </c>
      <c r="B346" s="4" t="s">
        <v>81</v>
      </c>
      <c r="C346" s="17" t="s">
        <v>1875</v>
      </c>
      <c r="D346" s="17" t="s">
        <v>1869</v>
      </c>
      <c r="E346" s="18" t="s">
        <v>1878</v>
      </c>
      <c r="F346" s="18" t="s">
        <v>1878</v>
      </c>
      <c r="G346" s="18"/>
      <c r="H346" s="18" t="s">
        <v>1877</v>
      </c>
      <c r="I346" s="18">
        <v>46103406</v>
      </c>
      <c r="J346" s="19">
        <v>42265</v>
      </c>
      <c r="K346" s="20">
        <v>2015</v>
      </c>
      <c r="L346" s="20">
        <v>2016</v>
      </c>
      <c r="M346" s="22">
        <v>12000</v>
      </c>
      <c r="N346" s="21" t="s">
        <v>130</v>
      </c>
      <c r="O346" s="23">
        <f>M346*VLOOKUP(N346,Kurzy!$A$2:$B$10,2,FALSE)</f>
        <v>12000</v>
      </c>
      <c r="P346" s="18"/>
      <c r="Q346" s="24"/>
      <c r="R346" s="18" t="s">
        <v>10143</v>
      </c>
      <c r="S346" s="18" t="s">
        <v>10177</v>
      </c>
    </row>
    <row r="347" spans="1:19" ht="38.25" x14ac:dyDescent="0.2">
      <c r="A347" s="7" t="s">
        <v>30</v>
      </c>
      <c r="B347" s="4" t="s">
        <v>81</v>
      </c>
      <c r="C347" s="17" t="s">
        <v>1879</v>
      </c>
      <c r="D347" s="17" t="s">
        <v>1880</v>
      </c>
      <c r="E347" s="18" t="s">
        <v>1881</v>
      </c>
      <c r="F347" s="18" t="s">
        <v>1881</v>
      </c>
      <c r="G347" s="18"/>
      <c r="H347" s="18" t="s">
        <v>1882</v>
      </c>
      <c r="I347" s="18">
        <v>35763469</v>
      </c>
      <c r="J347" s="19">
        <v>42214</v>
      </c>
      <c r="K347" s="20">
        <v>2014</v>
      </c>
      <c r="L347" s="20">
        <v>2015</v>
      </c>
      <c r="M347" s="22">
        <v>2500</v>
      </c>
      <c r="N347" s="21" t="s">
        <v>130</v>
      </c>
      <c r="O347" s="23">
        <f>M347*VLOOKUP(N347,Kurzy!$A$2:$B$10,2,FALSE)</f>
        <v>2500</v>
      </c>
      <c r="P347" s="18"/>
      <c r="Q347" s="24"/>
      <c r="R347" s="18" t="s">
        <v>10147</v>
      </c>
      <c r="S347" s="18"/>
    </row>
    <row r="348" spans="1:19" ht="38.25" x14ac:dyDescent="0.2">
      <c r="A348" s="7" t="s">
        <v>30</v>
      </c>
      <c r="B348" s="4" t="s">
        <v>81</v>
      </c>
      <c r="C348" s="17" t="s">
        <v>1879</v>
      </c>
      <c r="D348" s="17" t="s">
        <v>1880</v>
      </c>
      <c r="E348" s="18" t="s">
        <v>1883</v>
      </c>
      <c r="F348" s="18" t="s">
        <v>1883</v>
      </c>
      <c r="G348" s="18"/>
      <c r="H348" s="18" t="s">
        <v>1882</v>
      </c>
      <c r="I348" s="18">
        <v>35763469</v>
      </c>
      <c r="J348" s="19">
        <v>42276</v>
      </c>
      <c r="K348" s="20">
        <v>2015</v>
      </c>
      <c r="L348" s="20">
        <v>2015</v>
      </c>
      <c r="M348" s="22">
        <v>2930</v>
      </c>
      <c r="N348" s="21" t="s">
        <v>130</v>
      </c>
      <c r="O348" s="23">
        <f>M348*VLOOKUP(N348,Kurzy!$A$2:$B$10,2,FALSE)</f>
        <v>2930</v>
      </c>
      <c r="P348" s="18"/>
      <c r="Q348" s="24"/>
      <c r="R348" s="18" t="s">
        <v>10147</v>
      </c>
      <c r="S348" s="18"/>
    </row>
    <row r="349" spans="1:19" ht="38.25" x14ac:dyDescent="0.2">
      <c r="A349" s="7" t="s">
        <v>30</v>
      </c>
      <c r="B349" s="4" t="s">
        <v>81</v>
      </c>
      <c r="C349" s="17" t="s">
        <v>1879</v>
      </c>
      <c r="D349" s="17" t="s">
        <v>1880</v>
      </c>
      <c r="E349" s="18" t="s">
        <v>1884</v>
      </c>
      <c r="F349" s="18" t="s">
        <v>1884</v>
      </c>
      <c r="G349" s="18"/>
      <c r="H349" s="18" t="s">
        <v>1882</v>
      </c>
      <c r="I349" s="18">
        <v>35763469</v>
      </c>
      <c r="J349" s="19">
        <v>42276</v>
      </c>
      <c r="K349" s="20">
        <v>2015</v>
      </c>
      <c r="L349" s="20">
        <v>2015</v>
      </c>
      <c r="M349" s="22">
        <v>2000</v>
      </c>
      <c r="N349" s="21" t="s">
        <v>130</v>
      </c>
      <c r="O349" s="23">
        <f>M349*VLOOKUP(N349,Kurzy!$A$2:$B$10,2,FALSE)</f>
        <v>2000</v>
      </c>
      <c r="P349" s="18"/>
      <c r="Q349" s="24"/>
      <c r="R349" s="18" t="s">
        <v>10147</v>
      </c>
      <c r="S349" s="18"/>
    </row>
    <row r="350" spans="1:19" ht="38.25" hidden="1" x14ac:dyDescent="0.2">
      <c r="A350" s="7" t="s">
        <v>30</v>
      </c>
      <c r="B350" s="4" t="s">
        <v>81</v>
      </c>
      <c r="C350" s="17" t="s">
        <v>1885</v>
      </c>
      <c r="D350" s="17" t="s">
        <v>1886</v>
      </c>
      <c r="E350" s="18" t="s">
        <v>1887</v>
      </c>
      <c r="F350" s="18" t="s">
        <v>1888</v>
      </c>
      <c r="G350" s="18"/>
      <c r="H350" s="18" t="s">
        <v>1889</v>
      </c>
      <c r="I350" s="18">
        <v>151742</v>
      </c>
      <c r="J350" s="19">
        <v>41963</v>
      </c>
      <c r="K350" s="20">
        <v>2014</v>
      </c>
      <c r="L350" s="20">
        <v>2016</v>
      </c>
      <c r="M350" s="22">
        <v>5800</v>
      </c>
      <c r="N350" s="21" t="s">
        <v>130</v>
      </c>
      <c r="O350" s="23">
        <f>M350*VLOOKUP(N350,Kurzy!$A$2:$B$10,2,FALSE)</f>
        <v>5800</v>
      </c>
      <c r="P350" s="18"/>
      <c r="Q350" s="24"/>
      <c r="R350" s="18" t="s">
        <v>10143</v>
      </c>
      <c r="S350" s="18" t="s">
        <v>10158</v>
      </c>
    </row>
    <row r="351" spans="1:19" ht="38.25" x14ac:dyDescent="0.2">
      <c r="A351" s="7" t="s">
        <v>30</v>
      </c>
      <c r="B351" s="4" t="s">
        <v>81</v>
      </c>
      <c r="C351" s="17" t="s">
        <v>1890</v>
      </c>
      <c r="D351" s="17" t="s">
        <v>1869</v>
      </c>
      <c r="E351" s="18" t="s">
        <v>1891</v>
      </c>
      <c r="F351" s="18" t="s">
        <v>1891</v>
      </c>
      <c r="G351" s="18"/>
      <c r="H351" s="18" t="s">
        <v>1892</v>
      </c>
      <c r="I351" s="18">
        <v>686930</v>
      </c>
      <c r="J351" s="19">
        <v>42233</v>
      </c>
      <c r="K351" s="20">
        <v>2015</v>
      </c>
      <c r="L351" s="20">
        <v>2015</v>
      </c>
      <c r="M351" s="22">
        <v>8040</v>
      </c>
      <c r="N351" s="21" t="s">
        <v>130</v>
      </c>
      <c r="O351" s="23">
        <f>M351*VLOOKUP(N351,Kurzy!$A$2:$B$10,2,FALSE)</f>
        <v>8040</v>
      </c>
      <c r="P351" s="18"/>
      <c r="Q351" s="24"/>
      <c r="R351" s="18" t="s">
        <v>10147</v>
      </c>
      <c r="S351" s="18"/>
    </row>
    <row r="352" spans="1:19" ht="38.25" hidden="1" x14ac:dyDescent="0.2">
      <c r="A352" s="7" t="s">
        <v>30</v>
      </c>
      <c r="B352" s="4" t="s">
        <v>116</v>
      </c>
      <c r="C352" s="17" t="s">
        <v>1893</v>
      </c>
      <c r="D352" s="17" t="s">
        <v>943</v>
      </c>
      <c r="E352" s="18" t="s">
        <v>1894</v>
      </c>
      <c r="F352" s="18" t="s">
        <v>1895</v>
      </c>
      <c r="G352" s="18" t="s">
        <v>1896</v>
      </c>
      <c r="H352" s="18" t="s">
        <v>1897</v>
      </c>
      <c r="I352" s="18">
        <v>596795</v>
      </c>
      <c r="J352" s="19">
        <v>40759</v>
      </c>
      <c r="K352" s="20">
        <v>2011</v>
      </c>
      <c r="L352" s="20">
        <v>2014</v>
      </c>
      <c r="M352" s="22">
        <v>1500</v>
      </c>
      <c r="N352" s="21" t="s">
        <v>130</v>
      </c>
      <c r="O352" s="23">
        <f>M352*VLOOKUP(N352,Kurzy!$A$2:$B$10,2,FALSE)</f>
        <v>1500</v>
      </c>
      <c r="P352" s="18"/>
      <c r="Q352" s="24"/>
      <c r="R352" s="18" t="s">
        <v>10143</v>
      </c>
      <c r="S352" s="18" t="s">
        <v>10158</v>
      </c>
    </row>
    <row r="353" spans="1:19" ht="38.25" x14ac:dyDescent="0.2">
      <c r="A353" s="7" t="s">
        <v>30</v>
      </c>
      <c r="B353" s="4" t="s">
        <v>878</v>
      </c>
      <c r="C353" s="17" t="s">
        <v>1170</v>
      </c>
      <c r="D353" s="17" t="s">
        <v>1171</v>
      </c>
      <c r="E353" s="18" t="s">
        <v>1172</v>
      </c>
      <c r="F353" s="18" t="s">
        <v>1173</v>
      </c>
      <c r="G353" s="18" t="s">
        <v>1174</v>
      </c>
      <c r="H353" s="18" t="s">
        <v>362</v>
      </c>
      <c r="I353" s="18">
        <v>30857571</v>
      </c>
      <c r="J353" s="19">
        <v>41992</v>
      </c>
      <c r="K353" s="20">
        <v>2015</v>
      </c>
      <c r="L353" s="20">
        <v>2015</v>
      </c>
      <c r="M353" s="22">
        <v>1878</v>
      </c>
      <c r="N353" s="21" t="s">
        <v>130</v>
      </c>
      <c r="O353" s="23">
        <f>M353*VLOOKUP(N353,Kurzy!$A$2:$B$10,2,FALSE)</f>
        <v>1878</v>
      </c>
      <c r="P353" s="18"/>
      <c r="Q353" s="24"/>
      <c r="R353" s="18" t="s">
        <v>10147</v>
      </c>
      <c r="S353" s="18"/>
    </row>
    <row r="354" spans="1:19" ht="38.25" x14ac:dyDescent="0.2">
      <c r="A354" s="7" t="s">
        <v>30</v>
      </c>
      <c r="B354" s="4" t="s">
        <v>878</v>
      </c>
      <c r="C354" s="17" t="s">
        <v>1175</v>
      </c>
      <c r="D354" s="17" t="s">
        <v>1176</v>
      </c>
      <c r="E354" s="18" t="s">
        <v>1177</v>
      </c>
      <c r="F354" s="18" t="s">
        <v>1173</v>
      </c>
      <c r="G354" s="18" t="s">
        <v>1174</v>
      </c>
      <c r="H354" s="18" t="s">
        <v>362</v>
      </c>
      <c r="I354" s="18">
        <v>30857571</v>
      </c>
      <c r="J354" s="19">
        <v>41992</v>
      </c>
      <c r="K354" s="20">
        <v>2015</v>
      </c>
      <c r="L354" s="20">
        <v>2015</v>
      </c>
      <c r="M354" s="22">
        <v>2500</v>
      </c>
      <c r="N354" s="21" t="s">
        <v>130</v>
      </c>
      <c r="O354" s="23">
        <f>M354*VLOOKUP(N354,Kurzy!$A$2:$B$10,2,FALSE)</f>
        <v>2500</v>
      </c>
      <c r="P354" s="18"/>
      <c r="Q354" s="24"/>
      <c r="R354" s="18" t="s">
        <v>10147</v>
      </c>
      <c r="S354" s="18"/>
    </row>
    <row r="355" spans="1:19" ht="38.25" x14ac:dyDescent="0.2">
      <c r="A355" s="7" t="s">
        <v>30</v>
      </c>
      <c r="B355" s="4" t="s">
        <v>878</v>
      </c>
      <c r="C355" s="17" t="s">
        <v>1178</v>
      </c>
      <c r="D355" s="17" t="s">
        <v>1179</v>
      </c>
      <c r="E355" s="18" t="s">
        <v>1180</v>
      </c>
      <c r="F355" s="18" t="s">
        <v>1173</v>
      </c>
      <c r="G355" s="18" t="s">
        <v>1174</v>
      </c>
      <c r="H355" s="18" t="s">
        <v>362</v>
      </c>
      <c r="I355" s="18">
        <v>30857571</v>
      </c>
      <c r="J355" s="19">
        <v>41992</v>
      </c>
      <c r="K355" s="20">
        <v>2015</v>
      </c>
      <c r="L355" s="20">
        <v>2015</v>
      </c>
      <c r="M355" s="22">
        <v>1822</v>
      </c>
      <c r="N355" s="21" t="s">
        <v>130</v>
      </c>
      <c r="O355" s="23">
        <f>M355*VLOOKUP(N355,Kurzy!$A$2:$B$10,2,FALSE)</f>
        <v>1822</v>
      </c>
      <c r="P355" s="18"/>
      <c r="Q355" s="24"/>
      <c r="R355" s="18" t="s">
        <v>10147</v>
      </c>
      <c r="S355" s="18"/>
    </row>
    <row r="356" spans="1:19" ht="38.25" x14ac:dyDescent="0.2">
      <c r="A356" s="7" t="s">
        <v>30</v>
      </c>
      <c r="B356" s="4" t="s">
        <v>878</v>
      </c>
      <c r="C356" s="17" t="s">
        <v>1181</v>
      </c>
      <c r="D356" s="17" t="s">
        <v>1182</v>
      </c>
      <c r="E356" s="18" t="s">
        <v>1183</v>
      </c>
      <c r="F356" s="18" t="s">
        <v>1173</v>
      </c>
      <c r="G356" s="18" t="s">
        <v>1174</v>
      </c>
      <c r="H356" s="18" t="s">
        <v>362</v>
      </c>
      <c r="I356" s="18">
        <v>30857571</v>
      </c>
      <c r="J356" s="19">
        <v>41992</v>
      </c>
      <c r="K356" s="20">
        <v>2015</v>
      </c>
      <c r="L356" s="20">
        <v>2015</v>
      </c>
      <c r="M356" s="22">
        <v>5000</v>
      </c>
      <c r="N356" s="21" t="s">
        <v>130</v>
      </c>
      <c r="O356" s="23">
        <f>M356*VLOOKUP(N356,Kurzy!$A$2:$B$10,2,FALSE)</f>
        <v>5000</v>
      </c>
      <c r="P356" s="18"/>
      <c r="Q356" s="24"/>
      <c r="R356" s="18" t="s">
        <v>10147</v>
      </c>
      <c r="S356" s="18"/>
    </row>
    <row r="357" spans="1:19" ht="38.25" x14ac:dyDescent="0.2">
      <c r="A357" s="7" t="s">
        <v>30</v>
      </c>
      <c r="B357" s="4" t="s">
        <v>878</v>
      </c>
      <c r="C357" s="17" t="s">
        <v>1184</v>
      </c>
      <c r="D357" s="17" t="s">
        <v>1185</v>
      </c>
      <c r="E357" s="18" t="s">
        <v>1186</v>
      </c>
      <c r="F357" s="18" t="s">
        <v>1173</v>
      </c>
      <c r="G357" s="18" t="s">
        <v>1174</v>
      </c>
      <c r="H357" s="18" t="s">
        <v>362</v>
      </c>
      <c r="I357" s="18">
        <v>30857571</v>
      </c>
      <c r="J357" s="19">
        <v>41992</v>
      </c>
      <c r="K357" s="20">
        <v>2015</v>
      </c>
      <c r="L357" s="20">
        <v>2015</v>
      </c>
      <c r="M357" s="22">
        <v>3000</v>
      </c>
      <c r="N357" s="21" t="s">
        <v>130</v>
      </c>
      <c r="O357" s="23">
        <f>M357*VLOOKUP(N357,Kurzy!$A$2:$B$10,2,FALSE)</f>
        <v>3000</v>
      </c>
      <c r="P357" s="18"/>
      <c r="Q357" s="24"/>
      <c r="R357" s="18" t="s">
        <v>10147</v>
      </c>
      <c r="S357" s="18"/>
    </row>
    <row r="358" spans="1:19" ht="63.75" x14ac:dyDescent="0.2">
      <c r="A358" s="7" t="s">
        <v>30</v>
      </c>
      <c r="B358" s="4" t="s">
        <v>878</v>
      </c>
      <c r="C358" s="17" t="s">
        <v>1187</v>
      </c>
      <c r="D358" s="17" t="s">
        <v>1188</v>
      </c>
      <c r="E358" s="18" t="s">
        <v>1189</v>
      </c>
      <c r="F358" s="18" t="s">
        <v>1173</v>
      </c>
      <c r="G358" s="18" t="s">
        <v>1190</v>
      </c>
      <c r="H358" s="18" t="s">
        <v>1191</v>
      </c>
      <c r="I358" s="18">
        <v>42137527</v>
      </c>
      <c r="J358" s="19">
        <v>42200</v>
      </c>
      <c r="K358" s="20">
        <v>2015</v>
      </c>
      <c r="L358" s="20">
        <v>2016</v>
      </c>
      <c r="M358" s="22">
        <v>4000</v>
      </c>
      <c r="N358" s="21" t="s">
        <v>130</v>
      </c>
      <c r="O358" s="23">
        <f>M358*VLOOKUP(N358,Kurzy!$A$2:$B$10,2,FALSE)</f>
        <v>4000</v>
      </c>
      <c r="P358" s="18"/>
      <c r="Q358" s="24"/>
      <c r="R358" s="18" t="s">
        <v>10147</v>
      </c>
      <c r="S358" s="18"/>
    </row>
    <row r="359" spans="1:19" ht="38.25" x14ac:dyDescent="0.2">
      <c r="A359" s="7" t="s">
        <v>30</v>
      </c>
      <c r="B359" s="4" t="s">
        <v>878</v>
      </c>
      <c r="C359" s="17" t="s">
        <v>1078</v>
      </c>
      <c r="D359" s="17" t="s">
        <v>1192</v>
      </c>
      <c r="E359" s="18" t="s">
        <v>1193</v>
      </c>
      <c r="F359" s="18" t="s">
        <v>1173</v>
      </c>
      <c r="G359" s="18" t="s">
        <v>1194</v>
      </c>
      <c r="H359" s="18" t="s">
        <v>1081</v>
      </c>
      <c r="I359" s="18">
        <v>603015</v>
      </c>
      <c r="J359" s="19">
        <v>42258</v>
      </c>
      <c r="K359" s="20">
        <v>2015</v>
      </c>
      <c r="L359" s="20">
        <v>2018</v>
      </c>
      <c r="M359" s="22">
        <v>18800</v>
      </c>
      <c r="N359" s="21" t="s">
        <v>130</v>
      </c>
      <c r="O359" s="23">
        <f>M359*VLOOKUP(N359,Kurzy!$A$2:$B$10,2,FALSE)</f>
        <v>18800</v>
      </c>
      <c r="P359" s="18"/>
      <c r="Q359" s="24"/>
      <c r="R359" s="18" t="s">
        <v>10147</v>
      </c>
      <c r="S359" s="18"/>
    </row>
    <row r="360" spans="1:19" ht="38.25" x14ac:dyDescent="0.2">
      <c r="A360" s="7" t="s">
        <v>30</v>
      </c>
      <c r="B360" s="4" t="s">
        <v>878</v>
      </c>
      <c r="C360" s="17" t="s">
        <v>1195</v>
      </c>
      <c r="D360" s="17" t="s">
        <v>1196</v>
      </c>
      <c r="E360" s="18" t="s">
        <v>1197</v>
      </c>
      <c r="F360" s="18" t="s">
        <v>1173</v>
      </c>
      <c r="G360" s="18" t="s">
        <v>1194</v>
      </c>
      <c r="H360" s="18" t="s">
        <v>1198</v>
      </c>
      <c r="I360" s="18">
        <v>35805609</v>
      </c>
      <c r="J360" s="19">
        <v>42277</v>
      </c>
      <c r="K360" s="20">
        <v>2015</v>
      </c>
      <c r="L360" s="20">
        <v>2018</v>
      </c>
      <c r="M360" s="22">
        <v>24445</v>
      </c>
      <c r="N360" s="21" t="s">
        <v>130</v>
      </c>
      <c r="O360" s="23">
        <f>M360*VLOOKUP(N360,Kurzy!$A$2:$B$10,2,FALSE)</f>
        <v>24445</v>
      </c>
      <c r="P360" s="18"/>
      <c r="Q360" s="24"/>
      <c r="R360" s="18" t="s">
        <v>10147</v>
      </c>
      <c r="S360" s="18"/>
    </row>
    <row r="361" spans="1:19" ht="51" hidden="1" x14ac:dyDescent="0.2">
      <c r="A361" s="7" t="s">
        <v>30</v>
      </c>
      <c r="B361" s="4" t="s">
        <v>878</v>
      </c>
      <c r="C361" s="17" t="s">
        <v>1199</v>
      </c>
      <c r="D361" s="17" t="s">
        <v>1200</v>
      </c>
      <c r="E361" s="18">
        <v>4600008937</v>
      </c>
      <c r="F361" s="18" t="s">
        <v>988</v>
      </c>
      <c r="G361" s="18"/>
      <c r="H361" s="18" t="s">
        <v>1201</v>
      </c>
      <c r="I361" s="18">
        <v>35829052</v>
      </c>
      <c r="J361" s="19">
        <v>41341</v>
      </c>
      <c r="K361" s="20">
        <v>2013</v>
      </c>
      <c r="L361" s="20">
        <v>2015</v>
      </c>
      <c r="M361" s="22">
        <v>57480</v>
      </c>
      <c r="N361" s="21" t="s">
        <v>130</v>
      </c>
      <c r="O361" s="23">
        <f>M361*VLOOKUP(N361,Kurzy!$A$2:$B$10,2,FALSE)</f>
        <v>57480</v>
      </c>
      <c r="P361" s="18"/>
      <c r="Q361" s="24"/>
      <c r="R361" s="18" t="s">
        <v>10143</v>
      </c>
      <c r="S361" s="18" t="s">
        <v>10177</v>
      </c>
    </row>
    <row r="362" spans="1:19" ht="63.75" x14ac:dyDescent="0.2">
      <c r="A362" s="7" t="s">
        <v>30</v>
      </c>
      <c r="B362" s="4" t="s">
        <v>878</v>
      </c>
      <c r="C362" s="17" t="s">
        <v>1202</v>
      </c>
      <c r="D362" s="17" t="s">
        <v>1203</v>
      </c>
      <c r="E362" s="18" t="s">
        <v>1204</v>
      </c>
      <c r="F362" s="18" t="s">
        <v>1205</v>
      </c>
      <c r="G362" s="18"/>
      <c r="H362" s="18" t="s">
        <v>1206</v>
      </c>
      <c r="I362" s="18" t="s">
        <v>1207</v>
      </c>
      <c r="J362" s="19">
        <v>42156</v>
      </c>
      <c r="K362" s="20">
        <v>2015</v>
      </c>
      <c r="L362" s="20">
        <v>2015</v>
      </c>
      <c r="M362" s="22">
        <v>28560</v>
      </c>
      <c r="N362" s="21" t="s">
        <v>130</v>
      </c>
      <c r="O362" s="23">
        <f>M362*VLOOKUP(N362,Kurzy!$A$2:$B$10,2,FALSE)</f>
        <v>28560</v>
      </c>
      <c r="P362" s="18"/>
      <c r="Q362" s="24"/>
      <c r="R362" s="18" t="s">
        <v>10147</v>
      </c>
      <c r="S362" s="18"/>
    </row>
    <row r="363" spans="1:19" ht="38.25" x14ac:dyDescent="0.2">
      <c r="A363" s="7" t="s">
        <v>30</v>
      </c>
      <c r="B363" s="4" t="s">
        <v>878</v>
      </c>
      <c r="C363" s="17" t="s">
        <v>1208</v>
      </c>
      <c r="D363" s="17" t="s">
        <v>1203</v>
      </c>
      <c r="E363" s="18" t="s">
        <v>1209</v>
      </c>
      <c r="F363" s="18" t="s">
        <v>1205</v>
      </c>
      <c r="G363" s="18"/>
      <c r="H363" s="18" t="s">
        <v>1206</v>
      </c>
      <c r="I363" s="18" t="s">
        <v>1207</v>
      </c>
      <c r="J363" s="19">
        <v>42248</v>
      </c>
      <c r="K363" s="20">
        <v>2015</v>
      </c>
      <c r="L363" s="20">
        <v>2015</v>
      </c>
      <c r="M363" s="22">
        <v>32640</v>
      </c>
      <c r="N363" s="21" t="s">
        <v>130</v>
      </c>
      <c r="O363" s="23">
        <f>M363*VLOOKUP(N363,Kurzy!$A$2:$B$10,2,FALSE)</f>
        <v>32640</v>
      </c>
      <c r="P363" s="18"/>
      <c r="Q363" s="24"/>
      <c r="R363" s="18" t="s">
        <v>10147</v>
      </c>
      <c r="S363" s="18"/>
    </row>
    <row r="364" spans="1:19" ht="51" hidden="1" x14ac:dyDescent="0.2">
      <c r="A364" s="7" t="s">
        <v>30</v>
      </c>
      <c r="B364" s="4" t="s">
        <v>878</v>
      </c>
      <c r="C364" s="17" t="s">
        <v>1210</v>
      </c>
      <c r="D364" s="17" t="s">
        <v>1200</v>
      </c>
      <c r="E364" s="18" t="s">
        <v>1211</v>
      </c>
      <c r="F364" s="18" t="s">
        <v>1205</v>
      </c>
      <c r="G364" s="18"/>
      <c r="H364" s="18" t="s">
        <v>1212</v>
      </c>
      <c r="I364" s="18">
        <v>30844185</v>
      </c>
      <c r="J364" s="19">
        <v>42226</v>
      </c>
      <c r="K364" s="20">
        <v>2015</v>
      </c>
      <c r="L364" s="20">
        <v>2015</v>
      </c>
      <c r="M364" s="22">
        <v>11040</v>
      </c>
      <c r="N364" s="21" t="s">
        <v>130</v>
      </c>
      <c r="O364" s="23">
        <f>M364*VLOOKUP(N364,Kurzy!$A$2:$B$10,2,FALSE)</f>
        <v>11040</v>
      </c>
      <c r="P364" s="18"/>
      <c r="Q364" s="24"/>
      <c r="R364" s="18" t="s">
        <v>10143</v>
      </c>
      <c r="S364" s="18" t="s">
        <v>10158</v>
      </c>
    </row>
    <row r="365" spans="1:19" ht="51" x14ac:dyDescent="0.2">
      <c r="A365" s="7" t="s">
        <v>30</v>
      </c>
      <c r="B365" s="4" t="s">
        <v>878</v>
      </c>
      <c r="C365" s="17" t="s">
        <v>1213</v>
      </c>
      <c r="D365" s="17" t="s">
        <v>1214</v>
      </c>
      <c r="E365" s="18" t="s">
        <v>1215</v>
      </c>
      <c r="F365" s="18" t="s">
        <v>1205</v>
      </c>
      <c r="G365" s="18"/>
      <c r="H365" s="18" t="s">
        <v>1216</v>
      </c>
      <c r="I365" s="18">
        <v>44547056</v>
      </c>
      <c r="J365" s="19">
        <v>42248</v>
      </c>
      <c r="K365" s="20">
        <v>2015</v>
      </c>
      <c r="L365" s="20">
        <v>2015</v>
      </c>
      <c r="M365" s="22">
        <v>6000</v>
      </c>
      <c r="N365" s="21" t="s">
        <v>130</v>
      </c>
      <c r="O365" s="23">
        <f>M365*VLOOKUP(N365,Kurzy!$A$2:$B$10,2,FALSE)</f>
        <v>6000</v>
      </c>
      <c r="P365" s="18"/>
      <c r="Q365" s="24"/>
      <c r="R365" s="18" t="s">
        <v>10147</v>
      </c>
      <c r="S365" s="18"/>
    </row>
    <row r="366" spans="1:19" ht="38.25" x14ac:dyDescent="0.2">
      <c r="A366" s="7" t="s">
        <v>30</v>
      </c>
      <c r="B366" s="4" t="s">
        <v>878</v>
      </c>
      <c r="C366" s="17" t="s">
        <v>1217</v>
      </c>
      <c r="D366" s="17" t="s">
        <v>1214</v>
      </c>
      <c r="E366" s="18" t="s">
        <v>1218</v>
      </c>
      <c r="F366" s="18" t="s">
        <v>1205</v>
      </c>
      <c r="G366" s="18"/>
      <c r="H366" s="18" t="s">
        <v>1219</v>
      </c>
      <c r="I366" s="18">
        <v>44450583</v>
      </c>
      <c r="J366" s="19">
        <v>42248</v>
      </c>
      <c r="K366" s="20">
        <v>2015</v>
      </c>
      <c r="L366" s="20">
        <v>2015</v>
      </c>
      <c r="M366" s="22">
        <v>6000</v>
      </c>
      <c r="N366" s="21" t="s">
        <v>130</v>
      </c>
      <c r="O366" s="23">
        <f>M366*VLOOKUP(N366,Kurzy!$A$2:$B$10,2,FALSE)</f>
        <v>6000</v>
      </c>
      <c r="P366" s="18"/>
      <c r="Q366" s="24"/>
      <c r="R366" s="18" t="s">
        <v>10147</v>
      </c>
      <c r="S366" s="18"/>
    </row>
    <row r="367" spans="1:19" ht="25.5" x14ac:dyDescent="0.2">
      <c r="A367" s="7" t="s">
        <v>30</v>
      </c>
      <c r="B367" s="4" t="s">
        <v>878</v>
      </c>
      <c r="C367" s="17" t="s">
        <v>1220</v>
      </c>
      <c r="D367" s="17" t="s">
        <v>1221</v>
      </c>
      <c r="E367" s="18" t="s">
        <v>1222</v>
      </c>
      <c r="F367" s="18" t="s">
        <v>1205</v>
      </c>
      <c r="G367" s="18"/>
      <c r="H367" s="18" t="s">
        <v>1223</v>
      </c>
      <c r="I367" s="18">
        <v>36318442</v>
      </c>
      <c r="J367" s="19">
        <v>42330</v>
      </c>
      <c r="K367" s="20">
        <v>2015</v>
      </c>
      <c r="L367" s="20">
        <v>2015</v>
      </c>
      <c r="M367" s="22">
        <v>3240</v>
      </c>
      <c r="N367" s="21" t="s">
        <v>130</v>
      </c>
      <c r="O367" s="23">
        <f>M367*VLOOKUP(N367,Kurzy!$A$2:$B$10,2,FALSE)</f>
        <v>3240</v>
      </c>
      <c r="P367" s="18"/>
      <c r="Q367" s="24"/>
      <c r="R367" s="18" t="s">
        <v>10147</v>
      </c>
      <c r="S367" s="18"/>
    </row>
    <row r="368" spans="1:19" ht="25.5" x14ac:dyDescent="0.2">
      <c r="A368" s="7" t="s">
        <v>30</v>
      </c>
      <c r="B368" s="4" t="s">
        <v>878</v>
      </c>
      <c r="C368" s="17" t="s">
        <v>1224</v>
      </c>
      <c r="D368" s="17" t="s">
        <v>1221</v>
      </c>
      <c r="E368" s="18" t="s">
        <v>1225</v>
      </c>
      <c r="F368" s="18" t="s">
        <v>1205</v>
      </c>
      <c r="G368" s="18"/>
      <c r="H368" s="18" t="s">
        <v>1223</v>
      </c>
      <c r="I368" s="18">
        <v>36318442</v>
      </c>
      <c r="J368" s="19">
        <v>42331</v>
      </c>
      <c r="K368" s="20">
        <v>2015</v>
      </c>
      <c r="L368" s="20">
        <v>2015</v>
      </c>
      <c r="M368" s="22">
        <v>7200</v>
      </c>
      <c r="N368" s="21" t="s">
        <v>130</v>
      </c>
      <c r="O368" s="23">
        <f>M368*VLOOKUP(N368,Kurzy!$A$2:$B$10,2,FALSE)</f>
        <v>7200</v>
      </c>
      <c r="P368" s="18"/>
      <c r="Q368" s="24"/>
      <c r="R368" s="18" t="s">
        <v>10147</v>
      </c>
      <c r="S368" s="18"/>
    </row>
    <row r="369" spans="1:19" ht="38.25" x14ac:dyDescent="0.2">
      <c r="A369" s="7" t="s">
        <v>30</v>
      </c>
      <c r="B369" s="4" t="s">
        <v>878</v>
      </c>
      <c r="C369" s="17" t="s">
        <v>1226</v>
      </c>
      <c r="D369" s="17" t="s">
        <v>1221</v>
      </c>
      <c r="E369" s="18" t="s">
        <v>1227</v>
      </c>
      <c r="F369" s="18" t="s">
        <v>1205</v>
      </c>
      <c r="G369" s="18"/>
      <c r="H369" s="18" t="s">
        <v>1223</v>
      </c>
      <c r="I369" s="18">
        <v>36318442</v>
      </c>
      <c r="J369" s="19">
        <v>42333</v>
      </c>
      <c r="K369" s="20">
        <v>2015</v>
      </c>
      <c r="L369" s="20">
        <v>2015</v>
      </c>
      <c r="M369" s="22">
        <v>6600</v>
      </c>
      <c r="N369" s="21" t="s">
        <v>130</v>
      </c>
      <c r="O369" s="23">
        <f>M369*VLOOKUP(N369,Kurzy!$A$2:$B$10,2,FALSE)</f>
        <v>6600</v>
      </c>
      <c r="P369" s="18"/>
      <c r="Q369" s="24"/>
      <c r="R369" s="18" t="s">
        <v>10147</v>
      </c>
      <c r="S369" s="18"/>
    </row>
    <row r="370" spans="1:19" ht="38.25" x14ac:dyDescent="0.2">
      <c r="A370" s="7" t="s">
        <v>30</v>
      </c>
      <c r="B370" s="4" t="s">
        <v>878</v>
      </c>
      <c r="C370" s="17" t="s">
        <v>1228</v>
      </c>
      <c r="D370" s="17" t="s">
        <v>1221</v>
      </c>
      <c r="E370" s="18" t="s">
        <v>1229</v>
      </c>
      <c r="F370" s="18" t="s">
        <v>1205</v>
      </c>
      <c r="G370" s="18"/>
      <c r="H370" s="18" t="s">
        <v>1223</v>
      </c>
      <c r="I370" s="18">
        <v>36318442</v>
      </c>
      <c r="J370" s="19">
        <v>42330</v>
      </c>
      <c r="K370" s="20">
        <v>2015</v>
      </c>
      <c r="L370" s="20">
        <v>2015</v>
      </c>
      <c r="M370" s="22">
        <v>6600</v>
      </c>
      <c r="N370" s="21" t="s">
        <v>130</v>
      </c>
      <c r="O370" s="23">
        <f>M370*VLOOKUP(N370,Kurzy!$A$2:$B$10,2,FALSE)</f>
        <v>6600</v>
      </c>
      <c r="P370" s="18"/>
      <c r="Q370" s="24"/>
      <c r="R370" s="18" t="s">
        <v>10147</v>
      </c>
      <c r="S370" s="18"/>
    </row>
    <row r="371" spans="1:19" ht="89.25" x14ac:dyDescent="0.2">
      <c r="A371" s="7" t="s">
        <v>30</v>
      </c>
      <c r="B371" s="4" t="s">
        <v>47</v>
      </c>
      <c r="C371" s="17" t="s">
        <v>821</v>
      </c>
      <c r="D371" s="17" t="s">
        <v>822</v>
      </c>
      <c r="E371" s="18" t="s">
        <v>823</v>
      </c>
      <c r="F371" s="18" t="s">
        <v>824</v>
      </c>
      <c r="G371" s="18" t="s">
        <v>825</v>
      </c>
      <c r="H371" s="18" t="s">
        <v>826</v>
      </c>
      <c r="I371" s="18">
        <v>36022047</v>
      </c>
      <c r="J371" s="19">
        <v>41865</v>
      </c>
      <c r="K371" s="20">
        <v>2014</v>
      </c>
      <c r="L371" s="20">
        <v>2015</v>
      </c>
      <c r="M371" s="22">
        <v>13000</v>
      </c>
      <c r="N371" s="21" t="s">
        <v>130</v>
      </c>
      <c r="O371" s="23">
        <f>M371*VLOOKUP(N371,Kurzy!$A$2:$B$10,2,FALSE)</f>
        <v>13000</v>
      </c>
      <c r="P371" s="18" t="s">
        <v>827</v>
      </c>
      <c r="Q371" s="24"/>
      <c r="R371" s="18" t="s">
        <v>10147</v>
      </c>
      <c r="S371" s="18" t="s">
        <v>10153</v>
      </c>
    </row>
    <row r="372" spans="1:19" ht="89.25" x14ac:dyDescent="0.2">
      <c r="A372" s="7" t="s">
        <v>30</v>
      </c>
      <c r="B372" s="4" t="s">
        <v>47</v>
      </c>
      <c r="C372" s="17" t="s">
        <v>821</v>
      </c>
      <c r="D372" s="17" t="s">
        <v>822</v>
      </c>
      <c r="E372" s="18" t="s">
        <v>828</v>
      </c>
      <c r="F372" s="18" t="s">
        <v>829</v>
      </c>
      <c r="G372" s="18" t="s">
        <v>825</v>
      </c>
      <c r="H372" s="18" t="s">
        <v>830</v>
      </c>
      <c r="I372" s="18">
        <v>36022047</v>
      </c>
      <c r="J372" s="19">
        <v>41983</v>
      </c>
      <c r="K372" s="20">
        <v>2014</v>
      </c>
      <c r="L372" s="20">
        <v>2015</v>
      </c>
      <c r="M372" s="22">
        <v>10000</v>
      </c>
      <c r="N372" s="21" t="s">
        <v>130</v>
      </c>
      <c r="O372" s="23">
        <f>M372*VLOOKUP(N372,Kurzy!$A$2:$B$10,2,FALSE)</f>
        <v>10000</v>
      </c>
      <c r="P372" s="18" t="s">
        <v>827</v>
      </c>
      <c r="Q372" s="24"/>
      <c r="R372" s="18" t="s">
        <v>10147</v>
      </c>
      <c r="S372" s="18" t="s">
        <v>10153</v>
      </c>
    </row>
    <row r="373" spans="1:19" ht="38.25" x14ac:dyDescent="0.2">
      <c r="A373" s="7" t="s">
        <v>30</v>
      </c>
      <c r="B373" s="4" t="s">
        <v>47</v>
      </c>
      <c r="C373" s="17" t="s">
        <v>831</v>
      </c>
      <c r="D373" s="17" t="s">
        <v>832</v>
      </c>
      <c r="E373" s="18" t="s">
        <v>833</v>
      </c>
      <c r="F373" s="18" t="s">
        <v>834</v>
      </c>
      <c r="G373" s="18" t="s">
        <v>835</v>
      </c>
      <c r="H373" s="18" t="s">
        <v>836</v>
      </c>
      <c r="I373" s="18">
        <v>36022047</v>
      </c>
      <c r="J373" s="19">
        <v>42259</v>
      </c>
      <c r="K373" s="20">
        <v>2015</v>
      </c>
      <c r="L373" s="20">
        <v>2015</v>
      </c>
      <c r="M373" s="22">
        <v>21000</v>
      </c>
      <c r="N373" s="21" t="s">
        <v>130</v>
      </c>
      <c r="O373" s="23">
        <f>M373*VLOOKUP(N373,Kurzy!$A$2:$B$10,2,FALSE)</f>
        <v>21000</v>
      </c>
      <c r="P373" s="18" t="s">
        <v>837</v>
      </c>
      <c r="Q373" s="24"/>
      <c r="R373" s="18" t="s">
        <v>10147</v>
      </c>
      <c r="S373" s="18" t="s">
        <v>10153</v>
      </c>
    </row>
    <row r="374" spans="1:19" ht="114.75" x14ac:dyDescent="0.2">
      <c r="A374" s="7" t="s">
        <v>30</v>
      </c>
      <c r="B374" s="4" t="s">
        <v>47</v>
      </c>
      <c r="C374" s="17" t="s">
        <v>838</v>
      </c>
      <c r="D374" s="17" t="s">
        <v>839</v>
      </c>
      <c r="E374" s="18" t="s">
        <v>840</v>
      </c>
      <c r="F374" s="18" t="s">
        <v>393</v>
      </c>
      <c r="G374" s="18" t="s">
        <v>841</v>
      </c>
      <c r="H374" s="18" t="s">
        <v>842</v>
      </c>
      <c r="I374" s="18">
        <v>36022047</v>
      </c>
      <c r="J374" s="19">
        <v>42226</v>
      </c>
      <c r="K374" s="20">
        <v>2015</v>
      </c>
      <c r="L374" s="20">
        <v>2015</v>
      </c>
      <c r="M374" s="22">
        <v>3000</v>
      </c>
      <c r="N374" s="21" t="s">
        <v>130</v>
      </c>
      <c r="O374" s="23">
        <f>M374*VLOOKUP(N374,Kurzy!$A$2:$B$10,2,FALSE)</f>
        <v>3000</v>
      </c>
      <c r="P374" s="18" t="s">
        <v>843</v>
      </c>
      <c r="Q374" s="24"/>
      <c r="R374" s="18" t="s">
        <v>10147</v>
      </c>
      <c r="S374" s="18" t="s">
        <v>10153</v>
      </c>
    </row>
    <row r="375" spans="1:19" ht="38.25" x14ac:dyDescent="0.2">
      <c r="A375" s="7" t="s">
        <v>30</v>
      </c>
      <c r="B375" s="4" t="s">
        <v>47</v>
      </c>
      <c r="C375" s="17" t="s">
        <v>850</v>
      </c>
      <c r="D375" s="17" t="s">
        <v>851</v>
      </c>
      <c r="E375" s="18" t="s">
        <v>852</v>
      </c>
      <c r="F375" s="18" t="s">
        <v>829</v>
      </c>
      <c r="G375" s="18" t="s">
        <v>825</v>
      </c>
      <c r="H375" s="18" t="s">
        <v>853</v>
      </c>
      <c r="I375" s="18">
        <v>31744630</v>
      </c>
      <c r="J375" s="19">
        <v>42300</v>
      </c>
      <c r="K375" s="20">
        <v>2015</v>
      </c>
      <c r="L375" s="20">
        <v>2015</v>
      </c>
      <c r="M375" s="22">
        <v>11000</v>
      </c>
      <c r="N375" s="21" t="s">
        <v>130</v>
      </c>
      <c r="O375" s="23">
        <f>M375*VLOOKUP(N375,Kurzy!$A$2:$B$10,2,FALSE)</f>
        <v>11000</v>
      </c>
      <c r="P375" s="18" t="s">
        <v>854</v>
      </c>
      <c r="Q375" s="24"/>
      <c r="R375" s="18" t="s">
        <v>10147</v>
      </c>
      <c r="S375" s="18" t="s">
        <v>10153</v>
      </c>
    </row>
    <row r="376" spans="1:19" ht="63.75" x14ac:dyDescent="0.2">
      <c r="A376" s="7" t="s">
        <v>30</v>
      </c>
      <c r="B376" s="4" t="s">
        <v>47</v>
      </c>
      <c r="C376" s="17" t="s">
        <v>855</v>
      </c>
      <c r="D376" s="17" t="s">
        <v>856</v>
      </c>
      <c r="E376" s="18" t="s">
        <v>857</v>
      </c>
      <c r="F376" s="18" t="s">
        <v>858</v>
      </c>
      <c r="G376" s="18" t="s">
        <v>825</v>
      </c>
      <c r="H376" s="18" t="s">
        <v>859</v>
      </c>
      <c r="I376" s="18">
        <v>156752</v>
      </c>
      <c r="J376" s="19">
        <v>42177</v>
      </c>
      <c r="K376" s="20">
        <v>2015</v>
      </c>
      <c r="L376" s="20">
        <v>2015</v>
      </c>
      <c r="M376" s="22">
        <v>50000</v>
      </c>
      <c r="N376" s="21" t="s">
        <v>130</v>
      </c>
      <c r="O376" s="23">
        <f>M376*VLOOKUP(N376,Kurzy!$A$2:$B$10,2,FALSE)</f>
        <v>50000</v>
      </c>
      <c r="P376" s="18" t="s">
        <v>860</v>
      </c>
      <c r="Q376" s="24"/>
      <c r="R376" s="18" t="s">
        <v>10147</v>
      </c>
      <c r="S376" s="18" t="s">
        <v>10153</v>
      </c>
    </row>
    <row r="377" spans="1:19" ht="114.75" x14ac:dyDescent="0.2">
      <c r="A377" s="7" t="s">
        <v>30</v>
      </c>
      <c r="B377" s="4" t="s">
        <v>47</v>
      </c>
      <c r="C377" s="17" t="s">
        <v>838</v>
      </c>
      <c r="D377" s="17" t="s">
        <v>839</v>
      </c>
      <c r="E377" s="18" t="s">
        <v>840</v>
      </c>
      <c r="F377" s="18" t="s">
        <v>393</v>
      </c>
      <c r="G377" s="18" t="s">
        <v>841</v>
      </c>
      <c r="H377" s="18" t="s">
        <v>842</v>
      </c>
      <c r="I377" s="18">
        <v>36022047</v>
      </c>
      <c r="J377" s="19">
        <v>42226</v>
      </c>
      <c r="K377" s="20">
        <v>2015</v>
      </c>
      <c r="L377" s="20">
        <v>2015</v>
      </c>
      <c r="M377" s="22">
        <v>3000</v>
      </c>
      <c r="N377" s="21" t="s">
        <v>130</v>
      </c>
      <c r="O377" s="23">
        <f>M377*VLOOKUP(N377,Kurzy!$A$2:$B$10,2,FALSE)</f>
        <v>3000</v>
      </c>
      <c r="P377" s="18" t="s">
        <v>843</v>
      </c>
      <c r="Q377" s="24"/>
      <c r="R377" s="18" t="s">
        <v>10147</v>
      </c>
      <c r="S377" s="18" t="s">
        <v>10153</v>
      </c>
    </row>
    <row r="378" spans="1:19" ht="25.5" x14ac:dyDescent="0.2">
      <c r="A378" s="7" t="s">
        <v>8</v>
      </c>
      <c r="B378" s="4" t="s">
        <v>83</v>
      </c>
      <c r="C378" s="17" t="s">
        <v>3560</v>
      </c>
      <c r="D378" s="17" t="s">
        <v>3561</v>
      </c>
      <c r="E378" s="18" t="s">
        <v>3562</v>
      </c>
      <c r="F378" s="18" t="s">
        <v>3187</v>
      </c>
      <c r="G378" s="18" t="s">
        <v>3563</v>
      </c>
      <c r="H378" s="18" t="s">
        <v>3564</v>
      </c>
      <c r="I378" s="18">
        <v>30857571</v>
      </c>
      <c r="J378" s="19">
        <v>41964</v>
      </c>
      <c r="K378" s="20">
        <v>2014</v>
      </c>
      <c r="L378" s="20">
        <v>2015</v>
      </c>
      <c r="M378" s="22">
        <v>1850</v>
      </c>
      <c r="N378" s="21" t="s">
        <v>130</v>
      </c>
      <c r="O378" s="23">
        <f>M378*VLOOKUP(N378,Kurzy!$A$2:$B$10,2,FALSE)</f>
        <v>1850</v>
      </c>
      <c r="P378" s="18" t="s">
        <v>3526</v>
      </c>
      <c r="Q378" s="24"/>
      <c r="R378" s="18" t="s">
        <v>10147</v>
      </c>
      <c r="S378" s="18"/>
    </row>
    <row r="379" spans="1:19" ht="25.5" x14ac:dyDescent="0.2">
      <c r="A379" s="7" t="s">
        <v>8</v>
      </c>
      <c r="B379" s="4" t="s">
        <v>83</v>
      </c>
      <c r="C379" s="17" t="s">
        <v>3565</v>
      </c>
      <c r="D379" s="17" t="s">
        <v>3566</v>
      </c>
      <c r="E379" s="18" t="s">
        <v>545</v>
      </c>
      <c r="F379" s="18" t="s">
        <v>393</v>
      </c>
      <c r="G379" s="18" t="s">
        <v>3567</v>
      </c>
      <c r="H379" s="18" t="s">
        <v>3568</v>
      </c>
      <c r="I379" s="18">
        <v>35516909</v>
      </c>
      <c r="J379" s="19" t="s">
        <v>3569</v>
      </c>
      <c r="K379" s="20">
        <v>2015</v>
      </c>
      <c r="L379" s="20">
        <v>2015</v>
      </c>
      <c r="M379" s="22">
        <v>2000</v>
      </c>
      <c r="N379" s="21" t="s">
        <v>130</v>
      </c>
      <c r="O379" s="23">
        <f>M379*VLOOKUP(N379,Kurzy!$A$2:$B$10,2,FALSE)</f>
        <v>2000</v>
      </c>
      <c r="P379" s="18" t="s">
        <v>4146</v>
      </c>
      <c r="Q379" s="24"/>
      <c r="R379" s="18" t="s">
        <v>10147</v>
      </c>
      <c r="S379" s="18"/>
    </row>
    <row r="380" spans="1:19" ht="25.5" x14ac:dyDescent="0.2">
      <c r="A380" s="7" t="s">
        <v>8</v>
      </c>
      <c r="B380" s="4" t="s">
        <v>83</v>
      </c>
      <c r="C380" s="17" t="s">
        <v>3570</v>
      </c>
      <c r="D380" s="17" t="s">
        <v>3566</v>
      </c>
      <c r="E380" s="18" t="s">
        <v>3571</v>
      </c>
      <c r="F380" s="18" t="s">
        <v>393</v>
      </c>
      <c r="G380" s="18" t="s">
        <v>3567</v>
      </c>
      <c r="H380" s="18" t="s">
        <v>3572</v>
      </c>
      <c r="I380" s="18">
        <v>44951205</v>
      </c>
      <c r="J380" s="19" t="s">
        <v>3573</v>
      </c>
      <c r="K380" s="20">
        <v>2015</v>
      </c>
      <c r="L380" s="20">
        <v>2015</v>
      </c>
      <c r="M380" s="22">
        <v>1000</v>
      </c>
      <c r="N380" s="21" t="s">
        <v>130</v>
      </c>
      <c r="O380" s="23">
        <f>M380*VLOOKUP(N380,Kurzy!$A$2:$B$10,2,FALSE)</f>
        <v>1000</v>
      </c>
      <c r="P380" s="18" t="s">
        <v>4146</v>
      </c>
      <c r="Q380" s="24"/>
      <c r="R380" s="18" t="s">
        <v>10147</v>
      </c>
      <c r="S380" s="18"/>
    </row>
    <row r="381" spans="1:19" x14ac:dyDescent="0.2">
      <c r="A381" s="7" t="s">
        <v>8</v>
      </c>
      <c r="B381" s="4" t="s">
        <v>83</v>
      </c>
      <c r="C381" s="17" t="s">
        <v>3574</v>
      </c>
      <c r="D381" s="17" t="s">
        <v>3566</v>
      </c>
      <c r="E381" s="18" t="s">
        <v>548</v>
      </c>
      <c r="F381" s="18" t="s">
        <v>393</v>
      </c>
      <c r="G381" s="18" t="s">
        <v>3567</v>
      </c>
      <c r="H381" s="18" t="s">
        <v>3575</v>
      </c>
      <c r="I381" s="18">
        <v>35555556</v>
      </c>
      <c r="J381" s="19">
        <v>41954</v>
      </c>
      <c r="K381" s="20">
        <v>2015</v>
      </c>
      <c r="L381" s="20">
        <v>2015</v>
      </c>
      <c r="M381" s="22">
        <v>2000</v>
      </c>
      <c r="N381" s="21" t="s">
        <v>130</v>
      </c>
      <c r="O381" s="23">
        <f>M381*VLOOKUP(N381,Kurzy!$A$2:$B$10,2,FALSE)</f>
        <v>2000</v>
      </c>
      <c r="P381" s="18" t="s">
        <v>4146</v>
      </c>
      <c r="Q381" s="24"/>
      <c r="R381" s="18" t="s">
        <v>10147</v>
      </c>
      <c r="S381" s="18"/>
    </row>
    <row r="382" spans="1:19" ht="25.5" hidden="1" x14ac:dyDescent="0.2">
      <c r="A382" s="7" t="s">
        <v>8</v>
      </c>
      <c r="B382" s="4" t="s">
        <v>83</v>
      </c>
      <c r="C382" s="17" t="s">
        <v>3576</v>
      </c>
      <c r="D382" s="17" t="s">
        <v>3566</v>
      </c>
      <c r="E382" s="18" t="s">
        <v>3577</v>
      </c>
      <c r="F382" s="18" t="s">
        <v>393</v>
      </c>
      <c r="G382" s="18" t="s">
        <v>3567</v>
      </c>
      <c r="H382" s="18" t="s">
        <v>3578</v>
      </c>
      <c r="I382" s="18" t="s">
        <v>3579</v>
      </c>
      <c r="J382" s="19" t="s">
        <v>3580</v>
      </c>
      <c r="K382" s="20">
        <v>2015</v>
      </c>
      <c r="L382" s="20">
        <v>2015</v>
      </c>
      <c r="M382" s="22">
        <v>990</v>
      </c>
      <c r="N382" s="21" t="s">
        <v>130</v>
      </c>
      <c r="O382" s="23">
        <f>M382*VLOOKUP(N382,Kurzy!$A$2:$B$10,2,FALSE)</f>
        <v>990</v>
      </c>
      <c r="P382" s="18" t="s">
        <v>4146</v>
      </c>
      <c r="Q382" s="24"/>
      <c r="R382" s="18" t="s">
        <v>10143</v>
      </c>
      <c r="S382" s="18" t="s">
        <v>10158</v>
      </c>
    </row>
    <row r="383" spans="1:19" ht="38.25" x14ac:dyDescent="0.2">
      <c r="A383" s="7" t="s">
        <v>8</v>
      </c>
      <c r="B383" s="4" t="s">
        <v>83</v>
      </c>
      <c r="C383" s="17" t="s">
        <v>3581</v>
      </c>
      <c r="D383" s="17" t="s">
        <v>3566</v>
      </c>
      <c r="E383" s="18" t="s">
        <v>3582</v>
      </c>
      <c r="F383" s="18" t="s">
        <v>393</v>
      </c>
      <c r="G383" s="18" t="s">
        <v>3567</v>
      </c>
      <c r="H383" s="18" t="s">
        <v>3583</v>
      </c>
      <c r="I383" s="18">
        <v>31792693</v>
      </c>
      <c r="J383" s="19" t="s">
        <v>3584</v>
      </c>
      <c r="K383" s="20">
        <v>2015</v>
      </c>
      <c r="L383" s="20">
        <v>2015</v>
      </c>
      <c r="M383" s="22">
        <v>7000</v>
      </c>
      <c r="N383" s="21" t="s">
        <v>130</v>
      </c>
      <c r="O383" s="23">
        <f>M383*VLOOKUP(N383,Kurzy!$A$2:$B$10,2,FALSE)</f>
        <v>7000</v>
      </c>
      <c r="P383" s="18" t="s">
        <v>4146</v>
      </c>
      <c r="Q383" s="24"/>
      <c r="R383" s="18" t="s">
        <v>10147</v>
      </c>
      <c r="S383" s="18"/>
    </row>
    <row r="384" spans="1:19" ht="38.25" x14ac:dyDescent="0.2">
      <c r="A384" s="7" t="s">
        <v>8</v>
      </c>
      <c r="B384" s="4" t="s">
        <v>83</v>
      </c>
      <c r="C384" s="17" t="s">
        <v>3585</v>
      </c>
      <c r="D384" s="17" t="s">
        <v>3566</v>
      </c>
      <c r="E384" s="18" t="s">
        <v>3586</v>
      </c>
      <c r="F384" s="18" t="s">
        <v>393</v>
      </c>
      <c r="G384" s="18" t="s">
        <v>3567</v>
      </c>
      <c r="H384" s="18" t="s">
        <v>3587</v>
      </c>
      <c r="I384" s="18">
        <v>31999212</v>
      </c>
      <c r="J384" s="19" t="s">
        <v>3588</v>
      </c>
      <c r="K384" s="20">
        <v>2015</v>
      </c>
      <c r="L384" s="20">
        <v>2015</v>
      </c>
      <c r="M384" s="22">
        <v>416.67</v>
      </c>
      <c r="N384" s="21" t="s">
        <v>130</v>
      </c>
      <c r="O384" s="23">
        <f>M384*VLOOKUP(N384,Kurzy!$A$2:$B$10,2,FALSE)</f>
        <v>416.67</v>
      </c>
      <c r="P384" s="18" t="s">
        <v>4146</v>
      </c>
      <c r="Q384" s="24"/>
      <c r="R384" s="18" t="s">
        <v>10147</v>
      </c>
      <c r="S384" s="18"/>
    </row>
    <row r="385" spans="1:19" ht="25.5" hidden="1" x14ac:dyDescent="0.2">
      <c r="A385" s="7" t="s">
        <v>8</v>
      </c>
      <c r="B385" s="4" t="s">
        <v>83</v>
      </c>
      <c r="C385" s="17" t="s">
        <v>3589</v>
      </c>
      <c r="D385" s="17" t="s">
        <v>3566</v>
      </c>
      <c r="E385" s="18" t="s">
        <v>3590</v>
      </c>
      <c r="F385" s="18" t="s">
        <v>393</v>
      </c>
      <c r="G385" s="18" t="s">
        <v>3567</v>
      </c>
      <c r="H385" s="18" t="s">
        <v>3591</v>
      </c>
      <c r="I385" s="18" t="s">
        <v>3592</v>
      </c>
      <c r="J385" s="19">
        <v>42300</v>
      </c>
      <c r="K385" s="20">
        <v>2015</v>
      </c>
      <c r="L385" s="20">
        <v>2015</v>
      </c>
      <c r="M385" s="22">
        <v>833.33</v>
      </c>
      <c r="N385" s="21" t="s">
        <v>130</v>
      </c>
      <c r="O385" s="23">
        <f>M385*VLOOKUP(N385,Kurzy!$A$2:$B$10,2,FALSE)</f>
        <v>833.33</v>
      </c>
      <c r="P385" s="18" t="s">
        <v>4146</v>
      </c>
      <c r="Q385" s="24"/>
      <c r="R385" s="18" t="s">
        <v>10143</v>
      </c>
      <c r="S385" s="18" t="s">
        <v>10158</v>
      </c>
    </row>
    <row r="386" spans="1:19" ht="25.5" x14ac:dyDescent="0.2">
      <c r="A386" s="7" t="s">
        <v>8</v>
      </c>
      <c r="B386" s="4" t="s">
        <v>83</v>
      </c>
      <c r="C386" s="17" t="s">
        <v>3593</v>
      </c>
      <c r="D386" s="17" t="s">
        <v>3566</v>
      </c>
      <c r="E386" s="18" t="s">
        <v>3594</v>
      </c>
      <c r="F386" s="18" t="s">
        <v>393</v>
      </c>
      <c r="G386" s="18" t="s">
        <v>3567</v>
      </c>
      <c r="H386" s="18" t="s">
        <v>4</v>
      </c>
      <c r="I386" s="18" t="s">
        <v>3595</v>
      </c>
      <c r="J386" s="19" t="s">
        <v>3596</v>
      </c>
      <c r="K386" s="20">
        <v>2015</v>
      </c>
      <c r="L386" s="20">
        <v>2015</v>
      </c>
      <c r="M386" s="22">
        <v>2000</v>
      </c>
      <c r="N386" s="21" t="s">
        <v>130</v>
      </c>
      <c r="O386" s="23">
        <f>M386*VLOOKUP(N386,Kurzy!$A$2:$B$10,2,FALSE)</f>
        <v>2000</v>
      </c>
      <c r="P386" s="18" t="s">
        <v>4146</v>
      </c>
      <c r="Q386" s="24"/>
      <c r="R386" s="18" t="s">
        <v>10147</v>
      </c>
      <c r="S386" s="18"/>
    </row>
    <row r="387" spans="1:19" ht="25.5" x14ac:dyDescent="0.2">
      <c r="A387" s="7" t="s">
        <v>8</v>
      </c>
      <c r="B387" s="4" t="s">
        <v>17</v>
      </c>
      <c r="C387" s="17" t="s">
        <v>3597</v>
      </c>
      <c r="D387" s="17" t="s">
        <v>3598</v>
      </c>
      <c r="E387" s="18" t="s">
        <v>3599</v>
      </c>
      <c r="F387" s="18" t="s">
        <v>3600</v>
      </c>
      <c r="G387" s="18"/>
      <c r="H387" s="18" t="s">
        <v>3601</v>
      </c>
      <c r="I387" s="18">
        <v>46390324</v>
      </c>
      <c r="J387" s="19">
        <v>42130</v>
      </c>
      <c r="K387" s="20">
        <v>2015</v>
      </c>
      <c r="L387" s="20">
        <v>2015</v>
      </c>
      <c r="M387" s="22">
        <v>1000</v>
      </c>
      <c r="N387" s="21" t="s">
        <v>130</v>
      </c>
      <c r="O387" s="23">
        <f>M387*VLOOKUP(N387,Kurzy!$A$2:$B$10,2,FALSE)</f>
        <v>1000</v>
      </c>
      <c r="Q387" s="24"/>
      <c r="R387" s="18" t="s">
        <v>10147</v>
      </c>
      <c r="S387" s="18" t="s">
        <v>10200</v>
      </c>
    </row>
    <row r="388" spans="1:19" ht="51" hidden="1" x14ac:dyDescent="0.2">
      <c r="A388" s="7" t="s">
        <v>8</v>
      </c>
      <c r="B388" s="4" t="s">
        <v>17</v>
      </c>
      <c r="C388" s="17" t="s">
        <v>3602</v>
      </c>
      <c r="D388" s="17" t="s">
        <v>3603</v>
      </c>
      <c r="E388" s="18" t="s">
        <v>3604</v>
      </c>
      <c r="F388" s="18" t="s">
        <v>393</v>
      </c>
      <c r="G388" s="18"/>
      <c r="H388" s="18" t="s">
        <v>3605</v>
      </c>
      <c r="I388" s="18">
        <v>36453633</v>
      </c>
      <c r="J388" s="19">
        <v>42129</v>
      </c>
      <c r="K388" s="20">
        <v>2015</v>
      </c>
      <c r="L388" s="20">
        <v>2015</v>
      </c>
      <c r="M388" s="22">
        <v>334</v>
      </c>
      <c r="N388" s="21" t="s">
        <v>130</v>
      </c>
      <c r="O388" s="23">
        <f>M388*VLOOKUP(N388,Kurzy!$A$2:$B$10,2,FALSE)</f>
        <v>334</v>
      </c>
      <c r="P388" s="18"/>
      <c r="Q388" s="24"/>
      <c r="R388" s="18" t="s">
        <v>10143</v>
      </c>
      <c r="S388" s="18" t="s">
        <v>10175</v>
      </c>
    </row>
    <row r="389" spans="1:19" ht="51" hidden="1" x14ac:dyDescent="0.2">
      <c r="A389" s="7" t="s">
        <v>8</v>
      </c>
      <c r="B389" s="4" t="s">
        <v>17</v>
      </c>
      <c r="C389" s="17" t="s">
        <v>3606</v>
      </c>
      <c r="D389" s="17" t="s">
        <v>3607</v>
      </c>
      <c r="E389" s="18" t="s">
        <v>3608</v>
      </c>
      <c r="F389" s="18" t="s">
        <v>393</v>
      </c>
      <c r="G389" s="18"/>
      <c r="H389" s="18" t="s">
        <v>3609</v>
      </c>
      <c r="I389" s="18">
        <v>36663662</v>
      </c>
      <c r="J389" s="19">
        <v>42345</v>
      </c>
      <c r="K389" s="20">
        <v>2015</v>
      </c>
      <c r="L389" s="20">
        <v>2015</v>
      </c>
      <c r="M389" s="22">
        <v>750</v>
      </c>
      <c r="N389" s="21" t="s">
        <v>130</v>
      </c>
      <c r="O389" s="23">
        <f>M389*VLOOKUP(N389,Kurzy!$A$2:$B$10,2,FALSE)</f>
        <v>750</v>
      </c>
      <c r="P389" s="18"/>
      <c r="Q389" s="24"/>
      <c r="R389" s="18" t="s">
        <v>10143</v>
      </c>
      <c r="S389" s="18" t="s">
        <v>10175</v>
      </c>
    </row>
    <row r="390" spans="1:19" ht="51" hidden="1" x14ac:dyDescent="0.2">
      <c r="A390" s="7" t="s">
        <v>8</v>
      </c>
      <c r="B390" s="4" t="s">
        <v>17</v>
      </c>
      <c r="C390" s="17" t="s">
        <v>3610</v>
      </c>
      <c r="D390" s="17" t="s">
        <v>3611</v>
      </c>
      <c r="E390" s="18" t="s">
        <v>3612</v>
      </c>
      <c r="F390" s="18" t="s">
        <v>393</v>
      </c>
      <c r="G390" s="18"/>
      <c r="H390" s="18" t="s">
        <v>3605</v>
      </c>
      <c r="I390" s="18">
        <v>36453633</v>
      </c>
      <c r="J390" s="19">
        <v>42066</v>
      </c>
      <c r="K390" s="20">
        <v>2015</v>
      </c>
      <c r="L390" s="20">
        <v>2015</v>
      </c>
      <c r="M390" s="22">
        <v>1720</v>
      </c>
      <c r="N390" s="21" t="s">
        <v>130</v>
      </c>
      <c r="O390" s="23">
        <f>M390*VLOOKUP(N390,Kurzy!$A$2:$B$10,2,FALSE)</f>
        <v>1720</v>
      </c>
      <c r="P390" s="18"/>
      <c r="Q390" s="24"/>
      <c r="R390" s="18" t="s">
        <v>10143</v>
      </c>
      <c r="S390" s="18" t="s">
        <v>10175</v>
      </c>
    </row>
    <row r="391" spans="1:19" ht="51" hidden="1" x14ac:dyDescent="0.2">
      <c r="A391" s="7" t="s">
        <v>8</v>
      </c>
      <c r="B391" s="4" t="s">
        <v>17</v>
      </c>
      <c r="C391" s="17" t="s">
        <v>3613</v>
      </c>
      <c r="D391" s="17" t="s">
        <v>3614</v>
      </c>
      <c r="E391" s="18" t="s">
        <v>3615</v>
      </c>
      <c r="F391" s="18" t="s">
        <v>393</v>
      </c>
      <c r="G391" s="18"/>
      <c r="H391" s="18" t="s">
        <v>3616</v>
      </c>
      <c r="I391" s="18">
        <v>34653490</v>
      </c>
      <c r="J391" s="19">
        <v>42060</v>
      </c>
      <c r="K391" s="20">
        <v>2015</v>
      </c>
      <c r="L391" s="20">
        <v>2015</v>
      </c>
      <c r="M391" s="22">
        <v>250</v>
      </c>
      <c r="N391" s="21" t="s">
        <v>130</v>
      </c>
      <c r="O391" s="23">
        <f>M391*VLOOKUP(N391,Kurzy!$A$2:$B$10,2,FALSE)</f>
        <v>250</v>
      </c>
      <c r="P391" s="18"/>
      <c r="Q391" s="24"/>
      <c r="R391" s="18" t="s">
        <v>10143</v>
      </c>
      <c r="S391" s="18" t="s">
        <v>10175</v>
      </c>
    </row>
    <row r="392" spans="1:19" ht="51" hidden="1" x14ac:dyDescent="0.2">
      <c r="A392" s="7" t="s">
        <v>8</v>
      </c>
      <c r="B392" s="4" t="s">
        <v>17</v>
      </c>
      <c r="C392" s="17" t="s">
        <v>3617</v>
      </c>
      <c r="D392" s="17" t="s">
        <v>3603</v>
      </c>
      <c r="E392" s="18" t="s">
        <v>3618</v>
      </c>
      <c r="F392" s="18" t="s">
        <v>393</v>
      </c>
      <c r="G392" s="18"/>
      <c r="H392" s="18" t="s">
        <v>3619</v>
      </c>
      <c r="I392" s="18">
        <v>31712428</v>
      </c>
      <c r="J392" s="19">
        <v>42055</v>
      </c>
      <c r="K392" s="20">
        <v>2015</v>
      </c>
      <c r="L392" s="20">
        <v>2015</v>
      </c>
      <c r="M392" s="22">
        <v>134</v>
      </c>
      <c r="N392" s="21" t="s">
        <v>130</v>
      </c>
      <c r="O392" s="23">
        <f>M392*VLOOKUP(N392,Kurzy!$A$2:$B$10,2,FALSE)</f>
        <v>134</v>
      </c>
      <c r="P392" s="18"/>
      <c r="Q392" s="24"/>
      <c r="R392" s="18" t="s">
        <v>10143</v>
      </c>
      <c r="S392" s="18" t="s">
        <v>10175</v>
      </c>
    </row>
    <row r="393" spans="1:19" ht="51" hidden="1" x14ac:dyDescent="0.2">
      <c r="A393" s="7" t="s">
        <v>8</v>
      </c>
      <c r="B393" s="4" t="s">
        <v>17</v>
      </c>
      <c r="C393" s="17" t="s">
        <v>3620</v>
      </c>
      <c r="D393" s="17" t="s">
        <v>3621</v>
      </c>
      <c r="E393" s="18" t="s">
        <v>3622</v>
      </c>
      <c r="F393" s="18" t="s">
        <v>393</v>
      </c>
      <c r="G393" s="18"/>
      <c r="H393" s="18" t="s">
        <v>3623</v>
      </c>
      <c r="I393" s="18">
        <v>316728211</v>
      </c>
      <c r="J393" s="19">
        <v>42046</v>
      </c>
      <c r="K393" s="20">
        <v>2015</v>
      </c>
      <c r="L393" s="20">
        <v>2015</v>
      </c>
      <c r="M393" s="22">
        <v>500</v>
      </c>
      <c r="N393" s="21" t="s">
        <v>130</v>
      </c>
      <c r="O393" s="23">
        <f>M393*VLOOKUP(N393,Kurzy!$A$2:$B$10,2,FALSE)</f>
        <v>500</v>
      </c>
      <c r="P393" s="18"/>
      <c r="Q393" s="24"/>
      <c r="R393" s="18" t="s">
        <v>10143</v>
      </c>
      <c r="S393" s="18" t="s">
        <v>10175</v>
      </c>
    </row>
    <row r="394" spans="1:19" ht="25.5" x14ac:dyDescent="0.2">
      <c r="A394" s="7" t="s">
        <v>8</v>
      </c>
      <c r="B394" s="4" t="s">
        <v>17</v>
      </c>
      <c r="C394" s="17" t="s">
        <v>3624</v>
      </c>
      <c r="D394" s="17" t="s">
        <v>3625</v>
      </c>
      <c r="E394" s="18" t="s">
        <v>3626</v>
      </c>
      <c r="F394" s="18" t="s">
        <v>3600</v>
      </c>
      <c r="G394" s="18"/>
      <c r="H394" s="18" t="s">
        <v>3627</v>
      </c>
      <c r="I394" s="18">
        <v>36464589</v>
      </c>
      <c r="J394" s="19">
        <v>42066</v>
      </c>
      <c r="K394" s="20">
        <v>2015</v>
      </c>
      <c r="L394" s="20">
        <v>2015</v>
      </c>
      <c r="M394" s="22">
        <v>6460</v>
      </c>
      <c r="N394" s="21" t="s">
        <v>130</v>
      </c>
      <c r="O394" s="23">
        <f>M394*VLOOKUP(N394,Kurzy!$A$2:$B$10,2,FALSE)</f>
        <v>6460</v>
      </c>
      <c r="P394" s="18" t="s">
        <v>10254</v>
      </c>
      <c r="Q394" s="24"/>
      <c r="R394" s="18" t="s">
        <v>10147</v>
      </c>
      <c r="S394" s="18" t="s">
        <v>10200</v>
      </c>
    </row>
    <row r="395" spans="1:19" ht="51" hidden="1" x14ac:dyDescent="0.2">
      <c r="A395" s="7" t="s">
        <v>8</v>
      </c>
      <c r="B395" s="4" t="s">
        <v>17</v>
      </c>
      <c r="C395" s="17" t="s">
        <v>3628</v>
      </c>
      <c r="D395" s="17" t="s">
        <v>3603</v>
      </c>
      <c r="E395" s="18" t="s">
        <v>3629</v>
      </c>
      <c r="F395" s="18" t="s">
        <v>393</v>
      </c>
      <c r="G395" s="18"/>
      <c r="H395" s="18" t="s">
        <v>3630</v>
      </c>
      <c r="I395" s="18"/>
      <c r="J395" s="19">
        <v>42020</v>
      </c>
      <c r="K395" s="20">
        <v>2015</v>
      </c>
      <c r="L395" s="20">
        <v>2015</v>
      </c>
      <c r="M395" s="22">
        <v>320</v>
      </c>
      <c r="N395" s="21" t="s">
        <v>130</v>
      </c>
      <c r="O395" s="23">
        <f>M395*VLOOKUP(N395,Kurzy!$A$2:$B$10,2,FALSE)</f>
        <v>320</v>
      </c>
      <c r="P395" s="18"/>
      <c r="Q395" s="24"/>
      <c r="R395" s="18" t="s">
        <v>10143</v>
      </c>
      <c r="S395" s="18" t="s">
        <v>10175</v>
      </c>
    </row>
    <row r="396" spans="1:19" ht="51" hidden="1" x14ac:dyDescent="0.2">
      <c r="A396" s="7" t="s">
        <v>8</v>
      </c>
      <c r="B396" s="4" t="s">
        <v>17</v>
      </c>
      <c r="C396" s="17" t="s">
        <v>3631</v>
      </c>
      <c r="D396" s="17" t="s">
        <v>3632</v>
      </c>
      <c r="E396" s="18" t="s">
        <v>3633</v>
      </c>
      <c r="F396" s="18" t="s">
        <v>393</v>
      </c>
      <c r="G396" s="18"/>
      <c r="H396" s="18" t="s">
        <v>3634</v>
      </c>
      <c r="I396" s="18">
        <v>36514179</v>
      </c>
      <c r="J396" s="19">
        <v>42011</v>
      </c>
      <c r="K396" s="20">
        <v>2015</v>
      </c>
      <c r="L396" s="20">
        <v>2015</v>
      </c>
      <c r="M396" s="22">
        <v>843</v>
      </c>
      <c r="N396" s="21" t="s">
        <v>130</v>
      </c>
      <c r="O396" s="23">
        <f>M396*VLOOKUP(N396,Kurzy!$A$2:$B$10,2,FALSE)</f>
        <v>843</v>
      </c>
      <c r="P396" s="18"/>
      <c r="Q396" s="24"/>
      <c r="R396" s="18" t="s">
        <v>10143</v>
      </c>
      <c r="S396" s="18" t="s">
        <v>10175</v>
      </c>
    </row>
    <row r="397" spans="1:19" ht="51" hidden="1" x14ac:dyDescent="0.2">
      <c r="A397" s="7" t="s">
        <v>8</v>
      </c>
      <c r="B397" s="4" t="s">
        <v>17</v>
      </c>
      <c r="C397" s="17" t="s">
        <v>3635</v>
      </c>
      <c r="D397" s="17" t="s">
        <v>3632</v>
      </c>
      <c r="E397" s="18" t="s">
        <v>3636</v>
      </c>
      <c r="F397" s="18" t="s">
        <v>393</v>
      </c>
      <c r="G397" s="18"/>
      <c r="H397" s="18" t="s">
        <v>3634</v>
      </c>
      <c r="I397" s="18">
        <v>36514179</v>
      </c>
      <c r="J397" s="19">
        <v>42011</v>
      </c>
      <c r="K397" s="20">
        <v>2015</v>
      </c>
      <c r="L397" s="20">
        <v>2015</v>
      </c>
      <c r="M397" s="22">
        <v>583</v>
      </c>
      <c r="N397" s="21" t="s">
        <v>130</v>
      </c>
      <c r="O397" s="23">
        <f>M397*VLOOKUP(N397,Kurzy!$A$2:$B$10,2,FALSE)</f>
        <v>583</v>
      </c>
      <c r="P397" s="18"/>
      <c r="Q397" s="24"/>
      <c r="R397" s="18" t="s">
        <v>10143</v>
      </c>
      <c r="S397" s="18" t="s">
        <v>10175</v>
      </c>
    </row>
    <row r="398" spans="1:19" ht="51" hidden="1" x14ac:dyDescent="0.2">
      <c r="A398" s="7" t="s">
        <v>8</v>
      </c>
      <c r="B398" s="4" t="s">
        <v>17</v>
      </c>
      <c r="C398" s="17" t="s">
        <v>3637</v>
      </c>
      <c r="D398" s="17" t="s">
        <v>3607</v>
      </c>
      <c r="E398" s="18" t="s">
        <v>3638</v>
      </c>
      <c r="F398" s="18" t="s">
        <v>393</v>
      </c>
      <c r="G398" s="18"/>
      <c r="H398" s="18" t="s">
        <v>3623</v>
      </c>
      <c r="I398" s="18">
        <v>31678211</v>
      </c>
      <c r="J398" s="19">
        <v>42026</v>
      </c>
      <c r="K398" s="20">
        <v>2015</v>
      </c>
      <c r="L398" s="20">
        <v>2015</v>
      </c>
      <c r="M398" s="22">
        <v>240</v>
      </c>
      <c r="N398" s="21" t="s">
        <v>130</v>
      </c>
      <c r="O398" s="23">
        <f>M398*VLOOKUP(N398,Kurzy!$A$2:$B$10,2,FALSE)</f>
        <v>240</v>
      </c>
      <c r="P398" s="18"/>
      <c r="Q398" s="24"/>
      <c r="R398" s="18" t="s">
        <v>10143</v>
      </c>
      <c r="S398" s="18" t="s">
        <v>10175</v>
      </c>
    </row>
    <row r="399" spans="1:19" ht="51" hidden="1" x14ac:dyDescent="0.2">
      <c r="A399" s="7" t="s">
        <v>8</v>
      </c>
      <c r="B399" s="4" t="s">
        <v>17</v>
      </c>
      <c r="C399" s="17" t="s">
        <v>3639</v>
      </c>
      <c r="D399" s="17" t="s">
        <v>3640</v>
      </c>
      <c r="E399" s="18" t="s">
        <v>3641</v>
      </c>
      <c r="F399" s="18" t="s">
        <v>393</v>
      </c>
      <c r="G399" s="18"/>
      <c r="H399" s="18" t="s">
        <v>3642</v>
      </c>
      <c r="I399" s="18">
        <v>36454192</v>
      </c>
      <c r="J399" s="19">
        <v>42009</v>
      </c>
      <c r="K399" s="20">
        <v>2015</v>
      </c>
      <c r="L399" s="20">
        <v>2015</v>
      </c>
      <c r="M399" s="22">
        <v>2034</v>
      </c>
      <c r="N399" s="21" t="s">
        <v>130</v>
      </c>
      <c r="O399" s="23">
        <f>M399*VLOOKUP(N399,Kurzy!$A$2:$B$10,2,FALSE)</f>
        <v>2034</v>
      </c>
      <c r="P399" s="18"/>
      <c r="Q399" s="24"/>
      <c r="R399" s="18" t="s">
        <v>10143</v>
      </c>
      <c r="S399" s="18" t="s">
        <v>10175</v>
      </c>
    </row>
    <row r="400" spans="1:19" ht="63.75" x14ac:dyDescent="0.2">
      <c r="A400" s="7" t="s">
        <v>8</v>
      </c>
      <c r="B400" s="4" t="s">
        <v>17</v>
      </c>
      <c r="C400" s="17" t="s">
        <v>3643</v>
      </c>
      <c r="D400" s="17" t="s">
        <v>3644</v>
      </c>
      <c r="E400" s="18" t="s">
        <v>3645</v>
      </c>
      <c r="F400" s="18" t="s">
        <v>3600</v>
      </c>
      <c r="G400" s="18"/>
      <c r="H400" s="18" t="s">
        <v>3646</v>
      </c>
      <c r="I400" s="18">
        <v>61989100</v>
      </c>
      <c r="J400" s="19">
        <v>41988</v>
      </c>
      <c r="K400" s="20">
        <v>2015</v>
      </c>
      <c r="L400" s="20">
        <v>2015</v>
      </c>
      <c r="M400" s="22">
        <v>33000</v>
      </c>
      <c r="N400" s="21" t="s">
        <v>130</v>
      </c>
      <c r="O400" s="23">
        <f>M400*VLOOKUP(N400,Kurzy!$A$2:$B$10,2,FALSE)</f>
        <v>33000</v>
      </c>
      <c r="P400" s="18"/>
      <c r="Q400" s="24"/>
      <c r="R400" s="18" t="s">
        <v>10147</v>
      </c>
      <c r="S400" s="18"/>
    </row>
    <row r="401" spans="1:19" ht="89.25" x14ac:dyDescent="0.2">
      <c r="A401" s="7" t="s">
        <v>8</v>
      </c>
      <c r="B401" s="4" t="s">
        <v>34</v>
      </c>
      <c r="C401" s="17" t="s">
        <v>3647</v>
      </c>
      <c r="D401" s="17" t="s">
        <v>3648</v>
      </c>
      <c r="E401" s="18" t="s">
        <v>3649</v>
      </c>
      <c r="F401" s="18" t="s">
        <v>3650</v>
      </c>
      <c r="G401" s="18" t="s">
        <v>3651</v>
      </c>
      <c r="H401" s="18" t="s">
        <v>3652</v>
      </c>
      <c r="I401" s="18" t="s">
        <v>3653</v>
      </c>
      <c r="J401" s="19" t="s">
        <v>3654</v>
      </c>
      <c r="K401" s="20">
        <v>2015</v>
      </c>
      <c r="L401" s="20">
        <v>2018</v>
      </c>
      <c r="M401" s="22">
        <v>20046</v>
      </c>
      <c r="N401" s="21" t="s">
        <v>130</v>
      </c>
      <c r="O401" s="23">
        <f>M401*VLOOKUP(N401,Kurzy!$A$2:$B$10,2,FALSE)</f>
        <v>20046</v>
      </c>
      <c r="P401" s="18" t="s">
        <v>4147</v>
      </c>
      <c r="Q401" s="24"/>
      <c r="R401" s="18" t="s">
        <v>10147</v>
      </c>
      <c r="S401" s="18"/>
    </row>
    <row r="402" spans="1:19" ht="25.5" x14ac:dyDescent="0.2">
      <c r="A402" s="7" t="s">
        <v>8</v>
      </c>
      <c r="B402" s="4" t="s">
        <v>34</v>
      </c>
      <c r="C402" s="17" t="s">
        <v>3655</v>
      </c>
      <c r="D402" s="17" t="s">
        <v>3656</v>
      </c>
      <c r="E402" s="18" t="s">
        <v>3657</v>
      </c>
      <c r="F402" s="18" t="s">
        <v>3658</v>
      </c>
      <c r="G402" s="18"/>
      <c r="H402" s="18" t="s">
        <v>3659</v>
      </c>
      <c r="I402" s="18">
        <v>46519220</v>
      </c>
      <c r="J402" s="19">
        <v>42024</v>
      </c>
      <c r="K402" s="20">
        <v>2015</v>
      </c>
      <c r="L402" s="20">
        <v>2015</v>
      </c>
      <c r="M402" s="22">
        <v>240</v>
      </c>
      <c r="N402" s="21" t="s">
        <v>130</v>
      </c>
      <c r="O402" s="23">
        <f>M402*VLOOKUP(N402,Kurzy!$A$2:$B$10,2,FALSE)</f>
        <v>240</v>
      </c>
      <c r="P402" s="18"/>
      <c r="Q402" s="24"/>
      <c r="R402" s="18" t="s">
        <v>10147</v>
      </c>
      <c r="S402" s="18"/>
    </row>
    <row r="403" spans="1:19" ht="51" hidden="1" x14ac:dyDescent="0.2">
      <c r="A403" s="7" t="s">
        <v>8</v>
      </c>
      <c r="B403" s="4" t="s">
        <v>34</v>
      </c>
      <c r="C403" s="17" t="s">
        <v>3660</v>
      </c>
      <c r="D403" s="17" t="s">
        <v>3656</v>
      </c>
      <c r="E403" s="18" t="s">
        <v>3661</v>
      </c>
      <c r="F403" s="18" t="s">
        <v>3662</v>
      </c>
      <c r="G403" s="18"/>
      <c r="H403" s="18" t="s">
        <v>3663</v>
      </c>
      <c r="I403" s="18">
        <v>31686966</v>
      </c>
      <c r="J403" s="19">
        <v>42024</v>
      </c>
      <c r="K403" s="20">
        <v>2015</v>
      </c>
      <c r="L403" s="20">
        <v>2015</v>
      </c>
      <c r="M403" s="22">
        <v>360</v>
      </c>
      <c r="N403" s="21" t="s">
        <v>130</v>
      </c>
      <c r="O403" s="23">
        <f>M403*VLOOKUP(N403,Kurzy!$A$2:$B$10,2,FALSE)</f>
        <v>360</v>
      </c>
      <c r="P403" s="18"/>
      <c r="Q403" s="24"/>
      <c r="R403" s="18" t="s">
        <v>10143</v>
      </c>
      <c r="S403" s="18" t="s">
        <v>10175</v>
      </c>
    </row>
    <row r="404" spans="1:19" ht="38.25" x14ac:dyDescent="0.2">
      <c r="A404" s="7" t="s">
        <v>8</v>
      </c>
      <c r="B404" s="4" t="s">
        <v>34</v>
      </c>
      <c r="C404" s="17" t="s">
        <v>3664</v>
      </c>
      <c r="D404" s="17" t="s">
        <v>3665</v>
      </c>
      <c r="E404" s="18" t="s">
        <v>3666</v>
      </c>
      <c r="F404" s="18" t="s">
        <v>3667</v>
      </c>
      <c r="G404" s="18"/>
      <c r="H404" s="18" t="s">
        <v>3668</v>
      </c>
      <c r="I404" s="18">
        <v>31450474</v>
      </c>
      <c r="J404" s="19">
        <v>42026</v>
      </c>
      <c r="K404" s="20">
        <v>2015</v>
      </c>
      <c r="L404" s="20">
        <v>2015</v>
      </c>
      <c r="M404" s="22">
        <v>3540</v>
      </c>
      <c r="N404" s="21" t="s">
        <v>130</v>
      </c>
      <c r="O404" s="23">
        <f>M404*VLOOKUP(N404,Kurzy!$A$2:$B$10,2,FALSE)</f>
        <v>3540</v>
      </c>
      <c r="P404" s="18"/>
      <c r="Q404" s="24"/>
      <c r="R404" s="18" t="s">
        <v>10147</v>
      </c>
      <c r="S404" s="18"/>
    </row>
    <row r="405" spans="1:19" ht="38.25" x14ac:dyDescent="0.2">
      <c r="A405" s="7" t="s">
        <v>8</v>
      </c>
      <c r="B405" s="4" t="s">
        <v>34</v>
      </c>
      <c r="C405" s="17" t="s">
        <v>3669</v>
      </c>
      <c r="D405" s="17" t="s">
        <v>3670</v>
      </c>
      <c r="E405" s="18" t="s">
        <v>3671</v>
      </c>
      <c r="F405" s="18" t="s">
        <v>3672</v>
      </c>
      <c r="G405" s="18"/>
      <c r="H405" s="18" t="s">
        <v>3673</v>
      </c>
      <c r="I405" s="18">
        <v>36842931</v>
      </c>
      <c r="J405" s="19">
        <v>42037</v>
      </c>
      <c r="K405" s="20">
        <v>2015</v>
      </c>
      <c r="L405" s="20">
        <v>2015</v>
      </c>
      <c r="M405" s="22">
        <v>24000</v>
      </c>
      <c r="N405" s="21" t="s">
        <v>130</v>
      </c>
      <c r="O405" s="23">
        <f>M405*VLOOKUP(N405,Kurzy!$A$2:$B$10,2,FALSE)</f>
        <v>24000</v>
      </c>
      <c r="P405" s="18"/>
      <c r="Q405" s="24"/>
      <c r="R405" s="18" t="s">
        <v>10147</v>
      </c>
      <c r="S405" s="18"/>
    </row>
    <row r="406" spans="1:19" ht="51" hidden="1" x14ac:dyDescent="0.2">
      <c r="A406" s="7" t="s">
        <v>8</v>
      </c>
      <c r="B406" s="4" t="s">
        <v>34</v>
      </c>
      <c r="C406" s="17" t="s">
        <v>3674</v>
      </c>
      <c r="D406" s="17" t="s">
        <v>3675</v>
      </c>
      <c r="E406" s="18" t="s">
        <v>3676</v>
      </c>
      <c r="F406" s="18" t="s">
        <v>3677</v>
      </c>
      <c r="G406" s="18"/>
      <c r="H406" s="18" t="s">
        <v>3678</v>
      </c>
      <c r="I406" s="18">
        <v>36191337</v>
      </c>
      <c r="J406" s="19">
        <v>42039</v>
      </c>
      <c r="K406" s="20">
        <v>2015</v>
      </c>
      <c r="L406" s="20">
        <v>2015</v>
      </c>
      <c r="M406" s="22">
        <v>378</v>
      </c>
      <c r="N406" s="21" t="s">
        <v>130</v>
      </c>
      <c r="O406" s="23">
        <f>M406*VLOOKUP(N406,Kurzy!$A$2:$B$10,2,FALSE)</f>
        <v>378</v>
      </c>
      <c r="P406" s="18"/>
      <c r="Q406" s="24"/>
      <c r="R406" s="18" t="s">
        <v>10143</v>
      </c>
      <c r="S406" s="18" t="s">
        <v>10175</v>
      </c>
    </row>
    <row r="407" spans="1:19" ht="51" hidden="1" x14ac:dyDescent="0.2">
      <c r="A407" s="7" t="s">
        <v>8</v>
      </c>
      <c r="B407" s="4" t="s">
        <v>34</v>
      </c>
      <c r="C407" s="17" t="s">
        <v>3679</v>
      </c>
      <c r="D407" s="17" t="s">
        <v>3680</v>
      </c>
      <c r="E407" s="18" t="s">
        <v>3681</v>
      </c>
      <c r="F407" s="18" t="s">
        <v>3682</v>
      </c>
      <c r="G407" s="18"/>
      <c r="H407" s="18" t="s">
        <v>3683</v>
      </c>
      <c r="I407" s="18">
        <v>31662013</v>
      </c>
      <c r="J407" s="19">
        <v>42051</v>
      </c>
      <c r="K407" s="20">
        <v>2015</v>
      </c>
      <c r="L407" s="20">
        <v>2015</v>
      </c>
      <c r="M407" s="22">
        <v>432</v>
      </c>
      <c r="N407" s="21" t="s">
        <v>130</v>
      </c>
      <c r="O407" s="23">
        <f>M407*VLOOKUP(N407,Kurzy!$A$2:$B$10,2,FALSE)</f>
        <v>432</v>
      </c>
      <c r="P407" s="18"/>
      <c r="Q407" s="24"/>
      <c r="R407" s="18" t="s">
        <v>10143</v>
      </c>
      <c r="S407" s="18" t="s">
        <v>10175</v>
      </c>
    </row>
    <row r="408" spans="1:19" ht="51" hidden="1" x14ac:dyDescent="0.2">
      <c r="A408" s="7" t="s">
        <v>8</v>
      </c>
      <c r="B408" s="4" t="s">
        <v>34</v>
      </c>
      <c r="C408" s="17" t="s">
        <v>3684</v>
      </c>
      <c r="D408" s="17" t="s">
        <v>3656</v>
      </c>
      <c r="E408" s="18" t="s">
        <v>3685</v>
      </c>
      <c r="F408" s="18" t="s">
        <v>3686</v>
      </c>
      <c r="G408" s="18"/>
      <c r="H408" s="18" t="s">
        <v>3687</v>
      </c>
      <c r="I408" s="18">
        <v>47712899</v>
      </c>
      <c r="J408" s="19">
        <v>42053</v>
      </c>
      <c r="K408" s="20">
        <v>2015</v>
      </c>
      <c r="L408" s="20">
        <v>2015</v>
      </c>
      <c r="M408" s="22">
        <v>2880</v>
      </c>
      <c r="N408" s="21" t="s">
        <v>130</v>
      </c>
      <c r="O408" s="23">
        <f>M408*VLOOKUP(N408,Kurzy!$A$2:$B$10,2,FALSE)</f>
        <v>2880</v>
      </c>
      <c r="P408" s="18"/>
      <c r="Q408" s="24"/>
      <c r="R408" s="18" t="s">
        <v>10143</v>
      </c>
      <c r="S408" s="18" t="s">
        <v>10175</v>
      </c>
    </row>
    <row r="409" spans="1:19" ht="25.5" hidden="1" x14ac:dyDescent="0.2">
      <c r="A409" s="7" t="s">
        <v>8</v>
      </c>
      <c r="B409" s="4" t="s">
        <v>34</v>
      </c>
      <c r="C409" s="17" t="s">
        <v>3688</v>
      </c>
      <c r="D409" s="17" t="s">
        <v>3689</v>
      </c>
      <c r="E409" s="18" t="s">
        <v>3690</v>
      </c>
      <c r="F409" s="18" t="s">
        <v>3691</v>
      </c>
      <c r="G409" s="18"/>
      <c r="H409" s="18" t="s">
        <v>3692</v>
      </c>
      <c r="I409" s="18"/>
      <c r="J409" s="19"/>
      <c r="K409" s="20"/>
      <c r="L409" s="20"/>
      <c r="M409" s="22">
        <v>0</v>
      </c>
      <c r="N409" s="21" t="s">
        <v>130</v>
      </c>
      <c r="O409" s="23">
        <f>M409*VLOOKUP(N409,Kurzy!$A$2:$B$10,2,FALSE)</f>
        <v>0</v>
      </c>
      <c r="P409" s="18"/>
      <c r="Q409" s="24"/>
      <c r="R409" s="18" t="s">
        <v>10143</v>
      </c>
      <c r="S409" s="18" t="s">
        <v>10145</v>
      </c>
    </row>
    <row r="410" spans="1:19" ht="51" hidden="1" x14ac:dyDescent="0.2">
      <c r="A410" s="7" t="s">
        <v>8</v>
      </c>
      <c r="B410" s="4" t="s">
        <v>34</v>
      </c>
      <c r="C410" s="17" t="s">
        <v>3693</v>
      </c>
      <c r="D410" s="17" t="s">
        <v>3694</v>
      </c>
      <c r="E410" s="18" t="s">
        <v>3695</v>
      </c>
      <c r="F410" s="18" t="s">
        <v>3696</v>
      </c>
      <c r="G410" s="18"/>
      <c r="H410" s="18" t="s">
        <v>3697</v>
      </c>
      <c r="I410" s="18">
        <v>36480428</v>
      </c>
      <c r="J410" s="19">
        <v>42058</v>
      </c>
      <c r="K410" s="20">
        <v>2015</v>
      </c>
      <c r="L410" s="20">
        <v>2015</v>
      </c>
      <c r="M410" s="22">
        <v>360</v>
      </c>
      <c r="N410" s="21" t="s">
        <v>130</v>
      </c>
      <c r="O410" s="23">
        <f>M410*VLOOKUP(N410,Kurzy!$A$2:$B$10,2,FALSE)</f>
        <v>360</v>
      </c>
      <c r="P410" s="18"/>
      <c r="Q410" s="24"/>
      <c r="R410" s="18" t="s">
        <v>10143</v>
      </c>
      <c r="S410" s="18" t="s">
        <v>10175</v>
      </c>
    </row>
    <row r="411" spans="1:19" ht="51" hidden="1" x14ac:dyDescent="0.2">
      <c r="A411" s="7" t="s">
        <v>8</v>
      </c>
      <c r="B411" s="4" t="s">
        <v>34</v>
      </c>
      <c r="C411" s="17" t="s">
        <v>3698</v>
      </c>
      <c r="D411" s="17" t="s">
        <v>3699</v>
      </c>
      <c r="E411" s="18" t="s">
        <v>3700</v>
      </c>
      <c r="F411" s="18" t="s">
        <v>3701</v>
      </c>
      <c r="G411" s="18"/>
      <c r="H411" s="18" t="s">
        <v>3702</v>
      </c>
      <c r="I411" s="18">
        <v>31716369</v>
      </c>
      <c r="J411" s="19">
        <v>42058</v>
      </c>
      <c r="K411" s="20">
        <v>2015</v>
      </c>
      <c r="L411" s="20">
        <v>2015</v>
      </c>
      <c r="M411" s="22">
        <v>936</v>
      </c>
      <c r="N411" s="21" t="s">
        <v>130</v>
      </c>
      <c r="O411" s="23">
        <f>M411*VLOOKUP(N411,Kurzy!$A$2:$B$10,2,FALSE)</f>
        <v>936</v>
      </c>
      <c r="P411" s="18"/>
      <c r="Q411" s="24"/>
      <c r="R411" s="18" t="s">
        <v>10143</v>
      </c>
      <c r="S411" s="18" t="s">
        <v>10175</v>
      </c>
    </row>
    <row r="412" spans="1:19" ht="51" hidden="1" x14ac:dyDescent="0.2">
      <c r="A412" s="7" t="s">
        <v>8</v>
      </c>
      <c r="B412" s="4" t="s">
        <v>34</v>
      </c>
      <c r="C412" s="17" t="s">
        <v>3703</v>
      </c>
      <c r="D412" s="17" t="s">
        <v>3704</v>
      </c>
      <c r="E412" s="18" t="s">
        <v>3705</v>
      </c>
      <c r="F412" s="18" t="s">
        <v>3706</v>
      </c>
      <c r="G412" s="18"/>
      <c r="H412" s="18" t="s">
        <v>3707</v>
      </c>
      <c r="I412" s="18">
        <v>474339</v>
      </c>
      <c r="J412" s="19">
        <v>42068</v>
      </c>
      <c r="K412" s="20">
        <v>2015</v>
      </c>
      <c r="L412" s="20">
        <v>2015</v>
      </c>
      <c r="M412" s="22">
        <v>5760</v>
      </c>
      <c r="N412" s="21" t="s">
        <v>130</v>
      </c>
      <c r="O412" s="23">
        <f>M412*VLOOKUP(N412,Kurzy!$A$2:$B$10,2,FALSE)</f>
        <v>5760</v>
      </c>
      <c r="P412" s="18"/>
      <c r="Q412" s="24"/>
      <c r="R412" s="18" t="s">
        <v>10143</v>
      </c>
      <c r="S412" s="18" t="s">
        <v>10175</v>
      </c>
    </row>
    <row r="413" spans="1:19" ht="51" hidden="1" x14ac:dyDescent="0.2">
      <c r="A413" s="7" t="s">
        <v>8</v>
      </c>
      <c r="B413" s="4" t="s">
        <v>34</v>
      </c>
      <c r="C413" s="17" t="s">
        <v>3708</v>
      </c>
      <c r="D413" s="17" t="s">
        <v>3656</v>
      </c>
      <c r="E413" s="18" t="s">
        <v>3709</v>
      </c>
      <c r="F413" s="18" t="s">
        <v>3710</v>
      </c>
      <c r="G413" s="18"/>
      <c r="H413" s="18" t="s">
        <v>3711</v>
      </c>
      <c r="I413" s="18">
        <v>36751758</v>
      </c>
      <c r="J413" s="19">
        <v>42072</v>
      </c>
      <c r="K413" s="20">
        <v>2015</v>
      </c>
      <c r="L413" s="20">
        <v>2015</v>
      </c>
      <c r="M413" s="22">
        <v>1914</v>
      </c>
      <c r="N413" s="21" t="s">
        <v>130</v>
      </c>
      <c r="O413" s="23">
        <f>M413*VLOOKUP(N413,Kurzy!$A$2:$B$10,2,FALSE)</f>
        <v>1914</v>
      </c>
      <c r="P413" s="18"/>
      <c r="Q413" s="24"/>
      <c r="R413" s="18" t="s">
        <v>10143</v>
      </c>
      <c r="S413" s="18" t="s">
        <v>10175</v>
      </c>
    </row>
    <row r="414" spans="1:19" ht="51" hidden="1" x14ac:dyDescent="0.2">
      <c r="A414" s="7" t="s">
        <v>8</v>
      </c>
      <c r="B414" s="4" t="s">
        <v>34</v>
      </c>
      <c r="C414" s="17" t="s">
        <v>3712</v>
      </c>
      <c r="D414" s="17" t="s">
        <v>3656</v>
      </c>
      <c r="E414" s="18" t="s">
        <v>3713</v>
      </c>
      <c r="F414" s="18" t="s">
        <v>3714</v>
      </c>
      <c r="G414" s="18"/>
      <c r="H414" s="18" t="s">
        <v>3687</v>
      </c>
      <c r="I414" s="18">
        <v>47712899</v>
      </c>
      <c r="J414" s="19">
        <v>42073</v>
      </c>
      <c r="K414" s="20">
        <v>2015</v>
      </c>
      <c r="L414" s="20">
        <v>2015</v>
      </c>
      <c r="M414" s="22">
        <v>3120</v>
      </c>
      <c r="N414" s="21" t="s">
        <v>130</v>
      </c>
      <c r="O414" s="23">
        <f>M414*VLOOKUP(N414,Kurzy!$A$2:$B$10,2,FALSE)</f>
        <v>3120</v>
      </c>
      <c r="P414" s="18"/>
      <c r="Q414" s="24"/>
      <c r="R414" s="18" t="s">
        <v>10143</v>
      </c>
      <c r="S414" s="18" t="s">
        <v>10175</v>
      </c>
    </row>
    <row r="415" spans="1:19" ht="51" hidden="1" x14ac:dyDescent="0.2">
      <c r="A415" s="7" t="s">
        <v>8</v>
      </c>
      <c r="B415" s="4" t="s">
        <v>34</v>
      </c>
      <c r="C415" s="17" t="s">
        <v>3715</v>
      </c>
      <c r="D415" s="17" t="s">
        <v>3656</v>
      </c>
      <c r="E415" s="18" t="s">
        <v>3716</v>
      </c>
      <c r="F415" s="18" t="s">
        <v>3717</v>
      </c>
      <c r="G415" s="18"/>
      <c r="H415" s="18" t="s">
        <v>3687</v>
      </c>
      <c r="I415" s="18">
        <v>47712899</v>
      </c>
      <c r="J415" s="19">
        <v>42082</v>
      </c>
      <c r="K415" s="20">
        <v>2015</v>
      </c>
      <c r="L415" s="20">
        <v>2015</v>
      </c>
      <c r="M415" s="22">
        <v>1320</v>
      </c>
      <c r="N415" s="21" t="s">
        <v>130</v>
      </c>
      <c r="O415" s="23">
        <f>M415*VLOOKUP(N415,Kurzy!$A$2:$B$10,2,FALSE)</f>
        <v>1320</v>
      </c>
      <c r="P415" s="18"/>
      <c r="Q415" s="24"/>
      <c r="R415" s="18" t="s">
        <v>10143</v>
      </c>
      <c r="S415" s="18" t="s">
        <v>10175</v>
      </c>
    </row>
    <row r="416" spans="1:19" ht="51" hidden="1" x14ac:dyDescent="0.2">
      <c r="A416" s="7" t="s">
        <v>8</v>
      </c>
      <c r="B416" s="4" t="s">
        <v>34</v>
      </c>
      <c r="C416" s="17" t="s">
        <v>3718</v>
      </c>
      <c r="D416" s="17" t="s">
        <v>3719</v>
      </c>
      <c r="E416" s="18" t="s">
        <v>3720</v>
      </c>
      <c r="F416" s="18" t="s">
        <v>3721</v>
      </c>
      <c r="G416" s="18"/>
      <c r="H416" s="18" t="s">
        <v>3722</v>
      </c>
      <c r="I416" s="18">
        <v>36589012</v>
      </c>
      <c r="J416" s="19">
        <v>42087</v>
      </c>
      <c r="K416" s="20">
        <v>2015</v>
      </c>
      <c r="L416" s="20">
        <v>2015</v>
      </c>
      <c r="M416" s="22">
        <v>6000</v>
      </c>
      <c r="N416" s="21" t="s">
        <v>130</v>
      </c>
      <c r="O416" s="23">
        <f>M416*VLOOKUP(N416,Kurzy!$A$2:$B$10,2,FALSE)</f>
        <v>6000</v>
      </c>
      <c r="P416" s="18"/>
      <c r="Q416" s="24"/>
      <c r="R416" s="18" t="s">
        <v>10143</v>
      </c>
      <c r="S416" s="18" t="s">
        <v>10175</v>
      </c>
    </row>
    <row r="417" spans="1:19" ht="51" hidden="1" x14ac:dyDescent="0.2">
      <c r="A417" s="7" t="s">
        <v>8</v>
      </c>
      <c r="B417" s="4" t="s">
        <v>34</v>
      </c>
      <c r="C417" s="17" t="s">
        <v>3723</v>
      </c>
      <c r="D417" s="17" t="s">
        <v>3724</v>
      </c>
      <c r="E417" s="18" t="s">
        <v>3725</v>
      </c>
      <c r="F417" s="18" t="s">
        <v>3726</v>
      </c>
      <c r="G417" s="18"/>
      <c r="H417" s="18" t="s">
        <v>3727</v>
      </c>
      <c r="I417" s="18">
        <v>397610</v>
      </c>
      <c r="J417" s="19">
        <v>40546</v>
      </c>
      <c r="K417" s="20">
        <v>2011</v>
      </c>
      <c r="L417" s="20">
        <v>2015</v>
      </c>
      <c r="M417" s="22">
        <v>2659.26</v>
      </c>
      <c r="N417" s="21" t="s">
        <v>130</v>
      </c>
      <c r="O417" s="23">
        <f>M417*VLOOKUP(N417,Kurzy!$A$2:$B$10,2,FALSE)</f>
        <v>2659.26</v>
      </c>
      <c r="P417" s="18" t="s">
        <v>4148</v>
      </c>
      <c r="Q417" s="24"/>
      <c r="R417" s="18" t="s">
        <v>10143</v>
      </c>
      <c r="S417" s="18" t="s">
        <v>10160</v>
      </c>
    </row>
    <row r="418" spans="1:19" ht="51" hidden="1" x14ac:dyDescent="0.2">
      <c r="A418" s="7" t="s">
        <v>8</v>
      </c>
      <c r="B418" s="4" t="s">
        <v>34</v>
      </c>
      <c r="C418" s="17" t="s">
        <v>3728</v>
      </c>
      <c r="D418" s="17" t="s">
        <v>3729</v>
      </c>
      <c r="E418" s="18" t="s">
        <v>3730</v>
      </c>
      <c r="F418" s="18" t="s">
        <v>3726</v>
      </c>
      <c r="G418" s="18"/>
      <c r="H418" s="18" t="s">
        <v>3727</v>
      </c>
      <c r="I418" s="18">
        <v>397610</v>
      </c>
      <c r="J418" s="19">
        <v>41017</v>
      </c>
      <c r="K418" s="20">
        <v>2012</v>
      </c>
      <c r="L418" s="20">
        <v>2015</v>
      </c>
      <c r="M418" s="22">
        <v>7457.45</v>
      </c>
      <c r="N418" s="21" t="s">
        <v>130</v>
      </c>
      <c r="O418" s="23">
        <f>M418*VLOOKUP(N418,Kurzy!$A$2:$B$10,2,FALSE)</f>
        <v>7457.45</v>
      </c>
      <c r="P418" s="18" t="s">
        <v>4148</v>
      </c>
      <c r="Q418" s="24"/>
      <c r="R418" s="18" t="s">
        <v>10143</v>
      </c>
      <c r="S418" s="18" t="s">
        <v>10160</v>
      </c>
    </row>
    <row r="419" spans="1:19" ht="51" hidden="1" x14ac:dyDescent="0.2">
      <c r="A419" s="7" t="s">
        <v>8</v>
      </c>
      <c r="B419" s="4" t="s">
        <v>34</v>
      </c>
      <c r="C419" s="17" t="s">
        <v>3731</v>
      </c>
      <c r="D419" s="17" t="s">
        <v>3732</v>
      </c>
      <c r="E419" s="18" t="s">
        <v>3733</v>
      </c>
      <c r="F419" s="18" t="s">
        <v>3726</v>
      </c>
      <c r="G419" s="18"/>
      <c r="H419" s="18" t="s">
        <v>3727</v>
      </c>
      <c r="I419" s="18">
        <v>397610</v>
      </c>
      <c r="J419" s="19">
        <v>41033</v>
      </c>
      <c r="K419" s="20">
        <v>2012</v>
      </c>
      <c r="L419" s="20">
        <v>2014</v>
      </c>
      <c r="M419" s="22">
        <v>11679.98</v>
      </c>
      <c r="N419" s="21" t="s">
        <v>130</v>
      </c>
      <c r="O419" s="23">
        <f>M419*VLOOKUP(N419,Kurzy!$A$2:$B$10,2,FALSE)</f>
        <v>11679.98</v>
      </c>
      <c r="P419" s="18" t="s">
        <v>4149</v>
      </c>
      <c r="Q419" s="24"/>
      <c r="R419" s="18" t="s">
        <v>10143</v>
      </c>
      <c r="S419" s="18" t="s">
        <v>10160</v>
      </c>
    </row>
    <row r="420" spans="1:19" ht="38.25" hidden="1" x14ac:dyDescent="0.2">
      <c r="A420" s="7" t="s">
        <v>8</v>
      </c>
      <c r="B420" s="4" t="s">
        <v>34</v>
      </c>
      <c r="C420" s="17" t="s">
        <v>3734</v>
      </c>
      <c r="D420" s="17" t="s">
        <v>3735</v>
      </c>
      <c r="E420" s="18" t="s">
        <v>3736</v>
      </c>
      <c r="F420" s="18" t="s">
        <v>3726</v>
      </c>
      <c r="G420" s="18"/>
      <c r="H420" s="18" t="s">
        <v>3727</v>
      </c>
      <c r="I420" s="18">
        <v>397610</v>
      </c>
      <c r="J420" s="19">
        <v>41459</v>
      </c>
      <c r="K420" s="20">
        <v>2013</v>
      </c>
      <c r="L420" s="20">
        <v>2015</v>
      </c>
      <c r="M420" s="22">
        <v>56042.400000000001</v>
      </c>
      <c r="N420" s="21" t="s">
        <v>130</v>
      </c>
      <c r="O420" s="23">
        <f>M420*VLOOKUP(N420,Kurzy!$A$2:$B$10,2,FALSE)</f>
        <v>56042.400000000001</v>
      </c>
      <c r="P420" s="18" t="s">
        <v>4150</v>
      </c>
      <c r="Q420" s="24"/>
      <c r="R420" s="18" t="s">
        <v>10143</v>
      </c>
      <c r="S420" s="18" t="s">
        <v>10160</v>
      </c>
    </row>
    <row r="421" spans="1:19" ht="51" hidden="1" x14ac:dyDescent="0.2">
      <c r="A421" s="7" t="s">
        <v>8</v>
      </c>
      <c r="B421" s="4" t="s">
        <v>34</v>
      </c>
      <c r="C421" s="17" t="s">
        <v>3737</v>
      </c>
      <c r="D421" s="17" t="s">
        <v>3680</v>
      </c>
      <c r="E421" s="18" t="s">
        <v>3738</v>
      </c>
      <c r="F421" s="18" t="s">
        <v>3739</v>
      </c>
      <c r="G421" s="18"/>
      <c r="H421" s="18" t="s">
        <v>3711</v>
      </c>
      <c r="I421" s="18">
        <v>36751758</v>
      </c>
      <c r="J421" s="19">
        <v>42101</v>
      </c>
      <c r="K421" s="20">
        <v>2015</v>
      </c>
      <c r="L421" s="20">
        <v>2015</v>
      </c>
      <c r="M421" s="22">
        <v>558</v>
      </c>
      <c r="N421" s="21" t="s">
        <v>130</v>
      </c>
      <c r="O421" s="23">
        <f>M421*VLOOKUP(N421,Kurzy!$A$2:$B$10,2,FALSE)</f>
        <v>558</v>
      </c>
      <c r="P421" s="18"/>
      <c r="Q421" s="24"/>
      <c r="R421" s="18" t="s">
        <v>10143</v>
      </c>
      <c r="S421" s="18" t="s">
        <v>10175</v>
      </c>
    </row>
    <row r="422" spans="1:19" ht="51" hidden="1" x14ac:dyDescent="0.2">
      <c r="A422" s="7" t="s">
        <v>8</v>
      </c>
      <c r="B422" s="4" t="s">
        <v>34</v>
      </c>
      <c r="C422" s="17" t="s">
        <v>3740</v>
      </c>
      <c r="D422" s="17" t="s">
        <v>3675</v>
      </c>
      <c r="E422" s="18" t="s">
        <v>3741</v>
      </c>
      <c r="F422" s="18" t="s">
        <v>3742</v>
      </c>
      <c r="G422" s="18"/>
      <c r="H422" s="18" t="s">
        <v>3743</v>
      </c>
      <c r="I422" s="18">
        <v>31637051</v>
      </c>
      <c r="J422" s="19">
        <v>42102</v>
      </c>
      <c r="K422" s="20">
        <v>2015</v>
      </c>
      <c r="L422" s="20">
        <v>2015</v>
      </c>
      <c r="M422" s="22">
        <v>4200</v>
      </c>
      <c r="N422" s="21" t="s">
        <v>130</v>
      </c>
      <c r="O422" s="23">
        <f>M422*VLOOKUP(N422,Kurzy!$A$2:$B$10,2,FALSE)</f>
        <v>4200</v>
      </c>
      <c r="P422" s="18"/>
      <c r="Q422" s="24"/>
      <c r="R422" s="18" t="s">
        <v>10143</v>
      </c>
      <c r="S422" s="18" t="s">
        <v>10175</v>
      </c>
    </row>
    <row r="423" spans="1:19" ht="51" hidden="1" x14ac:dyDescent="0.2">
      <c r="A423" s="7" t="s">
        <v>8</v>
      </c>
      <c r="B423" s="4" t="s">
        <v>34</v>
      </c>
      <c r="C423" s="17" t="s">
        <v>3744</v>
      </c>
      <c r="D423" s="17" t="s">
        <v>3745</v>
      </c>
      <c r="E423" s="18" t="s">
        <v>3746</v>
      </c>
      <c r="F423" s="18" t="s">
        <v>3747</v>
      </c>
      <c r="G423" s="18"/>
      <c r="H423" s="18" t="s">
        <v>3748</v>
      </c>
      <c r="I423" s="18">
        <v>691135</v>
      </c>
      <c r="J423" s="19">
        <v>42102</v>
      </c>
      <c r="K423" s="20">
        <v>2015</v>
      </c>
      <c r="L423" s="20">
        <v>2015</v>
      </c>
      <c r="M423" s="22">
        <v>1152</v>
      </c>
      <c r="N423" s="21" t="s">
        <v>130</v>
      </c>
      <c r="O423" s="23">
        <f>M423*VLOOKUP(N423,Kurzy!$A$2:$B$10,2,FALSE)</f>
        <v>1152</v>
      </c>
      <c r="P423" s="18"/>
      <c r="Q423" s="24"/>
      <c r="R423" s="18" t="s">
        <v>10143</v>
      </c>
      <c r="S423" s="18" t="s">
        <v>10175</v>
      </c>
    </row>
    <row r="424" spans="1:19" ht="51" hidden="1" x14ac:dyDescent="0.2">
      <c r="A424" s="7" t="s">
        <v>8</v>
      </c>
      <c r="B424" s="4" t="s">
        <v>34</v>
      </c>
      <c r="C424" s="17" t="s">
        <v>3708</v>
      </c>
      <c r="D424" s="17" t="s">
        <v>3656</v>
      </c>
      <c r="E424" s="18" t="s">
        <v>3749</v>
      </c>
      <c r="F424" s="18" t="s">
        <v>3750</v>
      </c>
      <c r="G424" s="18"/>
      <c r="H424" s="18" t="s">
        <v>3743</v>
      </c>
      <c r="I424" s="18">
        <v>31637051</v>
      </c>
      <c r="J424" s="19">
        <v>42109</v>
      </c>
      <c r="K424" s="20">
        <v>2015</v>
      </c>
      <c r="L424" s="20">
        <v>2015</v>
      </c>
      <c r="M424" s="22">
        <v>2376</v>
      </c>
      <c r="N424" s="21" t="s">
        <v>130</v>
      </c>
      <c r="O424" s="23">
        <f>M424*VLOOKUP(N424,Kurzy!$A$2:$B$10,2,FALSE)</f>
        <v>2376</v>
      </c>
      <c r="P424" s="18"/>
      <c r="Q424" s="24"/>
      <c r="R424" s="18" t="s">
        <v>10143</v>
      </c>
      <c r="S424" s="18" t="s">
        <v>10175</v>
      </c>
    </row>
    <row r="425" spans="1:19" ht="51" hidden="1" x14ac:dyDescent="0.2">
      <c r="A425" s="7" t="s">
        <v>8</v>
      </c>
      <c r="B425" s="4" t="s">
        <v>34</v>
      </c>
      <c r="C425" s="17" t="s">
        <v>3751</v>
      </c>
      <c r="D425" s="17" t="s">
        <v>3689</v>
      </c>
      <c r="E425" s="18" t="s">
        <v>3752</v>
      </c>
      <c r="F425" s="18" t="s">
        <v>3753</v>
      </c>
      <c r="G425" s="18"/>
      <c r="H425" s="18" t="s">
        <v>3754</v>
      </c>
      <c r="I425" s="18">
        <v>44526890</v>
      </c>
      <c r="J425" s="19">
        <v>42109</v>
      </c>
      <c r="K425" s="20">
        <v>2015</v>
      </c>
      <c r="L425" s="20">
        <v>2015</v>
      </c>
      <c r="M425" s="22">
        <v>480</v>
      </c>
      <c r="N425" s="21" t="s">
        <v>130</v>
      </c>
      <c r="O425" s="23">
        <f>M425*VLOOKUP(N425,Kurzy!$A$2:$B$10,2,FALSE)</f>
        <v>480</v>
      </c>
      <c r="P425" s="18"/>
      <c r="Q425" s="24"/>
      <c r="R425" s="18" t="s">
        <v>10143</v>
      </c>
      <c r="S425" s="18" t="s">
        <v>10175</v>
      </c>
    </row>
    <row r="426" spans="1:19" ht="51" hidden="1" x14ac:dyDescent="0.2">
      <c r="A426" s="7" t="s">
        <v>8</v>
      </c>
      <c r="B426" s="4" t="s">
        <v>34</v>
      </c>
      <c r="C426" s="17" t="s">
        <v>3755</v>
      </c>
      <c r="D426" s="17" t="s">
        <v>3689</v>
      </c>
      <c r="E426" s="18" t="s">
        <v>3756</v>
      </c>
      <c r="F426" s="18" t="s">
        <v>3757</v>
      </c>
      <c r="G426" s="18"/>
      <c r="H426" s="18" t="s">
        <v>3758</v>
      </c>
      <c r="I426" s="18">
        <v>46824057</v>
      </c>
      <c r="J426" s="19">
        <v>42109</v>
      </c>
      <c r="K426" s="20">
        <v>2015</v>
      </c>
      <c r="L426" s="20">
        <v>2015</v>
      </c>
      <c r="M426" s="22">
        <v>2400</v>
      </c>
      <c r="N426" s="21" t="s">
        <v>130</v>
      </c>
      <c r="O426" s="23">
        <f>M426*VLOOKUP(N426,Kurzy!$A$2:$B$10,2,FALSE)</f>
        <v>2400</v>
      </c>
      <c r="P426" s="18"/>
      <c r="Q426" s="24"/>
      <c r="R426" s="18" t="s">
        <v>10143</v>
      </c>
      <c r="S426" s="18" t="s">
        <v>10175</v>
      </c>
    </row>
    <row r="427" spans="1:19" ht="51" hidden="1" x14ac:dyDescent="0.2">
      <c r="A427" s="7" t="s">
        <v>8</v>
      </c>
      <c r="B427" s="4" t="s">
        <v>34</v>
      </c>
      <c r="C427" s="17" t="s">
        <v>3759</v>
      </c>
      <c r="D427" s="17" t="s">
        <v>3689</v>
      </c>
      <c r="E427" s="18" t="s">
        <v>3760</v>
      </c>
      <c r="F427" s="18" t="s">
        <v>3761</v>
      </c>
      <c r="G427" s="18"/>
      <c r="H427" s="18" t="s">
        <v>3762</v>
      </c>
      <c r="I427" s="18">
        <v>35910739</v>
      </c>
      <c r="J427" s="19">
        <v>42109</v>
      </c>
      <c r="K427" s="20">
        <v>2015</v>
      </c>
      <c r="L427" s="20">
        <v>2015</v>
      </c>
      <c r="M427" s="22">
        <v>720</v>
      </c>
      <c r="N427" s="21" t="s">
        <v>130</v>
      </c>
      <c r="O427" s="23">
        <f>M427*VLOOKUP(N427,Kurzy!$A$2:$B$10,2,FALSE)</f>
        <v>720</v>
      </c>
      <c r="P427" s="18"/>
      <c r="Q427" s="24"/>
      <c r="R427" s="18" t="s">
        <v>10143</v>
      </c>
      <c r="S427" s="18" t="s">
        <v>10175</v>
      </c>
    </row>
    <row r="428" spans="1:19" ht="51" hidden="1" x14ac:dyDescent="0.2">
      <c r="A428" s="7" t="s">
        <v>8</v>
      </c>
      <c r="B428" s="4" t="s">
        <v>34</v>
      </c>
      <c r="C428" s="17" t="s">
        <v>3737</v>
      </c>
      <c r="D428" s="17" t="s">
        <v>3680</v>
      </c>
      <c r="E428" s="18" t="s">
        <v>3763</v>
      </c>
      <c r="F428" s="18" t="s">
        <v>3764</v>
      </c>
      <c r="G428" s="18"/>
      <c r="H428" s="18" t="s">
        <v>3711</v>
      </c>
      <c r="I428" s="18">
        <v>36751758</v>
      </c>
      <c r="J428" s="19">
        <v>42123</v>
      </c>
      <c r="K428" s="20">
        <v>2015</v>
      </c>
      <c r="L428" s="20">
        <v>2015</v>
      </c>
      <c r="M428" s="22">
        <v>798</v>
      </c>
      <c r="N428" s="21" t="s">
        <v>130</v>
      </c>
      <c r="O428" s="23">
        <f>M428*VLOOKUP(N428,Kurzy!$A$2:$B$10,2,FALSE)</f>
        <v>798</v>
      </c>
      <c r="P428" s="18"/>
      <c r="Q428" s="24"/>
      <c r="R428" s="18" t="s">
        <v>10143</v>
      </c>
      <c r="S428" s="18" t="s">
        <v>10175</v>
      </c>
    </row>
    <row r="429" spans="1:19" ht="51" hidden="1" x14ac:dyDescent="0.2">
      <c r="A429" s="7" t="s">
        <v>8</v>
      </c>
      <c r="B429" s="4" t="s">
        <v>34</v>
      </c>
      <c r="C429" s="17" t="s">
        <v>3765</v>
      </c>
      <c r="D429" s="17" t="s">
        <v>3689</v>
      </c>
      <c r="E429" s="18" t="s">
        <v>3766</v>
      </c>
      <c r="F429" s="18" t="s">
        <v>3767</v>
      </c>
      <c r="G429" s="18"/>
      <c r="H429" s="18" t="s">
        <v>3768</v>
      </c>
      <c r="I429" s="18">
        <v>36191931</v>
      </c>
      <c r="J429" s="19">
        <v>42502</v>
      </c>
      <c r="K429" s="20">
        <v>2015</v>
      </c>
      <c r="L429" s="20">
        <v>2015</v>
      </c>
      <c r="M429" s="22">
        <v>474</v>
      </c>
      <c r="N429" s="21" t="s">
        <v>130</v>
      </c>
      <c r="O429" s="23">
        <f>M429*VLOOKUP(N429,Kurzy!$A$2:$B$10,2,FALSE)</f>
        <v>474</v>
      </c>
      <c r="P429" s="18"/>
      <c r="Q429" s="24"/>
      <c r="R429" s="18" t="s">
        <v>10143</v>
      </c>
      <c r="S429" s="18" t="s">
        <v>10175</v>
      </c>
    </row>
    <row r="430" spans="1:19" ht="51" hidden="1" x14ac:dyDescent="0.2">
      <c r="A430" s="7" t="s">
        <v>8</v>
      </c>
      <c r="B430" s="4" t="s">
        <v>34</v>
      </c>
      <c r="C430" s="17" t="s">
        <v>3769</v>
      </c>
      <c r="D430" s="17" t="s">
        <v>3689</v>
      </c>
      <c r="E430" s="18" t="s">
        <v>3770</v>
      </c>
      <c r="F430" s="18" t="s">
        <v>3753</v>
      </c>
      <c r="G430" s="18"/>
      <c r="H430" s="18" t="s">
        <v>3771</v>
      </c>
      <c r="I430" s="18">
        <v>36712931</v>
      </c>
      <c r="J430" s="19">
        <v>42136</v>
      </c>
      <c r="K430" s="20">
        <v>2015</v>
      </c>
      <c r="L430" s="20">
        <v>2015</v>
      </c>
      <c r="M430" s="22">
        <v>660</v>
      </c>
      <c r="N430" s="21" t="s">
        <v>130</v>
      </c>
      <c r="O430" s="23">
        <f>M430*VLOOKUP(N430,Kurzy!$A$2:$B$10,2,FALSE)</f>
        <v>660</v>
      </c>
      <c r="P430" s="18"/>
      <c r="Q430" s="24"/>
      <c r="R430" s="18" t="s">
        <v>10143</v>
      </c>
      <c r="S430" s="18" t="s">
        <v>10175</v>
      </c>
    </row>
    <row r="431" spans="1:19" ht="51" hidden="1" x14ac:dyDescent="0.2">
      <c r="A431" s="7" t="s">
        <v>8</v>
      </c>
      <c r="B431" s="4" t="s">
        <v>34</v>
      </c>
      <c r="C431" s="17" t="s">
        <v>3772</v>
      </c>
      <c r="D431" s="17" t="s">
        <v>3773</v>
      </c>
      <c r="E431" s="18" t="s">
        <v>3774</v>
      </c>
      <c r="F431" s="18" t="s">
        <v>3775</v>
      </c>
      <c r="G431" s="18"/>
      <c r="H431" s="18" t="s">
        <v>3776</v>
      </c>
      <c r="I431" s="18" t="s">
        <v>3777</v>
      </c>
      <c r="J431" s="19">
        <v>42151</v>
      </c>
      <c r="K431" s="20">
        <v>2015</v>
      </c>
      <c r="L431" s="20">
        <v>2015</v>
      </c>
      <c r="M431" s="22">
        <v>15600</v>
      </c>
      <c r="N431" s="21" t="s">
        <v>130</v>
      </c>
      <c r="O431" s="23">
        <f>M431*VLOOKUP(N431,Kurzy!$A$2:$B$10,2,FALSE)</f>
        <v>15600</v>
      </c>
      <c r="P431" s="18"/>
      <c r="Q431" s="24"/>
      <c r="R431" s="18" t="s">
        <v>10143</v>
      </c>
      <c r="S431" s="18" t="s">
        <v>10175</v>
      </c>
    </row>
    <row r="432" spans="1:19" ht="51" hidden="1" x14ac:dyDescent="0.2">
      <c r="A432" s="7" t="s">
        <v>8</v>
      </c>
      <c r="B432" s="4" t="s">
        <v>34</v>
      </c>
      <c r="C432" s="17" t="s">
        <v>3778</v>
      </c>
      <c r="D432" s="17" t="s">
        <v>3773</v>
      </c>
      <c r="E432" s="18" t="s">
        <v>3779</v>
      </c>
      <c r="F432" s="18" t="s">
        <v>3780</v>
      </c>
      <c r="G432" s="18"/>
      <c r="H432" s="18" t="s">
        <v>3781</v>
      </c>
      <c r="I432" s="18">
        <v>36205214</v>
      </c>
      <c r="J432" s="19">
        <v>42151</v>
      </c>
      <c r="K432" s="20">
        <v>2015</v>
      </c>
      <c r="L432" s="20">
        <v>2015</v>
      </c>
      <c r="M432" s="22">
        <v>7800</v>
      </c>
      <c r="N432" s="21" t="s">
        <v>130</v>
      </c>
      <c r="O432" s="23">
        <f>M432*VLOOKUP(N432,Kurzy!$A$2:$B$10,2,FALSE)</f>
        <v>7800</v>
      </c>
      <c r="P432" s="18"/>
      <c r="Q432" s="24"/>
      <c r="R432" s="18" t="s">
        <v>10143</v>
      </c>
      <c r="S432" s="18" t="s">
        <v>10175</v>
      </c>
    </row>
    <row r="433" spans="1:19" ht="51" hidden="1" x14ac:dyDescent="0.2">
      <c r="A433" s="7" t="s">
        <v>8</v>
      </c>
      <c r="B433" s="4" t="s">
        <v>34</v>
      </c>
      <c r="C433" s="17" t="s">
        <v>3782</v>
      </c>
      <c r="D433" s="17" t="s">
        <v>3689</v>
      </c>
      <c r="E433" s="18" t="s">
        <v>3783</v>
      </c>
      <c r="F433" s="18" t="s">
        <v>3784</v>
      </c>
      <c r="G433" s="18"/>
      <c r="H433" s="18" t="s">
        <v>3785</v>
      </c>
      <c r="I433" s="18">
        <v>35697270</v>
      </c>
      <c r="J433" s="19">
        <v>42153</v>
      </c>
      <c r="K433" s="20">
        <v>2015</v>
      </c>
      <c r="L433" s="20">
        <v>2015</v>
      </c>
      <c r="M433" s="22">
        <v>384</v>
      </c>
      <c r="N433" s="21" t="s">
        <v>130</v>
      </c>
      <c r="O433" s="23">
        <f>M433*VLOOKUP(N433,Kurzy!$A$2:$B$10,2,FALSE)</f>
        <v>384</v>
      </c>
      <c r="P433" s="18"/>
      <c r="Q433" s="24"/>
      <c r="R433" s="18" t="s">
        <v>10143</v>
      </c>
      <c r="S433" s="18" t="s">
        <v>10175</v>
      </c>
    </row>
    <row r="434" spans="1:19" ht="51" hidden="1" x14ac:dyDescent="0.2">
      <c r="A434" s="7" t="s">
        <v>8</v>
      </c>
      <c r="B434" s="4" t="s">
        <v>34</v>
      </c>
      <c r="C434" s="17" t="s">
        <v>3786</v>
      </c>
      <c r="D434" s="17" t="s">
        <v>3689</v>
      </c>
      <c r="E434" s="18" t="s">
        <v>3787</v>
      </c>
      <c r="F434" s="18" t="s">
        <v>3788</v>
      </c>
      <c r="G434" s="18"/>
      <c r="H434" s="18" t="s">
        <v>3789</v>
      </c>
      <c r="I434" s="18" t="s">
        <v>3790</v>
      </c>
      <c r="J434" s="19">
        <v>42157</v>
      </c>
      <c r="K434" s="20">
        <v>2015</v>
      </c>
      <c r="L434" s="20">
        <v>2015</v>
      </c>
      <c r="M434" s="22">
        <v>696</v>
      </c>
      <c r="N434" s="21" t="s">
        <v>130</v>
      </c>
      <c r="O434" s="23">
        <f>M434*VLOOKUP(N434,Kurzy!$A$2:$B$10,2,FALSE)</f>
        <v>696</v>
      </c>
      <c r="P434" s="18"/>
      <c r="Q434" s="24"/>
      <c r="R434" s="18" t="s">
        <v>10143</v>
      </c>
      <c r="S434" s="18" t="s">
        <v>10175</v>
      </c>
    </row>
    <row r="435" spans="1:19" ht="51" hidden="1" x14ac:dyDescent="0.2">
      <c r="A435" s="7" t="s">
        <v>8</v>
      </c>
      <c r="B435" s="4" t="s">
        <v>34</v>
      </c>
      <c r="C435" s="17" t="s">
        <v>3791</v>
      </c>
      <c r="D435" s="17" t="s">
        <v>3689</v>
      </c>
      <c r="E435" s="18" t="s">
        <v>3792</v>
      </c>
      <c r="F435" s="18" t="s">
        <v>3793</v>
      </c>
      <c r="G435" s="18"/>
      <c r="H435" s="18" t="s">
        <v>3789</v>
      </c>
      <c r="I435" s="18" t="s">
        <v>3790</v>
      </c>
      <c r="J435" s="19">
        <v>42157</v>
      </c>
      <c r="K435" s="20">
        <v>2015</v>
      </c>
      <c r="L435" s="20">
        <v>2015</v>
      </c>
      <c r="M435" s="22">
        <v>816</v>
      </c>
      <c r="N435" s="21" t="s">
        <v>130</v>
      </c>
      <c r="O435" s="23">
        <f>M435*VLOOKUP(N435,Kurzy!$A$2:$B$10,2,FALSE)</f>
        <v>816</v>
      </c>
      <c r="P435" s="18"/>
      <c r="Q435" s="24"/>
      <c r="R435" s="18" t="s">
        <v>10143</v>
      </c>
      <c r="S435" s="18" t="s">
        <v>10175</v>
      </c>
    </row>
    <row r="436" spans="1:19" ht="51" hidden="1" x14ac:dyDescent="0.2">
      <c r="A436" s="7" t="s">
        <v>8</v>
      </c>
      <c r="B436" s="4" t="s">
        <v>34</v>
      </c>
      <c r="C436" s="17" t="s">
        <v>3794</v>
      </c>
      <c r="D436" s="17" t="s">
        <v>3795</v>
      </c>
      <c r="E436" s="18" t="s">
        <v>3796</v>
      </c>
      <c r="F436" s="18" t="s">
        <v>3797</v>
      </c>
      <c r="G436" s="18"/>
      <c r="H436" s="18" t="s">
        <v>3722</v>
      </c>
      <c r="I436" s="18">
        <v>36589012</v>
      </c>
      <c r="J436" s="19">
        <v>42181</v>
      </c>
      <c r="K436" s="20">
        <v>2015</v>
      </c>
      <c r="L436" s="20">
        <v>2015</v>
      </c>
      <c r="M436" s="22">
        <v>1800</v>
      </c>
      <c r="N436" s="21" t="s">
        <v>130</v>
      </c>
      <c r="O436" s="23">
        <f>M436*VLOOKUP(N436,Kurzy!$A$2:$B$10,2,FALSE)</f>
        <v>1800</v>
      </c>
      <c r="P436" s="18"/>
      <c r="Q436" s="24"/>
      <c r="R436" s="18" t="s">
        <v>10143</v>
      </c>
      <c r="S436" s="18" t="s">
        <v>10175</v>
      </c>
    </row>
    <row r="437" spans="1:19" ht="51" hidden="1" x14ac:dyDescent="0.2">
      <c r="A437" s="7" t="s">
        <v>8</v>
      </c>
      <c r="B437" s="4" t="s">
        <v>34</v>
      </c>
      <c r="C437" s="17" t="s">
        <v>3798</v>
      </c>
      <c r="D437" s="17" t="s">
        <v>3656</v>
      </c>
      <c r="E437" s="18" t="s">
        <v>3799</v>
      </c>
      <c r="F437" s="18" t="s">
        <v>3800</v>
      </c>
      <c r="G437" s="18"/>
      <c r="H437" s="18" t="s">
        <v>3801</v>
      </c>
      <c r="I437" s="18">
        <v>36570460</v>
      </c>
      <c r="J437" s="19">
        <v>42192</v>
      </c>
      <c r="K437" s="20">
        <v>2015</v>
      </c>
      <c r="L437" s="20">
        <v>2015</v>
      </c>
      <c r="M437" s="22">
        <v>5400</v>
      </c>
      <c r="N437" s="21" t="s">
        <v>130</v>
      </c>
      <c r="O437" s="23">
        <f>M437*VLOOKUP(N437,Kurzy!$A$2:$B$10,2,FALSE)</f>
        <v>5400</v>
      </c>
      <c r="P437" s="18"/>
      <c r="Q437" s="24"/>
      <c r="R437" s="18" t="s">
        <v>10143</v>
      </c>
      <c r="S437" s="18" t="s">
        <v>10175</v>
      </c>
    </row>
    <row r="438" spans="1:19" ht="51" hidden="1" x14ac:dyDescent="0.2">
      <c r="A438" s="7" t="s">
        <v>8</v>
      </c>
      <c r="B438" s="4" t="s">
        <v>34</v>
      </c>
      <c r="C438" s="17" t="s">
        <v>3802</v>
      </c>
      <c r="D438" s="17" t="s">
        <v>3803</v>
      </c>
      <c r="E438" s="18" t="s">
        <v>3804</v>
      </c>
      <c r="F438" s="18" t="s">
        <v>3805</v>
      </c>
      <c r="G438" s="18"/>
      <c r="H438" s="18" t="s">
        <v>3806</v>
      </c>
      <c r="I438" s="18">
        <v>36778460</v>
      </c>
      <c r="J438" s="19">
        <v>42192</v>
      </c>
      <c r="K438" s="20">
        <v>2015</v>
      </c>
      <c r="L438" s="20">
        <v>2015</v>
      </c>
      <c r="M438" s="22">
        <v>774</v>
      </c>
      <c r="N438" s="21" t="s">
        <v>130</v>
      </c>
      <c r="O438" s="23">
        <f>M438*VLOOKUP(N438,Kurzy!$A$2:$B$10,2,FALSE)</f>
        <v>774</v>
      </c>
      <c r="P438" s="18"/>
      <c r="Q438" s="24"/>
      <c r="R438" s="18" t="s">
        <v>10143</v>
      </c>
      <c r="S438" s="18" t="s">
        <v>10175</v>
      </c>
    </row>
    <row r="439" spans="1:19" ht="51" hidden="1" x14ac:dyDescent="0.2">
      <c r="A439" s="7" t="s">
        <v>8</v>
      </c>
      <c r="B439" s="4" t="s">
        <v>34</v>
      </c>
      <c r="C439" s="17" t="s">
        <v>3791</v>
      </c>
      <c r="D439" s="17" t="s">
        <v>3694</v>
      </c>
      <c r="E439" s="18" t="s">
        <v>3807</v>
      </c>
      <c r="F439" s="18" t="s">
        <v>3808</v>
      </c>
      <c r="G439" s="18"/>
      <c r="H439" s="18" t="s">
        <v>3789</v>
      </c>
      <c r="I439" s="18" t="s">
        <v>3790</v>
      </c>
      <c r="J439" s="19">
        <v>42188</v>
      </c>
      <c r="K439" s="20">
        <v>2015</v>
      </c>
      <c r="L439" s="20">
        <v>2015</v>
      </c>
      <c r="M439" s="22">
        <v>696</v>
      </c>
      <c r="N439" s="21" t="s">
        <v>130</v>
      </c>
      <c r="O439" s="23">
        <f>M439*VLOOKUP(N439,Kurzy!$A$2:$B$10,2,FALSE)</f>
        <v>696</v>
      </c>
      <c r="P439" s="18"/>
      <c r="Q439" s="24"/>
      <c r="R439" s="18" t="s">
        <v>10143</v>
      </c>
      <c r="S439" s="18" t="s">
        <v>10175</v>
      </c>
    </row>
    <row r="440" spans="1:19" ht="51" hidden="1" x14ac:dyDescent="0.2">
      <c r="A440" s="7" t="s">
        <v>8</v>
      </c>
      <c r="B440" s="4" t="s">
        <v>34</v>
      </c>
      <c r="C440" s="17" t="s">
        <v>3809</v>
      </c>
      <c r="D440" s="17" t="s">
        <v>3656</v>
      </c>
      <c r="E440" s="18" t="s">
        <v>3810</v>
      </c>
      <c r="F440" s="18" t="s">
        <v>3811</v>
      </c>
      <c r="G440" s="18"/>
      <c r="H440" s="18" t="s">
        <v>3812</v>
      </c>
      <c r="I440" s="18">
        <v>27881351</v>
      </c>
      <c r="J440" s="19">
        <v>42193</v>
      </c>
      <c r="K440" s="20">
        <v>2015</v>
      </c>
      <c r="L440" s="20">
        <v>2015</v>
      </c>
      <c r="M440" s="22">
        <v>2520</v>
      </c>
      <c r="N440" s="21" t="s">
        <v>130</v>
      </c>
      <c r="O440" s="23">
        <f>M440*VLOOKUP(N440,Kurzy!$A$2:$B$10,2,FALSE)</f>
        <v>2520</v>
      </c>
      <c r="P440" s="18"/>
      <c r="Q440" s="24"/>
      <c r="R440" s="18" t="s">
        <v>10143</v>
      </c>
      <c r="S440" s="18" t="s">
        <v>10175</v>
      </c>
    </row>
    <row r="441" spans="1:19" ht="51" hidden="1" x14ac:dyDescent="0.2">
      <c r="A441" s="7" t="s">
        <v>8</v>
      </c>
      <c r="B441" s="4" t="s">
        <v>34</v>
      </c>
      <c r="C441" s="17" t="s">
        <v>3813</v>
      </c>
      <c r="D441" s="17" t="s">
        <v>3680</v>
      </c>
      <c r="E441" s="18" t="s">
        <v>3814</v>
      </c>
      <c r="F441" s="18" t="s">
        <v>3815</v>
      </c>
      <c r="G441" s="18"/>
      <c r="H441" s="18" t="s">
        <v>3673</v>
      </c>
      <c r="I441" s="18">
        <v>36842931</v>
      </c>
      <c r="J441" s="19">
        <v>42208</v>
      </c>
      <c r="K441" s="20">
        <v>2015</v>
      </c>
      <c r="L441" s="20">
        <v>2015</v>
      </c>
      <c r="M441" s="22">
        <v>487.2</v>
      </c>
      <c r="N441" s="21" t="s">
        <v>130</v>
      </c>
      <c r="O441" s="23">
        <f>M441*VLOOKUP(N441,Kurzy!$A$2:$B$10,2,FALSE)</f>
        <v>487.2</v>
      </c>
      <c r="P441" s="18"/>
      <c r="Q441" s="24"/>
      <c r="R441" s="18" t="s">
        <v>10143</v>
      </c>
      <c r="S441" s="18" t="s">
        <v>10175</v>
      </c>
    </row>
    <row r="442" spans="1:19" ht="51" hidden="1" x14ac:dyDescent="0.2">
      <c r="A442" s="7" t="s">
        <v>8</v>
      </c>
      <c r="B442" s="4" t="s">
        <v>34</v>
      </c>
      <c r="C442" s="17" t="s">
        <v>3816</v>
      </c>
      <c r="D442" s="17" t="s">
        <v>3680</v>
      </c>
      <c r="E442" s="18" t="s">
        <v>3817</v>
      </c>
      <c r="F442" s="18" t="s">
        <v>3818</v>
      </c>
      <c r="G442" s="18"/>
      <c r="H442" s="18" t="s">
        <v>3711</v>
      </c>
      <c r="I442" s="18">
        <v>36751758</v>
      </c>
      <c r="J442" s="19">
        <v>42208</v>
      </c>
      <c r="K442" s="20">
        <v>2015</v>
      </c>
      <c r="L442" s="20">
        <v>2015</v>
      </c>
      <c r="M442" s="22">
        <v>950.4</v>
      </c>
      <c r="N442" s="21" t="s">
        <v>130</v>
      </c>
      <c r="O442" s="23">
        <f>M442*VLOOKUP(N442,Kurzy!$A$2:$B$10,2,FALSE)</f>
        <v>950.4</v>
      </c>
      <c r="P442" s="18"/>
      <c r="Q442" s="24"/>
      <c r="R442" s="18" t="s">
        <v>10143</v>
      </c>
      <c r="S442" s="18" t="s">
        <v>10175</v>
      </c>
    </row>
    <row r="443" spans="1:19" ht="165.75" x14ac:dyDescent="0.2">
      <c r="A443" s="7" t="s">
        <v>8</v>
      </c>
      <c r="B443" s="4" t="s">
        <v>34</v>
      </c>
      <c r="C443" s="17" t="s">
        <v>3819</v>
      </c>
      <c r="D443" s="17" t="s">
        <v>3773</v>
      </c>
      <c r="E443" s="18" t="s">
        <v>3820</v>
      </c>
      <c r="F443" s="18" t="s">
        <v>3821</v>
      </c>
      <c r="G443" s="18"/>
      <c r="H443" s="18" t="s">
        <v>3822</v>
      </c>
      <c r="I443" s="18">
        <v>31651585</v>
      </c>
      <c r="J443" s="19">
        <v>42300</v>
      </c>
      <c r="K443" s="20">
        <v>2015</v>
      </c>
      <c r="L443" s="20">
        <v>2015</v>
      </c>
      <c r="M443" s="22">
        <v>56160</v>
      </c>
      <c r="N443" s="21" t="s">
        <v>130</v>
      </c>
      <c r="O443" s="23">
        <f>M443*VLOOKUP(N443,Kurzy!$A$2:$B$10,2,FALSE)</f>
        <v>56160</v>
      </c>
      <c r="P443" s="18" t="s">
        <v>10255</v>
      </c>
      <c r="Q443" s="24" t="s">
        <v>10256</v>
      </c>
      <c r="R443" s="18" t="s">
        <v>10147</v>
      </c>
      <c r="S443" s="18" t="s">
        <v>10200</v>
      </c>
    </row>
    <row r="444" spans="1:19" ht="165.75" x14ac:dyDescent="0.2">
      <c r="A444" s="7" t="s">
        <v>8</v>
      </c>
      <c r="B444" s="4" t="s">
        <v>34</v>
      </c>
      <c r="C444" s="17" t="s">
        <v>3823</v>
      </c>
      <c r="D444" s="17" t="s">
        <v>3773</v>
      </c>
      <c r="E444" s="18" t="s">
        <v>3824</v>
      </c>
      <c r="F444" s="18" t="s">
        <v>3825</v>
      </c>
      <c r="G444" s="18"/>
      <c r="H444" s="18" t="s">
        <v>3822</v>
      </c>
      <c r="I444" s="18">
        <v>31651585</v>
      </c>
      <c r="J444" s="19">
        <v>42276</v>
      </c>
      <c r="K444" s="20">
        <v>2015</v>
      </c>
      <c r="L444" s="20">
        <v>2015</v>
      </c>
      <c r="M444" s="22">
        <v>40560</v>
      </c>
      <c r="N444" s="21" t="s">
        <v>130</v>
      </c>
      <c r="O444" s="23">
        <f>M444*VLOOKUP(N444,Kurzy!$A$2:$B$10,2,FALSE)</f>
        <v>40560</v>
      </c>
      <c r="P444" s="18" t="s">
        <v>10255</v>
      </c>
      <c r="Q444" s="24" t="s">
        <v>10256</v>
      </c>
      <c r="R444" s="18" t="s">
        <v>10147</v>
      </c>
      <c r="S444" s="18" t="s">
        <v>10200</v>
      </c>
    </row>
    <row r="445" spans="1:19" ht="51" hidden="1" x14ac:dyDescent="0.2">
      <c r="A445" s="7" t="s">
        <v>8</v>
      </c>
      <c r="B445" s="4" t="s">
        <v>34</v>
      </c>
      <c r="C445" s="17" t="s">
        <v>3826</v>
      </c>
      <c r="D445" s="17" t="s">
        <v>3795</v>
      </c>
      <c r="E445" s="18" t="s">
        <v>3827</v>
      </c>
      <c r="F445" s="18" t="s">
        <v>3828</v>
      </c>
      <c r="G445" s="18"/>
      <c r="H445" s="18" t="s">
        <v>3722</v>
      </c>
      <c r="I445" s="18">
        <v>36589012</v>
      </c>
      <c r="J445" s="19">
        <v>42209</v>
      </c>
      <c r="K445" s="20">
        <v>2015</v>
      </c>
      <c r="L445" s="20">
        <v>2015</v>
      </c>
      <c r="M445" s="22">
        <v>2550</v>
      </c>
      <c r="N445" s="21" t="s">
        <v>130</v>
      </c>
      <c r="O445" s="23">
        <f>M445*VLOOKUP(N445,Kurzy!$A$2:$B$10,2,FALSE)</f>
        <v>2550</v>
      </c>
      <c r="P445" s="18"/>
      <c r="Q445" s="24"/>
      <c r="R445" s="18" t="s">
        <v>10143</v>
      </c>
      <c r="S445" s="18" t="s">
        <v>10175</v>
      </c>
    </row>
    <row r="446" spans="1:19" ht="51" hidden="1" x14ac:dyDescent="0.2">
      <c r="A446" s="7" t="s">
        <v>8</v>
      </c>
      <c r="B446" s="4" t="s">
        <v>34</v>
      </c>
      <c r="C446" s="17" t="s">
        <v>3708</v>
      </c>
      <c r="D446" s="17" t="s">
        <v>3656</v>
      </c>
      <c r="E446" s="18" t="s">
        <v>3829</v>
      </c>
      <c r="F446" s="18" t="s">
        <v>3830</v>
      </c>
      <c r="G446" s="18"/>
      <c r="H446" s="18" t="s">
        <v>3831</v>
      </c>
      <c r="I446" s="18">
        <v>36868281</v>
      </c>
      <c r="J446" s="19">
        <v>42244</v>
      </c>
      <c r="K446" s="20">
        <v>2015</v>
      </c>
      <c r="L446" s="20">
        <v>2015</v>
      </c>
      <c r="M446" s="22">
        <v>678</v>
      </c>
      <c r="N446" s="21" t="s">
        <v>130</v>
      </c>
      <c r="O446" s="23">
        <f>M446*VLOOKUP(N446,Kurzy!$A$2:$B$10,2,FALSE)</f>
        <v>678</v>
      </c>
      <c r="P446" s="18"/>
      <c r="Q446" s="24"/>
      <c r="R446" s="18" t="s">
        <v>10143</v>
      </c>
      <c r="S446" s="18" t="s">
        <v>10175</v>
      </c>
    </row>
    <row r="447" spans="1:19" ht="51" hidden="1" x14ac:dyDescent="0.2">
      <c r="A447" s="7" t="s">
        <v>8</v>
      </c>
      <c r="B447" s="4" t="s">
        <v>34</v>
      </c>
      <c r="C447" s="17" t="s">
        <v>3832</v>
      </c>
      <c r="D447" s="17" t="s">
        <v>3680</v>
      </c>
      <c r="E447" s="18" t="s">
        <v>3833</v>
      </c>
      <c r="F447" s="18" t="s">
        <v>3834</v>
      </c>
      <c r="G447" s="18"/>
      <c r="H447" s="18" t="s">
        <v>3711</v>
      </c>
      <c r="I447" s="18">
        <v>36751758</v>
      </c>
      <c r="J447" s="19">
        <v>42256</v>
      </c>
      <c r="K447" s="20">
        <v>2015</v>
      </c>
      <c r="L447" s="20">
        <v>2015</v>
      </c>
      <c r="M447" s="22">
        <v>487.2</v>
      </c>
      <c r="N447" s="21" t="s">
        <v>130</v>
      </c>
      <c r="O447" s="23">
        <f>M447*VLOOKUP(N447,Kurzy!$A$2:$B$10,2,FALSE)</f>
        <v>487.2</v>
      </c>
      <c r="P447" s="18"/>
      <c r="Q447" s="24"/>
      <c r="R447" s="18" t="s">
        <v>10143</v>
      </c>
      <c r="S447" s="18" t="s">
        <v>10175</v>
      </c>
    </row>
    <row r="448" spans="1:19" ht="51" hidden="1" x14ac:dyDescent="0.2">
      <c r="A448" s="7" t="s">
        <v>8</v>
      </c>
      <c r="B448" s="4" t="s">
        <v>34</v>
      </c>
      <c r="C448" s="17" t="s">
        <v>3708</v>
      </c>
      <c r="D448" s="17" t="s">
        <v>3656</v>
      </c>
      <c r="E448" s="18" t="s">
        <v>3835</v>
      </c>
      <c r="F448" s="18" t="s">
        <v>3836</v>
      </c>
      <c r="G448" s="18"/>
      <c r="H448" s="18" t="s">
        <v>3781</v>
      </c>
      <c r="I448" s="18">
        <v>36205214</v>
      </c>
      <c r="J448" s="19">
        <v>42256</v>
      </c>
      <c r="K448" s="20">
        <v>2015</v>
      </c>
      <c r="L448" s="20">
        <v>2016</v>
      </c>
      <c r="M448" s="22">
        <v>1200</v>
      </c>
      <c r="N448" s="21" t="s">
        <v>130</v>
      </c>
      <c r="O448" s="23">
        <f>M448*VLOOKUP(N448,Kurzy!$A$2:$B$10,2,FALSE)</f>
        <v>1200</v>
      </c>
      <c r="P448" s="18"/>
      <c r="Q448" s="24"/>
      <c r="R448" s="18" t="s">
        <v>10143</v>
      </c>
      <c r="S448" s="18" t="s">
        <v>10175</v>
      </c>
    </row>
    <row r="449" spans="1:19" ht="38.25" x14ac:dyDescent="0.2">
      <c r="A449" s="7" t="s">
        <v>8</v>
      </c>
      <c r="B449" s="4" t="s">
        <v>34</v>
      </c>
      <c r="C449" s="17" t="s">
        <v>3837</v>
      </c>
      <c r="D449" s="17" t="s">
        <v>3838</v>
      </c>
      <c r="E449" s="18" t="s">
        <v>3839</v>
      </c>
      <c r="F449" s="18" t="s">
        <v>3840</v>
      </c>
      <c r="G449" s="18"/>
      <c r="H449" s="18" t="s">
        <v>3841</v>
      </c>
      <c r="I449" s="18">
        <v>35883294</v>
      </c>
      <c r="J449" s="19">
        <v>42248</v>
      </c>
      <c r="K449" s="20">
        <v>2015</v>
      </c>
      <c r="L449" s="20">
        <v>2016</v>
      </c>
      <c r="M449" s="22">
        <v>34800</v>
      </c>
      <c r="N449" s="21" t="s">
        <v>130</v>
      </c>
      <c r="O449" s="23">
        <f>M449*VLOOKUP(N449,Kurzy!$A$2:$B$10,2,FALSE)</f>
        <v>34800</v>
      </c>
      <c r="P449" s="18"/>
      <c r="Q449" s="24"/>
      <c r="R449" s="18" t="s">
        <v>10147</v>
      </c>
      <c r="S449" s="18"/>
    </row>
    <row r="450" spans="1:19" ht="51" hidden="1" x14ac:dyDescent="0.2">
      <c r="A450" s="7" t="s">
        <v>8</v>
      </c>
      <c r="B450" s="4" t="s">
        <v>34</v>
      </c>
      <c r="C450" s="17" t="s">
        <v>3842</v>
      </c>
      <c r="D450" s="17" t="s">
        <v>3773</v>
      </c>
      <c r="E450" s="18" t="s">
        <v>3843</v>
      </c>
      <c r="F450" s="18" t="s">
        <v>3844</v>
      </c>
      <c r="G450" s="18"/>
      <c r="H450" s="18" t="s">
        <v>3776</v>
      </c>
      <c r="I450" s="18" t="s">
        <v>3777</v>
      </c>
      <c r="J450" s="19">
        <v>42270</v>
      </c>
      <c r="K450" s="20">
        <v>2015</v>
      </c>
      <c r="L450" s="20">
        <v>2015</v>
      </c>
      <c r="M450" s="22">
        <v>7080</v>
      </c>
      <c r="N450" s="21" t="s">
        <v>130</v>
      </c>
      <c r="O450" s="23">
        <f>M450*VLOOKUP(N450,Kurzy!$A$2:$B$10,2,FALSE)</f>
        <v>7080</v>
      </c>
      <c r="P450" s="18"/>
      <c r="Q450" s="24"/>
      <c r="R450" s="18" t="s">
        <v>10143</v>
      </c>
      <c r="S450" s="18" t="s">
        <v>10175</v>
      </c>
    </row>
    <row r="451" spans="1:19" ht="51" hidden="1" x14ac:dyDescent="0.2">
      <c r="A451" s="7" t="s">
        <v>8</v>
      </c>
      <c r="B451" s="4" t="s">
        <v>34</v>
      </c>
      <c r="C451" s="17" t="s">
        <v>3845</v>
      </c>
      <c r="D451" s="17" t="s">
        <v>3656</v>
      </c>
      <c r="E451" s="18" t="s">
        <v>3846</v>
      </c>
      <c r="F451" s="18" t="s">
        <v>3847</v>
      </c>
      <c r="G451" s="18"/>
      <c r="H451" s="18" t="s">
        <v>3673</v>
      </c>
      <c r="I451" s="18">
        <v>36842931</v>
      </c>
      <c r="J451" s="19">
        <v>42270</v>
      </c>
      <c r="K451" s="20">
        <v>2015</v>
      </c>
      <c r="L451" s="20">
        <v>2015</v>
      </c>
      <c r="M451" s="22">
        <v>684</v>
      </c>
      <c r="N451" s="21" t="s">
        <v>130</v>
      </c>
      <c r="O451" s="23">
        <f>M451*VLOOKUP(N451,Kurzy!$A$2:$B$10,2,FALSE)</f>
        <v>684</v>
      </c>
      <c r="P451" s="18"/>
      <c r="Q451" s="24"/>
      <c r="R451" s="18" t="s">
        <v>10143</v>
      </c>
      <c r="S451" s="18" t="s">
        <v>10175</v>
      </c>
    </row>
    <row r="452" spans="1:19" ht="51" hidden="1" x14ac:dyDescent="0.2">
      <c r="A452" s="7" t="s">
        <v>8</v>
      </c>
      <c r="B452" s="4" t="s">
        <v>34</v>
      </c>
      <c r="C452" s="17" t="s">
        <v>3708</v>
      </c>
      <c r="D452" s="17" t="s">
        <v>3656</v>
      </c>
      <c r="E452" s="18" t="s">
        <v>3848</v>
      </c>
      <c r="F452" s="18" t="s">
        <v>3849</v>
      </c>
      <c r="G452" s="18"/>
      <c r="H452" s="18" t="s">
        <v>3711</v>
      </c>
      <c r="I452" s="18">
        <v>36751758</v>
      </c>
      <c r="J452" s="19">
        <v>42270</v>
      </c>
      <c r="K452" s="20">
        <v>2015</v>
      </c>
      <c r="L452" s="20">
        <v>2015</v>
      </c>
      <c r="M452" s="22">
        <v>252</v>
      </c>
      <c r="N452" s="21" t="s">
        <v>130</v>
      </c>
      <c r="O452" s="23">
        <f>M452*VLOOKUP(N452,Kurzy!$A$2:$B$10,2,FALSE)</f>
        <v>252</v>
      </c>
      <c r="P452" s="18"/>
      <c r="Q452" s="24"/>
      <c r="R452" s="18" t="s">
        <v>10143</v>
      </c>
      <c r="S452" s="18" t="s">
        <v>10175</v>
      </c>
    </row>
    <row r="453" spans="1:19" ht="51" hidden="1" x14ac:dyDescent="0.2">
      <c r="A453" s="7" t="s">
        <v>8</v>
      </c>
      <c r="B453" s="4" t="s">
        <v>34</v>
      </c>
      <c r="C453" s="17" t="s">
        <v>3850</v>
      </c>
      <c r="D453" s="17" t="s">
        <v>3851</v>
      </c>
      <c r="E453" s="18" t="s">
        <v>3852</v>
      </c>
      <c r="F453" s="18" t="s">
        <v>3853</v>
      </c>
      <c r="G453" s="18"/>
      <c r="H453" s="18" t="s">
        <v>3722</v>
      </c>
      <c r="I453" s="18">
        <v>36589012</v>
      </c>
      <c r="J453" s="19">
        <v>42272</v>
      </c>
      <c r="K453" s="20">
        <v>2015</v>
      </c>
      <c r="L453" s="20">
        <v>2015</v>
      </c>
      <c r="M453" s="22">
        <v>744</v>
      </c>
      <c r="N453" s="21" t="s">
        <v>130</v>
      </c>
      <c r="O453" s="23">
        <f>M453*VLOOKUP(N453,Kurzy!$A$2:$B$10,2,FALSE)</f>
        <v>744</v>
      </c>
      <c r="P453" s="18"/>
      <c r="Q453" s="24"/>
      <c r="R453" s="18" t="s">
        <v>10143</v>
      </c>
      <c r="S453" s="18" t="s">
        <v>10175</v>
      </c>
    </row>
    <row r="454" spans="1:19" ht="51" hidden="1" x14ac:dyDescent="0.2">
      <c r="A454" s="7" t="s">
        <v>8</v>
      </c>
      <c r="B454" s="4" t="s">
        <v>34</v>
      </c>
      <c r="C454" s="17" t="s">
        <v>3854</v>
      </c>
      <c r="D454" s="17" t="s">
        <v>3689</v>
      </c>
      <c r="E454" s="18" t="s">
        <v>3855</v>
      </c>
      <c r="F454" s="18" t="s">
        <v>3856</v>
      </c>
      <c r="G454" s="18"/>
      <c r="H454" s="18" t="s">
        <v>3857</v>
      </c>
      <c r="I454" s="18">
        <v>36172961</v>
      </c>
      <c r="J454" s="19">
        <v>42290</v>
      </c>
      <c r="K454" s="20">
        <v>2015</v>
      </c>
      <c r="L454" s="20">
        <v>2015</v>
      </c>
      <c r="M454" s="22">
        <v>1512</v>
      </c>
      <c r="N454" s="21" t="s">
        <v>130</v>
      </c>
      <c r="O454" s="23">
        <f>M454*VLOOKUP(N454,Kurzy!$A$2:$B$10,2,FALSE)</f>
        <v>1512</v>
      </c>
      <c r="P454" s="18"/>
      <c r="Q454" s="24"/>
      <c r="R454" s="18" t="s">
        <v>10143</v>
      </c>
      <c r="S454" s="18" t="s">
        <v>10175</v>
      </c>
    </row>
    <row r="455" spans="1:19" ht="51" hidden="1" x14ac:dyDescent="0.2">
      <c r="A455" s="7" t="s">
        <v>8</v>
      </c>
      <c r="B455" s="4" t="s">
        <v>34</v>
      </c>
      <c r="C455" s="17" t="s">
        <v>3854</v>
      </c>
      <c r="D455" s="17" t="s">
        <v>3689</v>
      </c>
      <c r="E455" s="18" t="s">
        <v>3858</v>
      </c>
      <c r="F455" s="18" t="s">
        <v>3859</v>
      </c>
      <c r="G455" s="18"/>
      <c r="H455" s="18" t="s">
        <v>3857</v>
      </c>
      <c r="I455" s="18">
        <v>36172961</v>
      </c>
      <c r="J455" s="19">
        <v>42290</v>
      </c>
      <c r="K455" s="20">
        <v>2015</v>
      </c>
      <c r="L455" s="20">
        <v>2015</v>
      </c>
      <c r="M455" s="22">
        <v>1512</v>
      </c>
      <c r="N455" s="21" t="s">
        <v>130</v>
      </c>
      <c r="O455" s="23">
        <f>M455*VLOOKUP(N455,Kurzy!$A$2:$B$10,2,FALSE)</f>
        <v>1512</v>
      </c>
      <c r="P455" s="18"/>
      <c r="Q455" s="24"/>
      <c r="R455" s="18" t="s">
        <v>10143</v>
      </c>
      <c r="S455" s="18" t="s">
        <v>10175</v>
      </c>
    </row>
    <row r="456" spans="1:19" ht="51" hidden="1" x14ac:dyDescent="0.2">
      <c r="A456" s="7" t="s">
        <v>8</v>
      </c>
      <c r="B456" s="4" t="s">
        <v>34</v>
      </c>
      <c r="C456" s="17" t="s">
        <v>3860</v>
      </c>
      <c r="D456" s="17" t="s">
        <v>3699</v>
      </c>
      <c r="E456" s="18" t="s">
        <v>3861</v>
      </c>
      <c r="F456" s="18" t="s">
        <v>3862</v>
      </c>
      <c r="G456" s="18"/>
      <c r="H456" s="18" t="s">
        <v>3863</v>
      </c>
      <c r="I456" s="18">
        <v>31650309</v>
      </c>
      <c r="J456" s="19">
        <v>42290</v>
      </c>
      <c r="K456" s="20">
        <v>2015</v>
      </c>
      <c r="L456" s="20">
        <v>2015</v>
      </c>
      <c r="M456" s="22">
        <v>180</v>
      </c>
      <c r="N456" s="21" t="s">
        <v>130</v>
      </c>
      <c r="O456" s="23">
        <f>M456*VLOOKUP(N456,Kurzy!$A$2:$B$10,2,FALSE)</f>
        <v>180</v>
      </c>
      <c r="P456" s="18"/>
      <c r="Q456" s="24"/>
      <c r="R456" s="18" t="s">
        <v>10143</v>
      </c>
      <c r="S456" s="18" t="s">
        <v>10175</v>
      </c>
    </row>
    <row r="457" spans="1:19" ht="51" hidden="1" x14ac:dyDescent="0.2">
      <c r="A457" s="7" t="s">
        <v>8</v>
      </c>
      <c r="B457" s="4" t="s">
        <v>34</v>
      </c>
      <c r="C457" s="17" t="s">
        <v>3854</v>
      </c>
      <c r="D457" s="17" t="s">
        <v>3689</v>
      </c>
      <c r="E457" s="18" t="s">
        <v>3864</v>
      </c>
      <c r="F457" s="18" t="s">
        <v>3865</v>
      </c>
      <c r="G457" s="18"/>
      <c r="H457" s="18" t="s">
        <v>3866</v>
      </c>
      <c r="I457" s="18">
        <v>48175307</v>
      </c>
      <c r="J457" s="19">
        <v>42298</v>
      </c>
      <c r="K457" s="20">
        <v>2015</v>
      </c>
      <c r="L457" s="20">
        <v>2015</v>
      </c>
      <c r="M457" s="22">
        <v>3240</v>
      </c>
      <c r="N457" s="21" t="s">
        <v>130</v>
      </c>
      <c r="O457" s="23">
        <f>M457*VLOOKUP(N457,Kurzy!$A$2:$B$10,2,FALSE)</f>
        <v>3240</v>
      </c>
      <c r="P457" s="18"/>
      <c r="Q457" s="24"/>
      <c r="R457" s="18" t="s">
        <v>10143</v>
      </c>
      <c r="S457" s="18" t="s">
        <v>10175</v>
      </c>
    </row>
    <row r="458" spans="1:19" ht="51" hidden="1" x14ac:dyDescent="0.2">
      <c r="A458" s="7" t="s">
        <v>8</v>
      </c>
      <c r="B458" s="4" t="s">
        <v>34</v>
      </c>
      <c r="C458" s="17" t="s">
        <v>3854</v>
      </c>
      <c r="D458" s="17" t="s">
        <v>3689</v>
      </c>
      <c r="E458" s="18" t="s">
        <v>3867</v>
      </c>
      <c r="F458" s="18" t="s">
        <v>3868</v>
      </c>
      <c r="G458" s="18"/>
      <c r="H458" s="18" t="s">
        <v>3857</v>
      </c>
      <c r="I458" s="18">
        <v>36172961</v>
      </c>
      <c r="J458" s="19">
        <v>42298</v>
      </c>
      <c r="K458" s="20">
        <v>2015</v>
      </c>
      <c r="L458" s="20">
        <v>2015</v>
      </c>
      <c r="M458" s="22">
        <v>1836</v>
      </c>
      <c r="N458" s="21" t="s">
        <v>130</v>
      </c>
      <c r="O458" s="23">
        <f>M458*VLOOKUP(N458,Kurzy!$A$2:$B$10,2,FALSE)</f>
        <v>1836</v>
      </c>
      <c r="P458" s="18"/>
      <c r="Q458" s="24"/>
      <c r="R458" s="18" t="s">
        <v>10143</v>
      </c>
      <c r="S458" s="18" t="s">
        <v>10175</v>
      </c>
    </row>
    <row r="459" spans="1:19" ht="51" hidden="1" x14ac:dyDescent="0.2">
      <c r="A459" s="7" t="s">
        <v>8</v>
      </c>
      <c r="B459" s="4" t="s">
        <v>34</v>
      </c>
      <c r="C459" s="17" t="s">
        <v>3869</v>
      </c>
      <c r="D459" s="17" t="s">
        <v>3689</v>
      </c>
      <c r="E459" s="18" t="s">
        <v>3870</v>
      </c>
      <c r="F459" s="18" t="s">
        <v>3871</v>
      </c>
      <c r="G459" s="18"/>
      <c r="H459" s="18" t="s">
        <v>3857</v>
      </c>
      <c r="I459" s="18">
        <v>36172961</v>
      </c>
      <c r="J459" s="19">
        <v>42327</v>
      </c>
      <c r="K459" s="20">
        <v>2015</v>
      </c>
      <c r="L459" s="20">
        <v>2015</v>
      </c>
      <c r="M459" s="22">
        <v>3996</v>
      </c>
      <c r="N459" s="21" t="s">
        <v>130</v>
      </c>
      <c r="O459" s="23">
        <f>M459*VLOOKUP(N459,Kurzy!$A$2:$B$10,2,FALSE)</f>
        <v>3996</v>
      </c>
      <c r="P459" s="18"/>
      <c r="Q459" s="24"/>
      <c r="R459" s="18" t="s">
        <v>10143</v>
      </c>
      <c r="S459" s="18" t="s">
        <v>10175</v>
      </c>
    </row>
    <row r="460" spans="1:19" ht="51" hidden="1" x14ac:dyDescent="0.2">
      <c r="A460" s="7" t="s">
        <v>8</v>
      </c>
      <c r="B460" s="4" t="s">
        <v>34</v>
      </c>
      <c r="C460" s="17" t="s">
        <v>3872</v>
      </c>
      <c r="D460" s="17" t="s">
        <v>3838</v>
      </c>
      <c r="E460" s="18" t="s">
        <v>3873</v>
      </c>
      <c r="F460" s="18" t="s">
        <v>3874</v>
      </c>
      <c r="G460" s="18"/>
      <c r="H460" s="18" t="s">
        <v>3875</v>
      </c>
      <c r="I460" s="18">
        <v>36175200</v>
      </c>
      <c r="J460" s="19">
        <v>42339</v>
      </c>
      <c r="K460" s="20">
        <v>2015</v>
      </c>
      <c r="L460" s="20">
        <v>2015</v>
      </c>
      <c r="M460" s="22">
        <v>264</v>
      </c>
      <c r="N460" s="21" t="s">
        <v>130</v>
      </c>
      <c r="O460" s="23">
        <f>M460*VLOOKUP(N460,Kurzy!$A$2:$B$10,2,FALSE)</f>
        <v>264</v>
      </c>
      <c r="P460" s="18"/>
      <c r="Q460" s="24"/>
      <c r="R460" s="18" t="s">
        <v>10143</v>
      </c>
      <c r="S460" s="18" t="s">
        <v>10175</v>
      </c>
    </row>
    <row r="461" spans="1:19" ht="51" hidden="1" x14ac:dyDescent="0.2">
      <c r="A461" s="7" t="s">
        <v>8</v>
      </c>
      <c r="B461" s="4" t="s">
        <v>34</v>
      </c>
      <c r="C461" s="17" t="s">
        <v>3876</v>
      </c>
      <c r="D461" s="17" t="s">
        <v>3689</v>
      </c>
      <c r="E461" s="18" t="s">
        <v>3877</v>
      </c>
      <c r="F461" s="18" t="s">
        <v>3878</v>
      </c>
      <c r="G461" s="18"/>
      <c r="H461" s="18" t="s">
        <v>3879</v>
      </c>
      <c r="I461" s="18">
        <v>34109323</v>
      </c>
      <c r="J461" s="19">
        <v>42340</v>
      </c>
      <c r="K461" s="20">
        <v>2015</v>
      </c>
      <c r="L461" s="20">
        <v>2015</v>
      </c>
      <c r="M461" s="22">
        <v>10200</v>
      </c>
      <c r="N461" s="21" t="s">
        <v>130</v>
      </c>
      <c r="O461" s="23">
        <f>M461*VLOOKUP(N461,Kurzy!$A$2:$B$10,2,FALSE)</f>
        <v>10200</v>
      </c>
      <c r="P461" s="18"/>
      <c r="Q461" s="24"/>
      <c r="R461" s="18" t="s">
        <v>10143</v>
      </c>
      <c r="S461" s="18" t="s">
        <v>10175</v>
      </c>
    </row>
    <row r="462" spans="1:19" ht="51" hidden="1" x14ac:dyDescent="0.2">
      <c r="A462" s="7" t="s">
        <v>8</v>
      </c>
      <c r="B462" s="4" t="s">
        <v>34</v>
      </c>
      <c r="C462" s="17" t="s">
        <v>3880</v>
      </c>
      <c r="D462" s="17" t="s">
        <v>3656</v>
      </c>
      <c r="E462" s="18" t="s">
        <v>3881</v>
      </c>
      <c r="F462" s="18" t="s">
        <v>988</v>
      </c>
      <c r="G462" s="18"/>
      <c r="H462" s="18" t="s">
        <v>3678</v>
      </c>
      <c r="I462" s="18">
        <v>36191337</v>
      </c>
      <c r="J462" s="19">
        <v>42342</v>
      </c>
      <c r="K462" s="20">
        <v>2015</v>
      </c>
      <c r="L462" s="20">
        <v>2016</v>
      </c>
      <c r="M462" s="22">
        <v>282</v>
      </c>
      <c r="N462" s="21" t="s">
        <v>130</v>
      </c>
      <c r="O462" s="23">
        <f>M462*VLOOKUP(N462,Kurzy!$A$2:$B$10,2,FALSE)</f>
        <v>282</v>
      </c>
      <c r="P462" s="18"/>
      <c r="Q462" s="24"/>
      <c r="R462" s="18" t="s">
        <v>10143</v>
      </c>
      <c r="S462" s="18" t="s">
        <v>10175</v>
      </c>
    </row>
    <row r="463" spans="1:19" ht="38.25" x14ac:dyDescent="0.2">
      <c r="A463" s="7" t="s">
        <v>8</v>
      </c>
      <c r="B463" s="4" t="s">
        <v>34</v>
      </c>
      <c r="C463" s="17" t="s">
        <v>3882</v>
      </c>
      <c r="D463" s="17" t="s">
        <v>3883</v>
      </c>
      <c r="E463" s="18" t="s">
        <v>3884</v>
      </c>
      <c r="F463" s="18" t="s">
        <v>3885</v>
      </c>
      <c r="G463" s="18"/>
      <c r="H463" s="18" t="s">
        <v>3886</v>
      </c>
      <c r="I463" s="18">
        <v>46394028</v>
      </c>
      <c r="J463" s="19">
        <v>42347</v>
      </c>
      <c r="K463" s="20">
        <v>2015</v>
      </c>
      <c r="L463" s="20">
        <v>2016</v>
      </c>
      <c r="M463" s="22">
        <v>3468</v>
      </c>
      <c r="N463" s="21" t="s">
        <v>130</v>
      </c>
      <c r="O463" s="23">
        <f>M463*VLOOKUP(N463,Kurzy!$A$2:$B$10,2,FALSE)</f>
        <v>3468</v>
      </c>
      <c r="P463" s="18"/>
      <c r="Q463" s="24"/>
      <c r="R463" s="18" t="s">
        <v>10147</v>
      </c>
      <c r="S463" s="18"/>
    </row>
    <row r="464" spans="1:19" ht="38.25" x14ac:dyDescent="0.2">
      <c r="A464" s="7" t="s">
        <v>8</v>
      </c>
      <c r="B464" s="4" t="s">
        <v>50</v>
      </c>
      <c r="C464" s="17" t="s">
        <v>3887</v>
      </c>
      <c r="D464" s="17" t="s">
        <v>3888</v>
      </c>
      <c r="E464" s="18" t="s">
        <v>3889</v>
      </c>
      <c r="F464" s="18" t="s">
        <v>393</v>
      </c>
      <c r="G464" s="18"/>
      <c r="H464" s="18" t="s">
        <v>3890</v>
      </c>
      <c r="I464" s="18">
        <v>31722156</v>
      </c>
      <c r="J464" s="19">
        <v>42048</v>
      </c>
      <c r="K464" s="20">
        <v>2015</v>
      </c>
      <c r="L464" s="20">
        <v>2015</v>
      </c>
      <c r="M464" s="22">
        <v>127000</v>
      </c>
      <c r="N464" s="21" t="s">
        <v>130</v>
      </c>
      <c r="O464" s="23">
        <f>M464*VLOOKUP(N464,Kurzy!$A$2:$B$10,2,FALSE)</f>
        <v>127000</v>
      </c>
      <c r="P464" s="18"/>
      <c r="Q464" s="24"/>
      <c r="R464" s="18" t="s">
        <v>10147</v>
      </c>
      <c r="S464" s="18"/>
    </row>
    <row r="465" spans="1:19" ht="51" hidden="1" x14ac:dyDescent="0.2">
      <c r="A465" s="7" t="s">
        <v>8</v>
      </c>
      <c r="B465" s="4" t="s">
        <v>50</v>
      </c>
      <c r="C465" s="17" t="s">
        <v>3891</v>
      </c>
      <c r="D465" s="17" t="s">
        <v>3892</v>
      </c>
      <c r="E465" s="18" t="s">
        <v>3893</v>
      </c>
      <c r="F465" s="18" t="s">
        <v>393</v>
      </c>
      <c r="G465" s="18"/>
      <c r="H465" s="18" t="s">
        <v>3894</v>
      </c>
      <c r="I465" s="18">
        <v>36286192</v>
      </c>
      <c r="J465" s="19">
        <v>42059</v>
      </c>
      <c r="K465" s="20">
        <v>2015</v>
      </c>
      <c r="L465" s="20">
        <v>2015</v>
      </c>
      <c r="M465" s="22">
        <v>623</v>
      </c>
      <c r="N465" s="21" t="s">
        <v>130</v>
      </c>
      <c r="O465" s="23">
        <f>M465*VLOOKUP(N465,Kurzy!$A$2:$B$10,2,FALSE)</f>
        <v>623</v>
      </c>
      <c r="P465" s="18"/>
      <c r="Q465" s="24"/>
      <c r="R465" s="18" t="s">
        <v>10143</v>
      </c>
      <c r="S465" s="18" t="s">
        <v>10175</v>
      </c>
    </row>
    <row r="466" spans="1:19" ht="51" hidden="1" x14ac:dyDescent="0.2">
      <c r="A466" s="7" t="s">
        <v>8</v>
      </c>
      <c r="B466" s="4" t="s">
        <v>50</v>
      </c>
      <c r="C466" s="17" t="s">
        <v>3895</v>
      </c>
      <c r="D466" s="17" t="s">
        <v>3892</v>
      </c>
      <c r="E466" s="18" t="s">
        <v>3893</v>
      </c>
      <c r="F466" s="18" t="s">
        <v>393</v>
      </c>
      <c r="G466" s="18"/>
      <c r="H466" s="18" t="s">
        <v>3894</v>
      </c>
      <c r="I466" s="18">
        <v>36286192</v>
      </c>
      <c r="J466" s="19">
        <v>42111</v>
      </c>
      <c r="K466" s="20">
        <v>2015</v>
      </c>
      <c r="L466" s="20">
        <v>2015</v>
      </c>
      <c r="M466" s="22">
        <v>573</v>
      </c>
      <c r="N466" s="21" t="s">
        <v>130</v>
      </c>
      <c r="O466" s="23">
        <f>M466*VLOOKUP(N466,Kurzy!$A$2:$B$10,2,FALSE)</f>
        <v>573</v>
      </c>
      <c r="P466" s="18"/>
      <c r="Q466" s="24"/>
      <c r="R466" s="18" t="s">
        <v>10143</v>
      </c>
      <c r="S466" s="18" t="s">
        <v>10175</v>
      </c>
    </row>
    <row r="467" spans="1:19" ht="51" hidden="1" x14ac:dyDescent="0.2">
      <c r="A467" s="7" t="s">
        <v>8</v>
      </c>
      <c r="B467" s="4" t="s">
        <v>50</v>
      </c>
      <c r="C467" s="17" t="s">
        <v>3896</v>
      </c>
      <c r="D467" s="17" t="s">
        <v>3892</v>
      </c>
      <c r="E467" s="18" t="s">
        <v>3893</v>
      </c>
      <c r="F467" s="18" t="s">
        <v>393</v>
      </c>
      <c r="G467" s="18"/>
      <c r="H467" s="18" t="s">
        <v>3894</v>
      </c>
      <c r="I467" s="18">
        <v>36286192</v>
      </c>
      <c r="J467" s="19">
        <v>42171</v>
      </c>
      <c r="K467" s="20">
        <v>2015</v>
      </c>
      <c r="L467" s="20">
        <v>2015</v>
      </c>
      <c r="M467" s="22">
        <v>583</v>
      </c>
      <c r="N467" s="21" t="s">
        <v>130</v>
      </c>
      <c r="O467" s="23">
        <f>M467*VLOOKUP(N467,Kurzy!$A$2:$B$10,2,FALSE)</f>
        <v>583</v>
      </c>
      <c r="P467" s="18"/>
      <c r="Q467" s="24"/>
      <c r="R467" s="18" t="s">
        <v>10143</v>
      </c>
      <c r="S467" s="18" t="s">
        <v>10175</v>
      </c>
    </row>
    <row r="468" spans="1:19" ht="51" hidden="1" x14ac:dyDescent="0.2">
      <c r="A468" s="7" t="s">
        <v>8</v>
      </c>
      <c r="B468" s="4" t="s">
        <v>50</v>
      </c>
      <c r="C468" s="17" t="s">
        <v>3897</v>
      </c>
      <c r="D468" s="17" t="s">
        <v>3898</v>
      </c>
      <c r="E468" s="18" t="s">
        <v>3899</v>
      </c>
      <c r="F468" s="18" t="s">
        <v>393</v>
      </c>
      <c r="G468" s="18"/>
      <c r="H468" s="18" t="s">
        <v>3900</v>
      </c>
      <c r="I468" s="18" t="s">
        <v>3901</v>
      </c>
      <c r="J468" s="19">
        <v>42079</v>
      </c>
      <c r="K468" s="20">
        <v>2015</v>
      </c>
      <c r="L468" s="20">
        <v>2015</v>
      </c>
      <c r="M468" s="22">
        <v>1000</v>
      </c>
      <c r="N468" s="21" t="s">
        <v>130</v>
      </c>
      <c r="O468" s="23">
        <f>M468*VLOOKUP(N468,Kurzy!$A$2:$B$10,2,FALSE)</f>
        <v>1000</v>
      </c>
      <c r="P468" s="18"/>
      <c r="Q468" s="24"/>
      <c r="R468" s="18" t="s">
        <v>10143</v>
      </c>
      <c r="S468" s="18" t="s">
        <v>10175</v>
      </c>
    </row>
    <row r="469" spans="1:19" ht="51" hidden="1" x14ac:dyDescent="0.2">
      <c r="A469" s="7" t="s">
        <v>8</v>
      </c>
      <c r="B469" s="4" t="s">
        <v>50</v>
      </c>
      <c r="C469" s="17" t="s">
        <v>3902</v>
      </c>
      <c r="D469" s="17" t="s">
        <v>3903</v>
      </c>
      <c r="E469" s="18" t="s">
        <v>3904</v>
      </c>
      <c r="F469" s="18" t="s">
        <v>393</v>
      </c>
      <c r="G469" s="18"/>
      <c r="H469" s="18" t="s">
        <v>3905</v>
      </c>
      <c r="I469" s="18" t="s">
        <v>3906</v>
      </c>
      <c r="J469" s="19">
        <v>42136</v>
      </c>
      <c r="K469" s="20">
        <v>2015</v>
      </c>
      <c r="L469" s="20">
        <v>2015</v>
      </c>
      <c r="M469" s="22">
        <v>7916</v>
      </c>
      <c r="N469" s="21" t="s">
        <v>130</v>
      </c>
      <c r="O469" s="23">
        <f>M469*VLOOKUP(N469,Kurzy!$A$2:$B$10,2,FALSE)</f>
        <v>7916</v>
      </c>
      <c r="P469" s="18"/>
      <c r="Q469" s="24"/>
      <c r="R469" s="18" t="s">
        <v>10143</v>
      </c>
      <c r="S469" s="18" t="s">
        <v>10175</v>
      </c>
    </row>
    <row r="470" spans="1:19" ht="51" hidden="1" x14ac:dyDescent="0.2">
      <c r="A470" s="7" t="s">
        <v>8</v>
      </c>
      <c r="B470" s="4" t="s">
        <v>50</v>
      </c>
      <c r="C470" s="17" t="s">
        <v>3907</v>
      </c>
      <c r="D470" s="17" t="s">
        <v>3892</v>
      </c>
      <c r="E470" s="18" t="s">
        <v>3908</v>
      </c>
      <c r="F470" s="18" t="s">
        <v>393</v>
      </c>
      <c r="G470" s="18"/>
      <c r="H470" s="18" t="s">
        <v>3909</v>
      </c>
      <c r="I470" s="18">
        <v>35926163</v>
      </c>
      <c r="J470" s="19">
        <v>42128</v>
      </c>
      <c r="K470" s="20">
        <v>2015</v>
      </c>
      <c r="L470" s="20">
        <v>2015</v>
      </c>
      <c r="M470" s="22">
        <v>1298</v>
      </c>
      <c r="N470" s="21" t="s">
        <v>130</v>
      </c>
      <c r="O470" s="23">
        <f>M470*VLOOKUP(N470,Kurzy!$A$2:$B$10,2,FALSE)</f>
        <v>1298</v>
      </c>
      <c r="P470" s="18"/>
      <c r="Q470" s="24"/>
      <c r="R470" s="18" t="s">
        <v>10143</v>
      </c>
      <c r="S470" s="18" t="s">
        <v>10175</v>
      </c>
    </row>
    <row r="471" spans="1:19" ht="51" hidden="1" x14ac:dyDescent="0.2">
      <c r="A471" s="7" t="s">
        <v>8</v>
      </c>
      <c r="B471" s="4" t="s">
        <v>50</v>
      </c>
      <c r="C471" s="17" t="s">
        <v>3907</v>
      </c>
      <c r="D471" s="17" t="s">
        <v>3892</v>
      </c>
      <c r="E471" s="18" t="s">
        <v>3908</v>
      </c>
      <c r="F471" s="18" t="s">
        <v>393</v>
      </c>
      <c r="G471" s="18"/>
      <c r="H471" s="18" t="s">
        <v>3909</v>
      </c>
      <c r="I471" s="18">
        <v>35926163</v>
      </c>
      <c r="J471" s="19">
        <v>42108</v>
      </c>
      <c r="K471" s="20">
        <v>2015</v>
      </c>
      <c r="L471" s="20">
        <v>2015</v>
      </c>
      <c r="M471" s="22">
        <v>1118</v>
      </c>
      <c r="N471" s="21" t="s">
        <v>130</v>
      </c>
      <c r="O471" s="23">
        <f>M471*VLOOKUP(N471,Kurzy!$A$2:$B$10,2,FALSE)</f>
        <v>1118</v>
      </c>
      <c r="P471" s="18"/>
      <c r="Q471" s="24"/>
      <c r="R471" s="18" t="s">
        <v>10143</v>
      </c>
      <c r="S471" s="18" t="s">
        <v>10175</v>
      </c>
    </row>
    <row r="472" spans="1:19" ht="51" hidden="1" x14ac:dyDescent="0.2">
      <c r="A472" s="7" t="s">
        <v>8</v>
      </c>
      <c r="B472" s="4" t="s">
        <v>50</v>
      </c>
      <c r="C472" s="17" t="s">
        <v>3907</v>
      </c>
      <c r="D472" s="17" t="s">
        <v>3892</v>
      </c>
      <c r="E472" s="18" t="s">
        <v>3908</v>
      </c>
      <c r="F472" s="18" t="s">
        <v>393</v>
      </c>
      <c r="G472" s="18"/>
      <c r="H472" s="18" t="s">
        <v>3909</v>
      </c>
      <c r="I472" s="18">
        <v>35926163</v>
      </c>
      <c r="J472" s="19">
        <v>42077</v>
      </c>
      <c r="K472" s="20">
        <v>2015</v>
      </c>
      <c r="L472" s="20">
        <v>2015</v>
      </c>
      <c r="M472" s="22">
        <v>802</v>
      </c>
      <c r="N472" s="21" t="s">
        <v>130</v>
      </c>
      <c r="O472" s="23">
        <f>M472*VLOOKUP(N472,Kurzy!$A$2:$B$10,2,FALSE)</f>
        <v>802</v>
      </c>
      <c r="P472" s="18"/>
      <c r="Q472" s="24"/>
      <c r="R472" s="18" t="s">
        <v>10143</v>
      </c>
      <c r="S472" s="18" t="s">
        <v>10175</v>
      </c>
    </row>
    <row r="473" spans="1:19" ht="51" hidden="1" x14ac:dyDescent="0.2">
      <c r="A473" s="7" t="s">
        <v>8</v>
      </c>
      <c r="B473" s="4" t="s">
        <v>50</v>
      </c>
      <c r="C473" s="17" t="s">
        <v>3910</v>
      </c>
      <c r="D473" s="17" t="s">
        <v>3911</v>
      </c>
      <c r="E473" s="18" t="s">
        <v>3912</v>
      </c>
      <c r="F473" s="18" t="s">
        <v>393</v>
      </c>
      <c r="G473" s="18"/>
      <c r="H473" s="18" t="s">
        <v>3913</v>
      </c>
      <c r="I473" s="18">
        <v>36286192</v>
      </c>
      <c r="J473" s="19">
        <v>42172</v>
      </c>
      <c r="K473" s="20">
        <v>2015</v>
      </c>
      <c r="L473" s="20">
        <v>2015</v>
      </c>
      <c r="M473" s="22">
        <v>4816</v>
      </c>
      <c r="N473" s="21" t="s">
        <v>130</v>
      </c>
      <c r="O473" s="23">
        <f>M473*VLOOKUP(N473,Kurzy!$A$2:$B$10,2,FALSE)</f>
        <v>4816</v>
      </c>
      <c r="P473" s="18"/>
      <c r="Q473" s="24"/>
      <c r="R473" s="18" t="s">
        <v>10143</v>
      </c>
      <c r="S473" s="18" t="s">
        <v>10175</v>
      </c>
    </row>
    <row r="474" spans="1:19" ht="51" hidden="1" x14ac:dyDescent="0.2">
      <c r="A474" s="7" t="s">
        <v>8</v>
      </c>
      <c r="B474" s="4" t="s">
        <v>50</v>
      </c>
      <c r="C474" s="17" t="s">
        <v>3914</v>
      </c>
      <c r="D474" s="17" t="s">
        <v>3892</v>
      </c>
      <c r="E474" s="18" t="s">
        <v>3915</v>
      </c>
      <c r="F474" s="18" t="s">
        <v>393</v>
      </c>
      <c r="G474" s="18"/>
      <c r="H474" s="18" t="s">
        <v>3916</v>
      </c>
      <c r="I474" s="18">
        <v>36005622</v>
      </c>
      <c r="J474" s="19">
        <v>42101</v>
      </c>
      <c r="K474" s="20">
        <v>2015</v>
      </c>
      <c r="L474" s="20">
        <v>2015</v>
      </c>
      <c r="M474" s="22">
        <v>723</v>
      </c>
      <c r="N474" s="21" t="s">
        <v>130</v>
      </c>
      <c r="O474" s="23">
        <f>M474*VLOOKUP(N474,Kurzy!$A$2:$B$10,2,FALSE)</f>
        <v>723</v>
      </c>
      <c r="P474" s="18"/>
      <c r="Q474" s="24"/>
      <c r="R474" s="18" t="s">
        <v>10143</v>
      </c>
      <c r="S474" s="18" t="s">
        <v>10175</v>
      </c>
    </row>
    <row r="475" spans="1:19" ht="51" hidden="1" x14ac:dyDescent="0.2">
      <c r="A475" s="7" t="s">
        <v>8</v>
      </c>
      <c r="B475" s="4" t="s">
        <v>50</v>
      </c>
      <c r="C475" s="17" t="s">
        <v>3917</v>
      </c>
      <c r="D475" s="17" t="s">
        <v>3892</v>
      </c>
      <c r="E475" s="18" t="s">
        <v>3915</v>
      </c>
      <c r="F475" s="18" t="s">
        <v>393</v>
      </c>
      <c r="G475" s="18"/>
      <c r="H475" s="18" t="s">
        <v>3916</v>
      </c>
      <c r="I475" s="18">
        <v>36005622</v>
      </c>
      <c r="J475" s="19">
        <v>42173</v>
      </c>
      <c r="K475" s="20">
        <v>2015</v>
      </c>
      <c r="L475" s="20">
        <v>2015</v>
      </c>
      <c r="M475" s="22">
        <v>2800</v>
      </c>
      <c r="N475" s="21" t="s">
        <v>130</v>
      </c>
      <c r="O475" s="23">
        <f>M475*VLOOKUP(N475,Kurzy!$A$2:$B$10,2,FALSE)</f>
        <v>2800</v>
      </c>
      <c r="P475" s="18"/>
      <c r="Q475" s="24"/>
      <c r="R475" s="18" t="s">
        <v>10143</v>
      </c>
      <c r="S475" s="18" t="s">
        <v>10175</v>
      </c>
    </row>
    <row r="476" spans="1:19" ht="51" hidden="1" x14ac:dyDescent="0.2">
      <c r="A476" s="7" t="s">
        <v>8</v>
      </c>
      <c r="B476" s="4" t="s">
        <v>50</v>
      </c>
      <c r="C476" s="17" t="s">
        <v>3914</v>
      </c>
      <c r="D476" s="17" t="s">
        <v>3892</v>
      </c>
      <c r="E476" s="18" t="s">
        <v>3915</v>
      </c>
      <c r="F476" s="18" t="s">
        <v>393</v>
      </c>
      <c r="G476" s="18"/>
      <c r="H476" s="18" t="s">
        <v>3916</v>
      </c>
      <c r="I476" s="18">
        <v>36005622</v>
      </c>
      <c r="J476" s="19">
        <v>42279</v>
      </c>
      <c r="K476" s="20">
        <v>2015</v>
      </c>
      <c r="L476" s="20">
        <v>2015</v>
      </c>
      <c r="M476" s="22">
        <v>723</v>
      </c>
      <c r="N476" s="21" t="s">
        <v>130</v>
      </c>
      <c r="O476" s="23">
        <f>M476*VLOOKUP(N476,Kurzy!$A$2:$B$10,2,FALSE)</f>
        <v>723</v>
      </c>
      <c r="P476" s="18"/>
      <c r="Q476" s="24"/>
      <c r="R476" s="18" t="s">
        <v>10143</v>
      </c>
      <c r="S476" s="18" t="s">
        <v>10175</v>
      </c>
    </row>
    <row r="477" spans="1:19" ht="51" hidden="1" x14ac:dyDescent="0.2">
      <c r="A477" s="7" t="s">
        <v>8</v>
      </c>
      <c r="B477" s="4" t="s">
        <v>50</v>
      </c>
      <c r="C477" s="17" t="s">
        <v>3918</v>
      </c>
      <c r="D477" s="17" t="s">
        <v>3919</v>
      </c>
      <c r="E477" s="18" t="s">
        <v>3920</v>
      </c>
      <c r="F477" s="18" t="s">
        <v>393</v>
      </c>
      <c r="G477" s="18"/>
      <c r="H477" s="18" t="s">
        <v>3921</v>
      </c>
      <c r="I477" s="18">
        <v>45719195</v>
      </c>
      <c r="J477" s="19">
        <v>42117</v>
      </c>
      <c r="K477" s="20">
        <v>2015</v>
      </c>
      <c r="L477" s="20">
        <v>2015</v>
      </c>
      <c r="M477" s="22">
        <v>1041</v>
      </c>
      <c r="N477" s="21" t="s">
        <v>130</v>
      </c>
      <c r="O477" s="23">
        <f>M477*VLOOKUP(N477,Kurzy!$A$2:$B$10,2,FALSE)</f>
        <v>1041</v>
      </c>
      <c r="P477" s="18"/>
      <c r="Q477" s="24"/>
      <c r="R477" s="18" t="s">
        <v>10143</v>
      </c>
      <c r="S477" s="18" t="s">
        <v>10175</v>
      </c>
    </row>
    <row r="478" spans="1:19" ht="51" hidden="1" x14ac:dyDescent="0.2">
      <c r="A478" s="7" t="s">
        <v>8</v>
      </c>
      <c r="B478" s="4" t="s">
        <v>50</v>
      </c>
      <c r="C478" s="17" t="s">
        <v>3922</v>
      </c>
      <c r="D478" s="17" t="s">
        <v>3923</v>
      </c>
      <c r="E478" s="18" t="s">
        <v>3924</v>
      </c>
      <c r="F478" s="18" t="s">
        <v>393</v>
      </c>
      <c r="G478" s="18"/>
      <c r="H478" s="18" t="s">
        <v>3925</v>
      </c>
      <c r="I478" s="18">
        <v>36457728</v>
      </c>
      <c r="J478" s="19">
        <v>42179</v>
      </c>
      <c r="K478" s="20">
        <v>2015</v>
      </c>
      <c r="L478" s="20">
        <v>2015</v>
      </c>
      <c r="M478" s="22">
        <v>4750</v>
      </c>
      <c r="N478" s="21" t="s">
        <v>130</v>
      </c>
      <c r="O478" s="23">
        <f>M478*VLOOKUP(N478,Kurzy!$A$2:$B$10,2,FALSE)</f>
        <v>4750</v>
      </c>
      <c r="P478" s="18"/>
      <c r="Q478" s="24"/>
      <c r="R478" s="18" t="s">
        <v>10143</v>
      </c>
      <c r="S478" s="18" t="s">
        <v>10175</v>
      </c>
    </row>
    <row r="479" spans="1:19" ht="51" hidden="1" x14ac:dyDescent="0.2">
      <c r="A479" s="7" t="s">
        <v>8</v>
      </c>
      <c r="B479" s="4" t="s">
        <v>50</v>
      </c>
      <c r="C479" s="17" t="s">
        <v>3926</v>
      </c>
      <c r="D479" s="17" t="s">
        <v>3927</v>
      </c>
      <c r="E479" s="18" t="s">
        <v>3928</v>
      </c>
      <c r="F479" s="18" t="s">
        <v>393</v>
      </c>
      <c r="G479" s="18"/>
      <c r="H479" s="18" t="s">
        <v>3929</v>
      </c>
      <c r="I479" s="18">
        <v>31397794</v>
      </c>
      <c r="J479" s="19">
        <v>42143</v>
      </c>
      <c r="K479" s="20">
        <v>2015</v>
      </c>
      <c r="L479" s="20">
        <v>2015</v>
      </c>
      <c r="M479" s="22">
        <v>800</v>
      </c>
      <c r="N479" s="21" t="s">
        <v>130</v>
      </c>
      <c r="O479" s="23">
        <f>M479*VLOOKUP(N479,Kurzy!$A$2:$B$10,2,FALSE)</f>
        <v>800</v>
      </c>
      <c r="P479" s="18"/>
      <c r="Q479" s="24"/>
      <c r="R479" s="18" t="s">
        <v>10143</v>
      </c>
      <c r="S479" s="18" t="s">
        <v>10175</v>
      </c>
    </row>
    <row r="480" spans="1:19" ht="38.25" x14ac:dyDescent="0.2">
      <c r="A480" s="7" t="s">
        <v>8</v>
      </c>
      <c r="B480" s="4" t="s">
        <v>50</v>
      </c>
      <c r="C480" s="17" t="s">
        <v>3930</v>
      </c>
      <c r="D480" s="17" t="s">
        <v>3888</v>
      </c>
      <c r="E480" s="18" t="s">
        <v>3931</v>
      </c>
      <c r="F480" s="18" t="s">
        <v>393</v>
      </c>
      <c r="G480" s="18"/>
      <c r="H480" s="18" t="s">
        <v>3932</v>
      </c>
      <c r="I480" s="18">
        <v>30840520</v>
      </c>
      <c r="J480" s="19">
        <v>42149</v>
      </c>
      <c r="K480" s="20">
        <v>2015</v>
      </c>
      <c r="L480" s="20">
        <v>2015</v>
      </c>
      <c r="M480" s="22">
        <v>14000</v>
      </c>
      <c r="N480" s="21" t="s">
        <v>130</v>
      </c>
      <c r="O480" s="23">
        <f>M480*VLOOKUP(N480,Kurzy!$A$2:$B$10,2,FALSE)</f>
        <v>14000</v>
      </c>
      <c r="P480" s="18"/>
      <c r="Q480" s="24"/>
      <c r="R480" s="18" t="s">
        <v>10147</v>
      </c>
      <c r="S480" s="18"/>
    </row>
    <row r="481" spans="1:19" ht="38.25" x14ac:dyDescent="0.2">
      <c r="A481" s="7" t="s">
        <v>8</v>
      </c>
      <c r="B481" s="4" t="s">
        <v>50</v>
      </c>
      <c r="C481" s="17" t="s">
        <v>3933</v>
      </c>
      <c r="D481" s="17" t="s">
        <v>3888</v>
      </c>
      <c r="E481" s="18" t="s">
        <v>3934</v>
      </c>
      <c r="F481" s="18" t="s">
        <v>393</v>
      </c>
      <c r="G481" s="18"/>
      <c r="H481" s="18" t="s">
        <v>3935</v>
      </c>
      <c r="I481" s="18">
        <v>36589811</v>
      </c>
      <c r="J481" s="19">
        <v>42146</v>
      </c>
      <c r="K481" s="20">
        <v>2015</v>
      </c>
      <c r="L481" s="20">
        <v>2015</v>
      </c>
      <c r="M481" s="22">
        <v>9800</v>
      </c>
      <c r="N481" s="21" t="s">
        <v>130</v>
      </c>
      <c r="O481" s="23">
        <f>M481*VLOOKUP(N481,Kurzy!$A$2:$B$10,2,FALSE)</f>
        <v>9800</v>
      </c>
      <c r="P481" s="18"/>
      <c r="Q481" s="24"/>
      <c r="R481" s="18" t="s">
        <v>10147</v>
      </c>
      <c r="S481" s="18"/>
    </row>
    <row r="482" spans="1:19" ht="38.25" x14ac:dyDescent="0.2">
      <c r="A482" s="7" t="s">
        <v>8</v>
      </c>
      <c r="B482" s="4" t="s">
        <v>50</v>
      </c>
      <c r="C482" s="17" t="s">
        <v>3936</v>
      </c>
      <c r="D482" s="17" t="s">
        <v>3937</v>
      </c>
      <c r="E482" s="18" t="s">
        <v>3938</v>
      </c>
      <c r="F482" s="18" t="s">
        <v>393</v>
      </c>
      <c r="G482" s="18"/>
      <c r="H482" s="18" t="s">
        <v>3939</v>
      </c>
      <c r="I482" s="18">
        <v>31699499</v>
      </c>
      <c r="J482" s="19">
        <v>42177</v>
      </c>
      <c r="K482" s="20">
        <v>2015</v>
      </c>
      <c r="L482" s="20">
        <v>2016</v>
      </c>
      <c r="M482" s="22">
        <v>2950</v>
      </c>
      <c r="N482" s="21" t="s">
        <v>130</v>
      </c>
      <c r="O482" s="23">
        <f>M482*VLOOKUP(N482,Kurzy!$A$2:$B$10,2,FALSE)</f>
        <v>2950</v>
      </c>
      <c r="P482" s="18"/>
      <c r="Q482" s="24"/>
      <c r="R482" s="18" t="s">
        <v>10147</v>
      </c>
      <c r="S482" s="18"/>
    </row>
    <row r="483" spans="1:19" ht="38.25" x14ac:dyDescent="0.2">
      <c r="A483" s="7" t="s">
        <v>8</v>
      </c>
      <c r="B483" s="4" t="s">
        <v>50</v>
      </c>
      <c r="C483" s="17" t="s">
        <v>3940</v>
      </c>
      <c r="D483" s="17" t="s">
        <v>3888</v>
      </c>
      <c r="E483" s="18" t="s">
        <v>3941</v>
      </c>
      <c r="F483" s="18" t="s">
        <v>393</v>
      </c>
      <c r="G483" s="18"/>
      <c r="H483" s="18" t="s">
        <v>3942</v>
      </c>
      <c r="I483" s="18">
        <v>31723675</v>
      </c>
      <c r="J483" s="19">
        <v>42219</v>
      </c>
      <c r="K483" s="20">
        <v>2015</v>
      </c>
      <c r="L483" s="20">
        <v>2015</v>
      </c>
      <c r="M483" s="22">
        <v>31590</v>
      </c>
      <c r="N483" s="21" t="s">
        <v>130</v>
      </c>
      <c r="O483" s="23">
        <f>M483*VLOOKUP(N483,Kurzy!$A$2:$B$10,2,FALSE)</f>
        <v>31590</v>
      </c>
      <c r="P483" s="18"/>
      <c r="Q483" s="24"/>
      <c r="R483" s="18" t="s">
        <v>10147</v>
      </c>
      <c r="S483" s="18"/>
    </row>
    <row r="484" spans="1:19" ht="51" hidden="1" x14ac:dyDescent="0.2">
      <c r="A484" s="7" t="s">
        <v>8</v>
      </c>
      <c r="B484" s="4" t="s">
        <v>50</v>
      </c>
      <c r="C484" s="17" t="s">
        <v>3943</v>
      </c>
      <c r="D484" s="17" t="s">
        <v>3892</v>
      </c>
      <c r="E484" s="18" t="s">
        <v>3944</v>
      </c>
      <c r="F484" s="18" t="s">
        <v>393</v>
      </c>
      <c r="G484" s="18"/>
      <c r="H484" s="18" t="s">
        <v>3945</v>
      </c>
      <c r="I484" s="18">
        <v>35705671</v>
      </c>
      <c r="J484" s="19">
        <v>42083</v>
      </c>
      <c r="K484" s="20">
        <v>2015</v>
      </c>
      <c r="L484" s="20">
        <v>2015</v>
      </c>
      <c r="M484" s="22">
        <v>998</v>
      </c>
      <c r="N484" s="21" t="s">
        <v>130</v>
      </c>
      <c r="O484" s="23">
        <f>M484*VLOOKUP(N484,Kurzy!$A$2:$B$10,2,FALSE)</f>
        <v>998</v>
      </c>
      <c r="P484" s="18"/>
      <c r="Q484" s="24"/>
      <c r="R484" s="18" t="s">
        <v>10143</v>
      </c>
      <c r="S484" s="18" t="s">
        <v>10175</v>
      </c>
    </row>
    <row r="485" spans="1:19" ht="51" hidden="1" x14ac:dyDescent="0.2">
      <c r="A485" s="7" t="s">
        <v>8</v>
      </c>
      <c r="B485" s="4" t="s">
        <v>50</v>
      </c>
      <c r="C485" s="17" t="s">
        <v>3943</v>
      </c>
      <c r="D485" s="17" t="s">
        <v>3892</v>
      </c>
      <c r="E485" s="18" t="s">
        <v>3946</v>
      </c>
      <c r="F485" s="18" t="s">
        <v>393</v>
      </c>
      <c r="G485" s="18"/>
      <c r="H485" s="18" t="s">
        <v>3947</v>
      </c>
      <c r="I485" s="18">
        <v>34006397</v>
      </c>
      <c r="J485" s="19">
        <v>42194</v>
      </c>
      <c r="K485" s="20">
        <v>2015</v>
      </c>
      <c r="L485" s="20">
        <v>2015</v>
      </c>
      <c r="M485" s="22">
        <v>616</v>
      </c>
      <c r="N485" s="21" t="s">
        <v>130</v>
      </c>
      <c r="O485" s="23">
        <f>M485*VLOOKUP(N485,Kurzy!$A$2:$B$10,2,FALSE)</f>
        <v>616</v>
      </c>
      <c r="P485" s="18"/>
      <c r="Q485" s="24"/>
      <c r="R485" s="18" t="s">
        <v>10143</v>
      </c>
      <c r="S485" s="18" t="s">
        <v>10175</v>
      </c>
    </row>
    <row r="486" spans="1:19" ht="51" hidden="1" x14ac:dyDescent="0.2">
      <c r="A486" s="7" t="s">
        <v>8</v>
      </c>
      <c r="B486" s="4" t="s">
        <v>50</v>
      </c>
      <c r="C486" s="17" t="s">
        <v>3948</v>
      </c>
      <c r="D486" s="17" t="s">
        <v>3927</v>
      </c>
      <c r="E486" s="18" t="s">
        <v>3949</v>
      </c>
      <c r="F486" s="18" t="s">
        <v>393</v>
      </c>
      <c r="G486" s="18"/>
      <c r="H486" s="18" t="s">
        <v>3950</v>
      </c>
      <c r="I486" s="18">
        <v>45644985</v>
      </c>
      <c r="J486" s="19">
        <v>42209</v>
      </c>
      <c r="K486" s="20">
        <v>2015</v>
      </c>
      <c r="L486" s="20">
        <v>2015</v>
      </c>
      <c r="M486" s="22">
        <v>1732</v>
      </c>
      <c r="N486" s="21" t="s">
        <v>130</v>
      </c>
      <c r="O486" s="23">
        <f>M486*VLOOKUP(N486,Kurzy!$A$2:$B$10,2,FALSE)</f>
        <v>1732</v>
      </c>
      <c r="P486" s="18"/>
      <c r="Q486" s="24"/>
      <c r="R486" s="18" t="s">
        <v>10143</v>
      </c>
      <c r="S486" s="18" t="s">
        <v>10175</v>
      </c>
    </row>
    <row r="487" spans="1:19" ht="51" hidden="1" x14ac:dyDescent="0.2">
      <c r="A487" s="7" t="s">
        <v>8</v>
      </c>
      <c r="B487" s="4" t="s">
        <v>50</v>
      </c>
      <c r="C487" s="17" t="s">
        <v>3948</v>
      </c>
      <c r="D487" s="17" t="s">
        <v>3927</v>
      </c>
      <c r="E487" s="18" t="s">
        <v>3949</v>
      </c>
      <c r="F487" s="18" t="s">
        <v>393</v>
      </c>
      <c r="G487" s="18"/>
      <c r="H487" s="18" t="s">
        <v>3950</v>
      </c>
      <c r="I487" s="18">
        <v>45644985</v>
      </c>
      <c r="J487" s="19">
        <v>42314</v>
      </c>
      <c r="K487" s="20">
        <v>2015</v>
      </c>
      <c r="L487" s="20">
        <v>2015</v>
      </c>
      <c r="M487" s="22">
        <v>1250</v>
      </c>
      <c r="N487" s="21" t="s">
        <v>130</v>
      </c>
      <c r="O487" s="23">
        <f>M487*VLOOKUP(N487,Kurzy!$A$2:$B$10,2,FALSE)</f>
        <v>1250</v>
      </c>
      <c r="P487" s="18"/>
      <c r="Q487" s="24"/>
      <c r="R487" s="18" t="s">
        <v>10143</v>
      </c>
      <c r="S487" s="18" t="s">
        <v>10175</v>
      </c>
    </row>
    <row r="488" spans="1:19" ht="51" hidden="1" x14ac:dyDescent="0.2">
      <c r="A488" s="7" t="s">
        <v>8</v>
      </c>
      <c r="B488" s="4" t="s">
        <v>50</v>
      </c>
      <c r="C488" s="17" t="s">
        <v>3951</v>
      </c>
      <c r="D488" s="17" t="s">
        <v>3923</v>
      </c>
      <c r="E488" s="18" t="s">
        <v>3952</v>
      </c>
      <c r="F488" s="18" t="s">
        <v>393</v>
      </c>
      <c r="G488" s="18"/>
      <c r="H488" s="18" t="s">
        <v>3953</v>
      </c>
      <c r="I488" s="18">
        <v>48205346</v>
      </c>
      <c r="J488" s="19">
        <v>42268</v>
      </c>
      <c r="K488" s="20">
        <v>2015</v>
      </c>
      <c r="L488" s="20">
        <v>2015</v>
      </c>
      <c r="M488" s="22">
        <v>500</v>
      </c>
      <c r="N488" s="21" t="s">
        <v>130</v>
      </c>
      <c r="O488" s="23">
        <f>M488*VLOOKUP(N488,Kurzy!$A$2:$B$10,2,FALSE)</f>
        <v>500</v>
      </c>
      <c r="P488" s="18"/>
      <c r="Q488" s="24"/>
      <c r="R488" s="18" t="s">
        <v>10143</v>
      </c>
      <c r="S488" s="18" t="s">
        <v>10175</v>
      </c>
    </row>
    <row r="489" spans="1:19" ht="51" hidden="1" x14ac:dyDescent="0.2">
      <c r="A489" s="7" t="s">
        <v>8</v>
      </c>
      <c r="B489" s="4" t="s">
        <v>50</v>
      </c>
      <c r="C489" s="17" t="s">
        <v>3954</v>
      </c>
      <c r="D489" s="17" t="s">
        <v>3955</v>
      </c>
      <c r="E489" s="18" t="s">
        <v>3956</v>
      </c>
      <c r="F489" s="18" t="s">
        <v>393</v>
      </c>
      <c r="G489" s="18"/>
      <c r="H489" s="18" t="s">
        <v>3957</v>
      </c>
      <c r="I489" s="18">
        <v>31685340</v>
      </c>
      <c r="J489" s="19">
        <v>42219</v>
      </c>
      <c r="K489" s="20">
        <v>2015</v>
      </c>
      <c r="L489" s="20">
        <v>2016</v>
      </c>
      <c r="M489" s="22">
        <v>5000</v>
      </c>
      <c r="N489" s="21" t="s">
        <v>130</v>
      </c>
      <c r="O489" s="23">
        <f>M489*VLOOKUP(N489,Kurzy!$A$2:$B$10,2,FALSE)</f>
        <v>5000</v>
      </c>
      <c r="P489" s="18"/>
      <c r="Q489" s="24"/>
      <c r="R489" s="18" t="s">
        <v>10143</v>
      </c>
      <c r="S489" s="18" t="s">
        <v>10175</v>
      </c>
    </row>
    <row r="490" spans="1:19" ht="51" hidden="1" x14ac:dyDescent="0.2">
      <c r="A490" s="7" t="s">
        <v>8</v>
      </c>
      <c r="B490" s="4" t="s">
        <v>50</v>
      </c>
      <c r="C490" s="17" t="s">
        <v>3958</v>
      </c>
      <c r="D490" s="17" t="s">
        <v>3959</v>
      </c>
      <c r="E490" s="18" t="s">
        <v>3960</v>
      </c>
      <c r="F490" s="18" t="s">
        <v>393</v>
      </c>
      <c r="G490" s="18"/>
      <c r="H490" s="18" t="s">
        <v>3961</v>
      </c>
      <c r="I490" s="18">
        <v>36198749</v>
      </c>
      <c r="J490" s="19">
        <v>42256</v>
      </c>
      <c r="K490" s="20">
        <v>2015</v>
      </c>
      <c r="L490" s="20">
        <v>2015</v>
      </c>
      <c r="M490" s="22">
        <v>660</v>
      </c>
      <c r="N490" s="21" t="s">
        <v>130</v>
      </c>
      <c r="O490" s="23">
        <f>M490*VLOOKUP(N490,Kurzy!$A$2:$B$10,2,FALSE)</f>
        <v>660</v>
      </c>
      <c r="P490" s="18"/>
      <c r="Q490" s="24"/>
      <c r="R490" s="18" t="s">
        <v>10143</v>
      </c>
      <c r="S490" s="18" t="s">
        <v>10175</v>
      </c>
    </row>
    <row r="491" spans="1:19" ht="51" hidden="1" x14ac:dyDescent="0.2">
      <c r="A491" s="7" t="s">
        <v>8</v>
      </c>
      <c r="B491" s="4" t="s">
        <v>50</v>
      </c>
      <c r="C491" s="17" t="s">
        <v>3962</v>
      </c>
      <c r="D491" s="17" t="s">
        <v>3892</v>
      </c>
      <c r="E491" s="18" t="s">
        <v>3963</v>
      </c>
      <c r="F491" s="18" t="s">
        <v>393</v>
      </c>
      <c r="G491" s="18"/>
      <c r="H491" s="18" t="s">
        <v>3964</v>
      </c>
      <c r="I491" s="18" t="s">
        <v>3901</v>
      </c>
      <c r="J491" s="19">
        <v>42236</v>
      </c>
      <c r="K491" s="20">
        <v>2015</v>
      </c>
      <c r="L491" s="20">
        <v>2015</v>
      </c>
      <c r="M491" s="22">
        <v>1300</v>
      </c>
      <c r="N491" s="21" t="s">
        <v>130</v>
      </c>
      <c r="O491" s="23">
        <f>M491*VLOOKUP(N491,Kurzy!$A$2:$B$10,2,FALSE)</f>
        <v>1300</v>
      </c>
      <c r="P491" s="18"/>
      <c r="Q491" s="24"/>
      <c r="R491" s="18" t="s">
        <v>10143</v>
      </c>
      <c r="S491" s="18" t="s">
        <v>10175</v>
      </c>
    </row>
    <row r="492" spans="1:19" ht="51" hidden="1" x14ac:dyDescent="0.2">
      <c r="A492" s="7" t="s">
        <v>8</v>
      </c>
      <c r="B492" s="4" t="s">
        <v>50</v>
      </c>
      <c r="C492" s="17" t="s">
        <v>3965</v>
      </c>
      <c r="D492" s="17" t="s">
        <v>3966</v>
      </c>
      <c r="E492" s="18" t="s">
        <v>3967</v>
      </c>
      <c r="F492" s="18" t="s">
        <v>393</v>
      </c>
      <c r="G492" s="18"/>
      <c r="H492" s="18" t="s">
        <v>3964</v>
      </c>
      <c r="I492" s="18" t="s">
        <v>3901</v>
      </c>
      <c r="J492" s="19">
        <v>42236</v>
      </c>
      <c r="K492" s="20">
        <v>2015</v>
      </c>
      <c r="L492" s="20">
        <v>2015</v>
      </c>
      <c r="M492" s="22">
        <v>2000</v>
      </c>
      <c r="N492" s="21" t="s">
        <v>130</v>
      </c>
      <c r="O492" s="23">
        <f>M492*VLOOKUP(N492,Kurzy!$A$2:$B$10,2,FALSE)</f>
        <v>2000</v>
      </c>
      <c r="P492" s="18"/>
      <c r="Q492" s="24"/>
      <c r="R492" s="18" t="s">
        <v>10143</v>
      </c>
      <c r="S492" s="18" t="s">
        <v>10175</v>
      </c>
    </row>
    <row r="493" spans="1:19" ht="51" hidden="1" x14ac:dyDescent="0.2">
      <c r="A493" s="7" t="s">
        <v>8</v>
      </c>
      <c r="B493" s="4" t="s">
        <v>50</v>
      </c>
      <c r="C493" s="17" t="s">
        <v>3968</v>
      </c>
      <c r="D493" s="17" t="s">
        <v>3892</v>
      </c>
      <c r="E493" s="18" t="s">
        <v>3969</v>
      </c>
      <c r="F493" s="18" t="s">
        <v>393</v>
      </c>
      <c r="G493" s="18"/>
      <c r="H493" s="18" t="s">
        <v>3970</v>
      </c>
      <c r="I493" s="18">
        <v>31560636</v>
      </c>
      <c r="J493" s="19">
        <v>42262</v>
      </c>
      <c r="K493" s="20">
        <v>2015</v>
      </c>
      <c r="L493" s="20">
        <v>2015</v>
      </c>
      <c r="M493" s="22">
        <v>1500</v>
      </c>
      <c r="N493" s="21" t="s">
        <v>130</v>
      </c>
      <c r="O493" s="23">
        <f>M493*VLOOKUP(N493,Kurzy!$A$2:$B$10,2,FALSE)</f>
        <v>1500</v>
      </c>
      <c r="P493" s="18"/>
      <c r="Q493" s="24"/>
      <c r="R493" s="18" t="s">
        <v>10143</v>
      </c>
      <c r="S493" s="18" t="s">
        <v>10175</v>
      </c>
    </row>
    <row r="494" spans="1:19" ht="38.25" x14ac:dyDescent="0.2">
      <c r="A494" s="7" t="s">
        <v>8</v>
      </c>
      <c r="B494" s="4" t="s">
        <v>50</v>
      </c>
      <c r="C494" s="17" t="s">
        <v>3971</v>
      </c>
      <c r="D494" s="17" t="s">
        <v>3937</v>
      </c>
      <c r="E494" s="18" t="s">
        <v>3972</v>
      </c>
      <c r="F494" s="18" t="s">
        <v>393</v>
      </c>
      <c r="G494" s="18"/>
      <c r="H494" s="18" t="s">
        <v>3973</v>
      </c>
      <c r="I494" s="18">
        <v>46717137</v>
      </c>
      <c r="J494" s="19">
        <v>42289</v>
      </c>
      <c r="K494" s="20">
        <v>2015</v>
      </c>
      <c r="L494" s="20">
        <v>2015</v>
      </c>
      <c r="M494" s="22">
        <v>2500</v>
      </c>
      <c r="N494" s="21" t="s">
        <v>130</v>
      </c>
      <c r="O494" s="23">
        <f>M494*VLOOKUP(N494,Kurzy!$A$2:$B$10,2,FALSE)</f>
        <v>2500</v>
      </c>
      <c r="P494" s="18"/>
      <c r="Q494" s="24"/>
      <c r="R494" s="18" t="s">
        <v>10147</v>
      </c>
      <c r="S494" s="18"/>
    </row>
    <row r="495" spans="1:19" ht="51" hidden="1" x14ac:dyDescent="0.2">
      <c r="A495" s="7" t="s">
        <v>8</v>
      </c>
      <c r="B495" s="4" t="s">
        <v>50</v>
      </c>
      <c r="C495" s="17" t="s">
        <v>3974</v>
      </c>
      <c r="D495" s="17" t="s">
        <v>3892</v>
      </c>
      <c r="E495" s="18" t="s">
        <v>3975</v>
      </c>
      <c r="F495" s="18" t="s">
        <v>393</v>
      </c>
      <c r="G495" s="18"/>
      <c r="H495" s="18" t="s">
        <v>3976</v>
      </c>
      <c r="I495" s="18">
        <v>17147158</v>
      </c>
      <c r="J495" s="19">
        <v>42289</v>
      </c>
      <c r="K495" s="20">
        <v>2015</v>
      </c>
      <c r="L495" s="20">
        <v>2015</v>
      </c>
      <c r="M495" s="22">
        <v>650</v>
      </c>
      <c r="N495" s="21" t="s">
        <v>130</v>
      </c>
      <c r="O495" s="23">
        <f>M495*VLOOKUP(N495,Kurzy!$A$2:$B$10,2,FALSE)</f>
        <v>650</v>
      </c>
      <c r="P495" s="18"/>
      <c r="Q495" s="24"/>
      <c r="R495" s="18" t="s">
        <v>10143</v>
      </c>
      <c r="S495" s="18" t="s">
        <v>10175</v>
      </c>
    </row>
    <row r="496" spans="1:19" ht="51" hidden="1" x14ac:dyDescent="0.2">
      <c r="A496" s="7" t="s">
        <v>8</v>
      </c>
      <c r="B496" s="4" t="s">
        <v>50</v>
      </c>
      <c r="C496" s="17" t="s">
        <v>3977</v>
      </c>
      <c r="D496" s="17" t="s">
        <v>3892</v>
      </c>
      <c r="E496" s="18" t="s">
        <v>3978</v>
      </c>
      <c r="F496" s="18" t="s">
        <v>393</v>
      </c>
      <c r="G496" s="18"/>
      <c r="H496" s="18" t="s">
        <v>3979</v>
      </c>
      <c r="I496" s="18">
        <v>31581447</v>
      </c>
      <c r="J496" s="19">
        <v>42279</v>
      </c>
      <c r="K496" s="20">
        <v>2015</v>
      </c>
      <c r="L496" s="20">
        <v>2015</v>
      </c>
      <c r="M496" s="22">
        <v>500</v>
      </c>
      <c r="N496" s="21" t="s">
        <v>130</v>
      </c>
      <c r="O496" s="23">
        <f>M496*VLOOKUP(N496,Kurzy!$A$2:$B$10,2,FALSE)</f>
        <v>500</v>
      </c>
      <c r="P496" s="18"/>
      <c r="Q496" s="24"/>
      <c r="R496" s="18" t="s">
        <v>10143</v>
      </c>
      <c r="S496" s="18" t="s">
        <v>10175</v>
      </c>
    </row>
    <row r="497" spans="1:19" ht="51" hidden="1" x14ac:dyDescent="0.2">
      <c r="A497" s="7" t="s">
        <v>8</v>
      </c>
      <c r="B497" s="4" t="s">
        <v>50</v>
      </c>
      <c r="C497" s="17" t="s">
        <v>3980</v>
      </c>
      <c r="D497" s="17" t="s">
        <v>3981</v>
      </c>
      <c r="E497" s="18" t="s">
        <v>3982</v>
      </c>
      <c r="F497" s="18" t="s">
        <v>393</v>
      </c>
      <c r="G497" s="18"/>
      <c r="H497" s="18" t="s">
        <v>3961</v>
      </c>
      <c r="I497" s="18">
        <v>36198749</v>
      </c>
      <c r="J497" s="19">
        <v>42240</v>
      </c>
      <c r="K497" s="20">
        <v>2015</v>
      </c>
      <c r="L497" s="20">
        <v>2015</v>
      </c>
      <c r="M497" s="22">
        <v>640</v>
      </c>
      <c r="N497" s="21" t="s">
        <v>130</v>
      </c>
      <c r="O497" s="23">
        <f>M497*VLOOKUP(N497,Kurzy!$A$2:$B$10,2,FALSE)</f>
        <v>640</v>
      </c>
      <c r="P497" s="18"/>
      <c r="Q497" s="24"/>
      <c r="R497" s="18" t="s">
        <v>10143</v>
      </c>
      <c r="S497" s="18" t="s">
        <v>10175</v>
      </c>
    </row>
    <row r="498" spans="1:19" ht="51" hidden="1" x14ac:dyDescent="0.2">
      <c r="A498" s="7" t="s">
        <v>8</v>
      </c>
      <c r="B498" s="4" t="s">
        <v>50</v>
      </c>
      <c r="C498" s="17" t="s">
        <v>3914</v>
      </c>
      <c r="D498" s="17" t="s">
        <v>3892</v>
      </c>
      <c r="E498" s="18" t="s">
        <v>3983</v>
      </c>
      <c r="F498" s="18" t="s">
        <v>393</v>
      </c>
      <c r="G498" s="18"/>
      <c r="H498" s="18" t="s">
        <v>3916</v>
      </c>
      <c r="I498" s="18">
        <v>36005622</v>
      </c>
      <c r="J498" s="19">
        <v>42230</v>
      </c>
      <c r="K498" s="20">
        <v>2015</v>
      </c>
      <c r="L498" s="20">
        <v>2015</v>
      </c>
      <c r="M498" s="22">
        <v>2768</v>
      </c>
      <c r="N498" s="21" t="s">
        <v>130</v>
      </c>
      <c r="O498" s="23">
        <f>M498*VLOOKUP(N498,Kurzy!$A$2:$B$10,2,FALSE)</f>
        <v>2768</v>
      </c>
      <c r="P498" s="18"/>
      <c r="Q498" s="24"/>
      <c r="R498" s="18" t="s">
        <v>10143</v>
      </c>
      <c r="S498" s="18" t="s">
        <v>10175</v>
      </c>
    </row>
    <row r="499" spans="1:19" ht="38.25" x14ac:dyDescent="0.2">
      <c r="A499" s="7" t="s">
        <v>8</v>
      </c>
      <c r="B499" s="4" t="s">
        <v>50</v>
      </c>
      <c r="C499" s="17" t="s">
        <v>3984</v>
      </c>
      <c r="D499" s="17" t="s">
        <v>3985</v>
      </c>
      <c r="E499" s="18" t="s">
        <v>3986</v>
      </c>
      <c r="F499" s="18" t="s">
        <v>393</v>
      </c>
      <c r="G499" s="18"/>
      <c r="H499" s="18" t="s">
        <v>3939</v>
      </c>
      <c r="I499" s="18">
        <v>31699499</v>
      </c>
      <c r="J499" s="19">
        <v>42278</v>
      </c>
      <c r="K499" s="20">
        <v>2015</v>
      </c>
      <c r="L499" s="20">
        <v>2016</v>
      </c>
      <c r="M499" s="22">
        <v>10000</v>
      </c>
      <c r="N499" s="21" t="s">
        <v>130</v>
      </c>
      <c r="O499" s="23">
        <f>M499*VLOOKUP(N499,Kurzy!$A$2:$B$10,2,FALSE)</f>
        <v>10000</v>
      </c>
      <c r="P499" s="18"/>
      <c r="Q499" s="24"/>
      <c r="R499" s="18" t="s">
        <v>10147</v>
      </c>
      <c r="S499" s="18"/>
    </row>
    <row r="500" spans="1:19" ht="63.75" x14ac:dyDescent="0.2">
      <c r="A500" s="7" t="s">
        <v>8</v>
      </c>
      <c r="B500" s="4" t="s">
        <v>50</v>
      </c>
      <c r="C500" s="17" t="s">
        <v>3987</v>
      </c>
      <c r="D500" s="17" t="s">
        <v>3888</v>
      </c>
      <c r="E500" s="18" t="s">
        <v>3988</v>
      </c>
      <c r="F500" s="18" t="s">
        <v>393</v>
      </c>
      <c r="G500" s="18"/>
      <c r="H500" s="18" t="s">
        <v>3890</v>
      </c>
      <c r="I500" s="18">
        <v>31722156</v>
      </c>
      <c r="J500" s="19">
        <v>42324</v>
      </c>
      <c r="K500" s="20">
        <v>2015</v>
      </c>
      <c r="L500" s="20">
        <v>2015</v>
      </c>
      <c r="M500" s="22">
        <v>30000</v>
      </c>
      <c r="N500" s="21" t="s">
        <v>130</v>
      </c>
      <c r="O500" s="23">
        <f>M500*VLOOKUP(N500,Kurzy!$A$2:$B$10,2,FALSE)</f>
        <v>30000</v>
      </c>
      <c r="P500" s="18"/>
      <c r="Q500" s="24"/>
      <c r="R500" s="18" t="s">
        <v>10147</v>
      </c>
      <c r="S500" s="18"/>
    </row>
    <row r="501" spans="1:19" ht="51" hidden="1" x14ac:dyDescent="0.2">
      <c r="A501" s="7" t="s">
        <v>8</v>
      </c>
      <c r="B501" s="4" t="s">
        <v>50</v>
      </c>
      <c r="C501" s="17" t="s">
        <v>3907</v>
      </c>
      <c r="D501" s="17" t="s">
        <v>3892</v>
      </c>
      <c r="E501" s="18" t="s">
        <v>3989</v>
      </c>
      <c r="F501" s="18" t="s">
        <v>393</v>
      </c>
      <c r="G501" s="18"/>
      <c r="H501" s="18" t="s">
        <v>3909</v>
      </c>
      <c r="I501" s="18">
        <v>35926163</v>
      </c>
      <c r="J501" s="19">
        <v>42312</v>
      </c>
      <c r="K501" s="20">
        <v>2015</v>
      </c>
      <c r="L501" s="20">
        <v>2015</v>
      </c>
      <c r="M501" s="22">
        <v>1168</v>
      </c>
      <c r="N501" s="21" t="s">
        <v>130</v>
      </c>
      <c r="O501" s="23">
        <f>M501*VLOOKUP(N501,Kurzy!$A$2:$B$10,2,FALSE)</f>
        <v>1168</v>
      </c>
      <c r="P501" s="18"/>
      <c r="Q501" s="24"/>
      <c r="R501" s="18" t="s">
        <v>10143</v>
      </c>
      <c r="S501" s="18" t="s">
        <v>10175</v>
      </c>
    </row>
    <row r="502" spans="1:19" ht="51" hidden="1" x14ac:dyDescent="0.2">
      <c r="A502" s="7" t="s">
        <v>8</v>
      </c>
      <c r="B502" s="4" t="s">
        <v>50</v>
      </c>
      <c r="C502" s="17" t="s">
        <v>3990</v>
      </c>
      <c r="D502" s="17" t="s">
        <v>3991</v>
      </c>
      <c r="E502" s="18" t="s">
        <v>3992</v>
      </c>
      <c r="F502" s="18" t="s">
        <v>393</v>
      </c>
      <c r="G502" s="18"/>
      <c r="H502" s="18" t="s">
        <v>3993</v>
      </c>
      <c r="I502" s="18">
        <v>61989100</v>
      </c>
      <c r="J502" s="19">
        <v>42310</v>
      </c>
      <c r="K502" s="20">
        <v>2015</v>
      </c>
      <c r="L502" s="20">
        <v>2015</v>
      </c>
      <c r="M502" s="22">
        <v>1479</v>
      </c>
      <c r="N502" s="21" t="s">
        <v>130</v>
      </c>
      <c r="O502" s="23">
        <f>M502*VLOOKUP(N502,Kurzy!$A$2:$B$10,2,FALSE)</f>
        <v>1479</v>
      </c>
      <c r="P502" s="18"/>
      <c r="Q502" s="24"/>
      <c r="R502" s="18" t="s">
        <v>10143</v>
      </c>
      <c r="S502" s="18" t="s">
        <v>10178</v>
      </c>
    </row>
    <row r="503" spans="1:19" ht="51" hidden="1" x14ac:dyDescent="0.2">
      <c r="A503" s="7" t="s">
        <v>8</v>
      </c>
      <c r="B503" s="4" t="s">
        <v>110</v>
      </c>
      <c r="C503" s="17" t="s">
        <v>3994</v>
      </c>
      <c r="D503" s="17" t="s">
        <v>3995</v>
      </c>
      <c r="E503" s="18" t="s">
        <v>3996</v>
      </c>
      <c r="F503" s="18" t="s">
        <v>988</v>
      </c>
      <c r="G503" s="18"/>
      <c r="H503" s="18" t="s">
        <v>3997</v>
      </c>
      <c r="I503" s="18">
        <v>35829141</v>
      </c>
      <c r="J503" s="19">
        <v>42202</v>
      </c>
      <c r="K503" s="20">
        <v>2015</v>
      </c>
      <c r="L503" s="20">
        <v>2015</v>
      </c>
      <c r="M503" s="22">
        <v>29700</v>
      </c>
      <c r="N503" s="21" t="s">
        <v>130</v>
      </c>
      <c r="O503" s="23">
        <f>M503*VLOOKUP(N503,Kurzy!$A$2:$B$10,2,FALSE)</f>
        <v>29700</v>
      </c>
      <c r="P503" s="18"/>
      <c r="Q503" s="24"/>
      <c r="R503" s="18" t="s">
        <v>10143</v>
      </c>
      <c r="S503" s="18" t="s">
        <v>10175</v>
      </c>
    </row>
    <row r="504" spans="1:19" ht="51" hidden="1" x14ac:dyDescent="0.2">
      <c r="A504" s="7" t="s">
        <v>8</v>
      </c>
      <c r="B504" s="4" t="s">
        <v>110</v>
      </c>
      <c r="C504" s="17" t="s">
        <v>3998</v>
      </c>
      <c r="D504" s="17" t="s">
        <v>3995</v>
      </c>
      <c r="E504" s="18" t="s">
        <v>3999</v>
      </c>
      <c r="F504" s="18" t="s">
        <v>988</v>
      </c>
      <c r="G504" s="18"/>
      <c r="H504" s="18" t="s">
        <v>3997</v>
      </c>
      <c r="I504" s="18">
        <v>35829141</v>
      </c>
      <c r="J504" s="19">
        <v>42116</v>
      </c>
      <c r="K504" s="20">
        <v>2015</v>
      </c>
      <c r="L504" s="20">
        <v>2016</v>
      </c>
      <c r="M504" s="22">
        <v>18000</v>
      </c>
      <c r="N504" s="21" t="s">
        <v>130</v>
      </c>
      <c r="O504" s="23">
        <f>M504*VLOOKUP(N504,Kurzy!$A$2:$B$10,2,FALSE)</f>
        <v>18000</v>
      </c>
      <c r="P504" s="18"/>
      <c r="Q504" s="24"/>
      <c r="R504" s="18" t="s">
        <v>10143</v>
      </c>
      <c r="S504" s="18" t="s">
        <v>10175</v>
      </c>
    </row>
    <row r="505" spans="1:19" ht="51" hidden="1" x14ac:dyDescent="0.2">
      <c r="A505" s="7" t="s">
        <v>8</v>
      </c>
      <c r="B505" s="4" t="s">
        <v>110</v>
      </c>
      <c r="C505" s="17" t="s">
        <v>4000</v>
      </c>
      <c r="D505" s="17" t="s">
        <v>4001</v>
      </c>
      <c r="E505" s="18" t="s">
        <v>4002</v>
      </c>
      <c r="F505" s="18" t="s">
        <v>988</v>
      </c>
      <c r="G505" s="18"/>
      <c r="H505" s="18" t="s">
        <v>4003</v>
      </c>
      <c r="I505" s="18">
        <v>45916021</v>
      </c>
      <c r="J505" s="19">
        <v>42032</v>
      </c>
      <c r="K505" s="20">
        <v>2015</v>
      </c>
      <c r="L505" s="20">
        <v>2016</v>
      </c>
      <c r="M505" s="22">
        <v>5650</v>
      </c>
      <c r="N505" s="21" t="s">
        <v>130</v>
      </c>
      <c r="O505" s="23">
        <f>M505*VLOOKUP(N505,Kurzy!$A$2:$B$10,2,FALSE)</f>
        <v>5650</v>
      </c>
      <c r="P505" s="18"/>
      <c r="Q505" s="24"/>
      <c r="R505" s="18" t="s">
        <v>10143</v>
      </c>
      <c r="S505" s="18" t="s">
        <v>10175</v>
      </c>
    </row>
    <row r="506" spans="1:19" ht="25.5" x14ac:dyDescent="0.2">
      <c r="A506" s="7" t="s">
        <v>8</v>
      </c>
      <c r="B506" s="4" t="s">
        <v>110</v>
      </c>
      <c r="C506" s="17" t="s">
        <v>4004</v>
      </c>
      <c r="D506" s="17" t="s">
        <v>4005</v>
      </c>
      <c r="E506" s="18" t="s">
        <v>4006</v>
      </c>
      <c r="F506" s="18" t="s">
        <v>260</v>
      </c>
      <c r="G506" s="18"/>
      <c r="H506" s="18" t="s">
        <v>4007</v>
      </c>
      <c r="I506" s="18">
        <v>36199222</v>
      </c>
      <c r="J506" s="19">
        <v>42068</v>
      </c>
      <c r="K506" s="20">
        <v>2015</v>
      </c>
      <c r="L506" s="20">
        <v>2015</v>
      </c>
      <c r="M506" s="22">
        <v>10500</v>
      </c>
      <c r="N506" s="21" t="s">
        <v>130</v>
      </c>
      <c r="O506" s="23">
        <f>M506*VLOOKUP(N506,Kurzy!$A$2:$B$10,2,FALSE)</f>
        <v>10500</v>
      </c>
      <c r="P506" s="18"/>
      <c r="Q506" s="24"/>
      <c r="R506" s="18" t="s">
        <v>10147</v>
      </c>
      <c r="S506" s="18"/>
    </row>
    <row r="507" spans="1:19" ht="25.5" x14ac:dyDescent="0.2">
      <c r="A507" s="7" t="s">
        <v>8</v>
      </c>
      <c r="B507" s="4" t="s">
        <v>110</v>
      </c>
      <c r="C507" s="17" t="s">
        <v>4008</v>
      </c>
      <c r="D507" s="17" t="s">
        <v>4009</v>
      </c>
      <c r="E507" s="18" t="s">
        <v>4010</v>
      </c>
      <c r="F507" s="18" t="s">
        <v>988</v>
      </c>
      <c r="G507" s="18"/>
      <c r="H507" s="18" t="s">
        <v>4011</v>
      </c>
      <c r="I507" s="18">
        <v>46926127</v>
      </c>
      <c r="J507" s="19">
        <v>42355</v>
      </c>
      <c r="K507" s="20">
        <v>2015</v>
      </c>
      <c r="L507" s="20">
        <v>2015</v>
      </c>
      <c r="M507" s="22">
        <v>8000</v>
      </c>
      <c r="N507" s="21" t="s">
        <v>130</v>
      </c>
      <c r="O507" s="23">
        <f>M507*VLOOKUP(N507,Kurzy!$A$2:$B$10,2,FALSE)</f>
        <v>8000</v>
      </c>
      <c r="P507" s="18"/>
      <c r="Q507" s="24"/>
      <c r="R507" s="18" t="s">
        <v>10147</v>
      </c>
      <c r="S507" s="18"/>
    </row>
    <row r="508" spans="1:19" ht="63.75" x14ac:dyDescent="0.2">
      <c r="A508" s="7" t="s">
        <v>8</v>
      </c>
      <c r="B508" s="4" t="s">
        <v>110</v>
      </c>
      <c r="C508" s="17" t="s">
        <v>4012</v>
      </c>
      <c r="D508" s="17" t="s">
        <v>4013</v>
      </c>
      <c r="E508" s="18" t="s">
        <v>4014</v>
      </c>
      <c r="F508" s="18" t="s">
        <v>1173</v>
      </c>
      <c r="G508" s="18" t="s">
        <v>4015</v>
      </c>
      <c r="H508" s="18" t="s">
        <v>224</v>
      </c>
      <c r="I508" s="18">
        <v>30857571</v>
      </c>
      <c r="J508" s="19">
        <v>42361</v>
      </c>
      <c r="K508" s="20">
        <v>2015</v>
      </c>
      <c r="L508" s="20">
        <v>2016</v>
      </c>
      <c r="M508" s="22">
        <v>5000</v>
      </c>
      <c r="N508" s="21" t="s">
        <v>130</v>
      </c>
      <c r="O508" s="23">
        <f>M508*VLOOKUP(N508,Kurzy!$A$2:$B$10,2,FALSE)</f>
        <v>5000</v>
      </c>
      <c r="P508" s="18"/>
      <c r="Q508" s="24"/>
      <c r="R508" s="18" t="s">
        <v>10147</v>
      </c>
      <c r="S508" s="18"/>
    </row>
    <row r="509" spans="1:19" ht="38.25" x14ac:dyDescent="0.2">
      <c r="A509" s="7" t="s">
        <v>8</v>
      </c>
      <c r="B509" s="4" t="s">
        <v>110</v>
      </c>
      <c r="C509" s="17" t="s">
        <v>4016</v>
      </c>
      <c r="D509" s="17" t="s">
        <v>4017</v>
      </c>
      <c r="E509" s="18" t="s">
        <v>4018</v>
      </c>
      <c r="F509" s="18" t="s">
        <v>1173</v>
      </c>
      <c r="G509" s="18" t="s">
        <v>4019</v>
      </c>
      <c r="H509" s="18" t="s">
        <v>1191</v>
      </c>
      <c r="I509" s="18">
        <v>42137527</v>
      </c>
      <c r="J509" s="19">
        <v>42201</v>
      </c>
      <c r="K509" s="20">
        <v>2015</v>
      </c>
      <c r="L509" s="20">
        <v>2016</v>
      </c>
      <c r="M509" s="22">
        <v>4000</v>
      </c>
      <c r="N509" s="21" t="s">
        <v>130</v>
      </c>
      <c r="O509" s="23">
        <f>M509*VLOOKUP(N509,Kurzy!$A$2:$B$10,2,FALSE)</f>
        <v>4000</v>
      </c>
      <c r="P509" s="18"/>
      <c r="Q509" s="24"/>
      <c r="R509" s="18" t="s">
        <v>10147</v>
      </c>
      <c r="S509" s="18"/>
    </row>
    <row r="510" spans="1:19" ht="51" hidden="1" x14ac:dyDescent="0.2">
      <c r="A510" s="7" t="s">
        <v>8</v>
      </c>
      <c r="B510" s="4" t="s">
        <v>21</v>
      </c>
      <c r="C510" s="17" t="s">
        <v>4020</v>
      </c>
      <c r="D510" s="17" t="s">
        <v>3554</v>
      </c>
      <c r="E510" s="18" t="s">
        <v>4021</v>
      </c>
      <c r="F510" s="18" t="s">
        <v>4022</v>
      </c>
      <c r="G510" s="18" t="s">
        <v>3557</v>
      </c>
      <c r="H510" s="18" t="s">
        <v>4023</v>
      </c>
      <c r="I510" s="18">
        <v>36445461</v>
      </c>
      <c r="J510" s="19"/>
      <c r="K510" s="20">
        <v>2015</v>
      </c>
      <c r="L510" s="20">
        <v>2015</v>
      </c>
      <c r="M510" s="22">
        <v>1500</v>
      </c>
      <c r="N510" s="21" t="s">
        <v>130</v>
      </c>
      <c r="O510" s="23">
        <f>M510*VLOOKUP(N510,Kurzy!$A$2:$B$10,2,FALSE)</f>
        <v>1500</v>
      </c>
      <c r="P510" s="18"/>
      <c r="Q510" s="24"/>
      <c r="R510" s="18" t="s">
        <v>10143</v>
      </c>
      <c r="S510" s="18" t="s">
        <v>10175</v>
      </c>
    </row>
    <row r="511" spans="1:19" ht="38.25" x14ac:dyDescent="0.2">
      <c r="A511" s="7" t="s">
        <v>8</v>
      </c>
      <c r="B511" s="4" t="s">
        <v>21</v>
      </c>
      <c r="C511" s="17" t="s">
        <v>4024</v>
      </c>
      <c r="D511" s="17" t="s">
        <v>4025</v>
      </c>
      <c r="E511" s="18" t="s">
        <v>4026</v>
      </c>
      <c r="F511" s="18" t="s">
        <v>4022</v>
      </c>
      <c r="G511" s="18" t="s">
        <v>3557</v>
      </c>
      <c r="H511" s="18" t="s">
        <v>4027</v>
      </c>
      <c r="I511" s="18">
        <v>44307535</v>
      </c>
      <c r="J511" s="19"/>
      <c r="K511" s="20">
        <v>2015</v>
      </c>
      <c r="L511" s="20">
        <v>2015</v>
      </c>
      <c r="M511" s="22">
        <v>11250</v>
      </c>
      <c r="N511" s="21" t="s">
        <v>130</v>
      </c>
      <c r="O511" s="23">
        <f>M511*VLOOKUP(N511,Kurzy!$A$2:$B$10,2,FALSE)</f>
        <v>11250</v>
      </c>
      <c r="P511" s="18"/>
      <c r="Q511" s="24"/>
      <c r="R511" s="18" t="s">
        <v>10147</v>
      </c>
      <c r="S511" s="18"/>
    </row>
    <row r="512" spans="1:19" ht="38.25" x14ac:dyDescent="0.2">
      <c r="A512" s="7" t="s">
        <v>8</v>
      </c>
      <c r="B512" s="4" t="s">
        <v>21</v>
      </c>
      <c r="C512" s="17" t="s">
        <v>4024</v>
      </c>
      <c r="D512" s="17" t="s">
        <v>4028</v>
      </c>
      <c r="E512" s="18" t="s">
        <v>4029</v>
      </c>
      <c r="F512" s="18" t="s">
        <v>4022</v>
      </c>
      <c r="G512" s="18" t="s">
        <v>3557</v>
      </c>
      <c r="H512" s="18" t="s">
        <v>4027</v>
      </c>
      <c r="I512" s="18">
        <v>44307535</v>
      </c>
      <c r="J512" s="19"/>
      <c r="K512" s="20">
        <v>2015</v>
      </c>
      <c r="L512" s="20">
        <v>2015</v>
      </c>
      <c r="M512" s="22">
        <v>7500</v>
      </c>
      <c r="N512" s="21" t="s">
        <v>130</v>
      </c>
      <c r="O512" s="23">
        <f>M512*VLOOKUP(N512,Kurzy!$A$2:$B$10,2,FALSE)</f>
        <v>7500</v>
      </c>
      <c r="P512" s="18"/>
      <c r="Q512" s="24"/>
      <c r="R512" s="18" t="s">
        <v>10147</v>
      </c>
      <c r="S512" s="18"/>
    </row>
    <row r="513" spans="1:19" ht="51" hidden="1" x14ac:dyDescent="0.2">
      <c r="A513" s="7" t="s">
        <v>8</v>
      </c>
      <c r="B513" s="4" t="s">
        <v>21</v>
      </c>
      <c r="C513" s="17" t="s">
        <v>4030</v>
      </c>
      <c r="D513" s="17" t="s">
        <v>4028</v>
      </c>
      <c r="E513" s="18" t="s">
        <v>4031</v>
      </c>
      <c r="F513" s="18" t="s">
        <v>4022</v>
      </c>
      <c r="G513" s="18" t="s">
        <v>3557</v>
      </c>
      <c r="H513" s="18" t="s">
        <v>4032</v>
      </c>
      <c r="I513" s="18">
        <v>36458538</v>
      </c>
      <c r="J513" s="19"/>
      <c r="K513" s="20">
        <v>2015</v>
      </c>
      <c r="L513" s="20">
        <v>2015</v>
      </c>
      <c r="M513" s="22">
        <v>2960</v>
      </c>
      <c r="N513" s="21" t="s">
        <v>130</v>
      </c>
      <c r="O513" s="23">
        <f>M513*VLOOKUP(N513,Kurzy!$A$2:$B$10,2,FALSE)</f>
        <v>2960</v>
      </c>
      <c r="P513" s="18"/>
      <c r="Q513" s="24"/>
      <c r="R513" s="18" t="s">
        <v>10143</v>
      </c>
      <c r="S513" s="18" t="s">
        <v>10175</v>
      </c>
    </row>
    <row r="514" spans="1:19" ht="51" hidden="1" x14ac:dyDescent="0.2">
      <c r="A514" s="7" t="s">
        <v>8</v>
      </c>
      <c r="B514" s="4" t="s">
        <v>21</v>
      </c>
      <c r="C514" s="17" t="s">
        <v>4033</v>
      </c>
      <c r="D514" s="17" t="s">
        <v>4034</v>
      </c>
      <c r="E514" s="18" t="s">
        <v>4035</v>
      </c>
      <c r="F514" s="18" t="s">
        <v>4022</v>
      </c>
      <c r="G514" s="18" t="s">
        <v>3557</v>
      </c>
      <c r="H514" s="18" t="s">
        <v>4036</v>
      </c>
      <c r="I514" s="18">
        <v>31650309</v>
      </c>
      <c r="J514" s="19"/>
      <c r="K514" s="20">
        <v>2015</v>
      </c>
      <c r="L514" s="20">
        <v>2015</v>
      </c>
      <c r="M514" s="22">
        <v>700</v>
      </c>
      <c r="N514" s="21" t="s">
        <v>130</v>
      </c>
      <c r="O514" s="23">
        <f>M514*VLOOKUP(N514,Kurzy!$A$2:$B$10,2,FALSE)</f>
        <v>700</v>
      </c>
      <c r="P514" s="18"/>
      <c r="Q514" s="24"/>
      <c r="R514" s="18" t="s">
        <v>10143</v>
      </c>
      <c r="S514" s="18" t="s">
        <v>10175</v>
      </c>
    </row>
    <row r="515" spans="1:19" ht="51" hidden="1" x14ac:dyDescent="0.2">
      <c r="A515" s="7" t="s">
        <v>8</v>
      </c>
      <c r="B515" s="4" t="s">
        <v>21</v>
      </c>
      <c r="C515" s="17" t="s">
        <v>4037</v>
      </c>
      <c r="D515" s="17" t="s">
        <v>4038</v>
      </c>
      <c r="E515" s="18" t="s">
        <v>4039</v>
      </c>
      <c r="F515" s="18" t="s">
        <v>4022</v>
      </c>
      <c r="G515" s="18" t="s">
        <v>3557</v>
      </c>
      <c r="H515" s="18" t="s">
        <v>4040</v>
      </c>
      <c r="I515" s="18" t="s">
        <v>4041</v>
      </c>
      <c r="J515" s="19"/>
      <c r="K515" s="20">
        <v>2015</v>
      </c>
      <c r="L515" s="20">
        <v>2015</v>
      </c>
      <c r="M515" s="22">
        <v>2200</v>
      </c>
      <c r="N515" s="21" t="s">
        <v>130</v>
      </c>
      <c r="O515" s="23">
        <f>M515*VLOOKUP(N515,Kurzy!$A$2:$B$10,2,FALSE)</f>
        <v>2200</v>
      </c>
      <c r="P515" s="18"/>
      <c r="Q515" s="24"/>
      <c r="R515" s="18" t="s">
        <v>10143</v>
      </c>
      <c r="S515" s="18" t="s">
        <v>10175</v>
      </c>
    </row>
    <row r="516" spans="1:19" ht="51" hidden="1" x14ac:dyDescent="0.2">
      <c r="A516" s="7" t="s">
        <v>8</v>
      </c>
      <c r="B516" s="4" t="s">
        <v>21</v>
      </c>
      <c r="C516" s="17" t="s">
        <v>4042</v>
      </c>
      <c r="D516" s="17" t="s">
        <v>4043</v>
      </c>
      <c r="E516" s="18" t="s">
        <v>4044</v>
      </c>
      <c r="F516" s="18" t="s">
        <v>4022</v>
      </c>
      <c r="G516" s="18" t="s">
        <v>3557</v>
      </c>
      <c r="H516" s="18" t="s">
        <v>4045</v>
      </c>
      <c r="I516" s="18">
        <v>36182303</v>
      </c>
      <c r="J516" s="19"/>
      <c r="K516" s="20">
        <v>2015</v>
      </c>
      <c r="L516" s="20">
        <v>2015</v>
      </c>
      <c r="M516" s="22">
        <v>180</v>
      </c>
      <c r="N516" s="21" t="s">
        <v>130</v>
      </c>
      <c r="O516" s="23">
        <f>M516*VLOOKUP(N516,Kurzy!$A$2:$B$10,2,FALSE)</f>
        <v>180</v>
      </c>
      <c r="P516" s="18"/>
      <c r="Q516" s="24"/>
      <c r="R516" s="18" t="s">
        <v>10143</v>
      </c>
      <c r="S516" s="18" t="s">
        <v>10175</v>
      </c>
    </row>
    <row r="517" spans="1:19" ht="51" hidden="1" x14ac:dyDescent="0.2">
      <c r="A517" s="7" t="s">
        <v>8</v>
      </c>
      <c r="B517" s="4" t="s">
        <v>21</v>
      </c>
      <c r="C517" s="17" t="s">
        <v>4046</v>
      </c>
      <c r="D517" s="17" t="s">
        <v>4043</v>
      </c>
      <c r="E517" s="18" t="s">
        <v>4047</v>
      </c>
      <c r="F517" s="18" t="s">
        <v>4022</v>
      </c>
      <c r="G517" s="18" t="s">
        <v>3557</v>
      </c>
      <c r="H517" s="18" t="s">
        <v>4048</v>
      </c>
      <c r="I517" s="18" t="s">
        <v>4049</v>
      </c>
      <c r="J517" s="19"/>
      <c r="K517" s="20">
        <v>2015</v>
      </c>
      <c r="L517" s="20">
        <v>2015</v>
      </c>
      <c r="M517" s="22">
        <v>600</v>
      </c>
      <c r="N517" s="21" t="s">
        <v>130</v>
      </c>
      <c r="O517" s="23">
        <f>M517*VLOOKUP(N517,Kurzy!$A$2:$B$10,2,FALSE)</f>
        <v>600</v>
      </c>
      <c r="P517" s="18"/>
      <c r="Q517" s="24"/>
      <c r="R517" s="18" t="s">
        <v>10143</v>
      </c>
      <c r="S517" s="18" t="s">
        <v>10175</v>
      </c>
    </row>
    <row r="518" spans="1:19" ht="51" hidden="1" x14ac:dyDescent="0.2">
      <c r="A518" s="7" t="s">
        <v>8</v>
      </c>
      <c r="B518" s="4" t="s">
        <v>21</v>
      </c>
      <c r="C518" s="17" t="s">
        <v>4050</v>
      </c>
      <c r="D518" s="17" t="s">
        <v>4051</v>
      </c>
      <c r="E518" s="18" t="s">
        <v>4052</v>
      </c>
      <c r="F518" s="18" t="s">
        <v>4022</v>
      </c>
      <c r="G518" s="18" t="s">
        <v>3557</v>
      </c>
      <c r="H518" s="18" t="s">
        <v>4053</v>
      </c>
      <c r="I518" s="18" t="s">
        <v>4054</v>
      </c>
      <c r="J518" s="19"/>
      <c r="K518" s="20">
        <v>2015</v>
      </c>
      <c r="L518" s="20">
        <v>2015</v>
      </c>
      <c r="M518" s="22">
        <v>1500</v>
      </c>
      <c r="N518" s="21" t="s">
        <v>130</v>
      </c>
      <c r="O518" s="23">
        <f>M518*VLOOKUP(N518,Kurzy!$A$2:$B$10,2,FALSE)</f>
        <v>1500</v>
      </c>
      <c r="P518" s="18"/>
      <c r="Q518" s="24"/>
      <c r="R518" s="18" t="s">
        <v>10143</v>
      </c>
      <c r="S518" s="18" t="s">
        <v>10175</v>
      </c>
    </row>
    <row r="519" spans="1:19" ht="25.5" x14ac:dyDescent="0.2">
      <c r="A519" s="7" t="s">
        <v>8</v>
      </c>
      <c r="B519" s="4" t="s">
        <v>21</v>
      </c>
      <c r="C519" s="17" t="s">
        <v>4055</v>
      </c>
      <c r="D519" s="17" t="s">
        <v>4056</v>
      </c>
      <c r="E519" s="18" t="s">
        <v>4057</v>
      </c>
      <c r="F519" s="18" t="s">
        <v>4022</v>
      </c>
      <c r="G519" s="18" t="s">
        <v>3557</v>
      </c>
      <c r="H519" s="18" t="s">
        <v>4058</v>
      </c>
      <c r="I519" s="18">
        <v>36196410</v>
      </c>
      <c r="J519" s="19"/>
      <c r="K519" s="20">
        <v>2015</v>
      </c>
      <c r="L519" s="20">
        <v>2015</v>
      </c>
      <c r="M519" s="22">
        <v>1720</v>
      </c>
      <c r="N519" s="21" t="s">
        <v>130</v>
      </c>
      <c r="O519" s="23">
        <f>M519*VLOOKUP(N519,Kurzy!$A$2:$B$10,2,FALSE)</f>
        <v>1720</v>
      </c>
      <c r="P519" s="18"/>
      <c r="Q519" s="24"/>
      <c r="R519" s="18" t="s">
        <v>10147</v>
      </c>
      <c r="S519" s="18"/>
    </row>
    <row r="520" spans="1:19" ht="25.5" x14ac:dyDescent="0.2">
      <c r="A520" s="7" t="s">
        <v>8</v>
      </c>
      <c r="B520" s="4" t="s">
        <v>21</v>
      </c>
      <c r="C520" s="17" t="s">
        <v>4059</v>
      </c>
      <c r="D520" s="17" t="s">
        <v>4028</v>
      </c>
      <c r="E520" s="18" t="s">
        <v>4060</v>
      </c>
      <c r="F520" s="18" t="s">
        <v>4022</v>
      </c>
      <c r="G520" s="18" t="s">
        <v>3557</v>
      </c>
      <c r="H520" s="18" t="s">
        <v>4061</v>
      </c>
      <c r="I520" s="18" t="s">
        <v>4062</v>
      </c>
      <c r="J520" s="19"/>
      <c r="K520" s="20">
        <v>2015</v>
      </c>
      <c r="L520" s="20">
        <v>2015</v>
      </c>
      <c r="M520" s="22">
        <v>3848</v>
      </c>
      <c r="N520" s="21" t="s">
        <v>130</v>
      </c>
      <c r="O520" s="23">
        <f>M520*VLOOKUP(N520,Kurzy!$A$2:$B$10,2,FALSE)</f>
        <v>3848</v>
      </c>
      <c r="P520" s="18"/>
      <c r="Q520" s="24"/>
      <c r="R520" s="18" t="s">
        <v>10147</v>
      </c>
      <c r="S520" s="18"/>
    </row>
    <row r="521" spans="1:19" ht="25.5" x14ac:dyDescent="0.2">
      <c r="A521" s="7" t="s">
        <v>8</v>
      </c>
      <c r="B521" s="4" t="s">
        <v>21</v>
      </c>
      <c r="C521" s="17" t="s">
        <v>4063</v>
      </c>
      <c r="D521" s="17" t="s">
        <v>4028</v>
      </c>
      <c r="E521" s="18" t="s">
        <v>4060</v>
      </c>
      <c r="F521" s="18" t="s">
        <v>4022</v>
      </c>
      <c r="G521" s="18" t="s">
        <v>3557</v>
      </c>
      <c r="H521" s="18" t="s">
        <v>4061</v>
      </c>
      <c r="I521" s="18" t="s">
        <v>4062</v>
      </c>
      <c r="J521" s="19"/>
      <c r="K521" s="20">
        <v>2015</v>
      </c>
      <c r="L521" s="20">
        <v>2015</v>
      </c>
      <c r="M521" s="22">
        <v>740</v>
      </c>
      <c r="N521" s="21" t="s">
        <v>130</v>
      </c>
      <c r="O521" s="23">
        <f>M521*VLOOKUP(N521,Kurzy!$A$2:$B$10,2,FALSE)</f>
        <v>740</v>
      </c>
      <c r="P521" s="18"/>
      <c r="Q521" s="24"/>
      <c r="R521" s="18" t="s">
        <v>10147</v>
      </c>
      <c r="S521" s="18"/>
    </row>
    <row r="522" spans="1:19" ht="51" hidden="1" x14ac:dyDescent="0.2">
      <c r="A522" s="7" t="s">
        <v>8</v>
      </c>
      <c r="B522" s="4" t="s">
        <v>21</v>
      </c>
      <c r="C522" s="17" t="s">
        <v>4064</v>
      </c>
      <c r="D522" s="17" t="s">
        <v>4065</v>
      </c>
      <c r="E522" s="18" t="s">
        <v>4066</v>
      </c>
      <c r="F522" s="18" t="s">
        <v>4022</v>
      </c>
      <c r="G522" s="18" t="s">
        <v>3557</v>
      </c>
      <c r="H522" s="18" t="s">
        <v>4067</v>
      </c>
      <c r="I522" s="18" t="s">
        <v>4068</v>
      </c>
      <c r="J522" s="19"/>
      <c r="K522" s="20">
        <v>2015</v>
      </c>
      <c r="L522" s="20">
        <v>2015</v>
      </c>
      <c r="M522" s="22">
        <v>326.41000000000003</v>
      </c>
      <c r="N522" s="21" t="s">
        <v>130</v>
      </c>
      <c r="O522" s="23">
        <f>M522*VLOOKUP(N522,Kurzy!$A$2:$B$10,2,FALSE)</f>
        <v>326.41000000000003</v>
      </c>
      <c r="P522" s="18"/>
      <c r="Q522" s="24"/>
      <c r="R522" s="18" t="s">
        <v>10143</v>
      </c>
      <c r="S522" s="18" t="s">
        <v>10175</v>
      </c>
    </row>
    <row r="523" spans="1:19" ht="51" hidden="1" x14ac:dyDescent="0.2">
      <c r="A523" s="7" t="s">
        <v>8</v>
      </c>
      <c r="B523" s="4" t="s">
        <v>21</v>
      </c>
      <c r="C523" s="17" t="s">
        <v>4069</v>
      </c>
      <c r="D523" s="17" t="s">
        <v>3554</v>
      </c>
      <c r="E523" s="18" t="s">
        <v>4070</v>
      </c>
      <c r="F523" s="18" t="s">
        <v>4022</v>
      </c>
      <c r="G523" s="18" t="s">
        <v>3557</v>
      </c>
      <c r="H523" s="18" t="s">
        <v>4071</v>
      </c>
      <c r="I523" s="18">
        <v>43955444</v>
      </c>
      <c r="J523" s="19"/>
      <c r="K523" s="20">
        <v>2015</v>
      </c>
      <c r="L523" s="20">
        <v>2015</v>
      </c>
      <c r="M523" s="22">
        <v>300</v>
      </c>
      <c r="N523" s="21" t="s">
        <v>130</v>
      </c>
      <c r="O523" s="23">
        <f>M523*VLOOKUP(N523,Kurzy!$A$2:$B$10,2,FALSE)</f>
        <v>300</v>
      </c>
      <c r="P523" s="18"/>
      <c r="Q523" s="24"/>
      <c r="R523" s="18" t="s">
        <v>10143</v>
      </c>
      <c r="S523" s="18" t="s">
        <v>10175</v>
      </c>
    </row>
    <row r="524" spans="1:19" ht="25.5" x14ac:dyDescent="0.2">
      <c r="A524" s="7" t="s">
        <v>8</v>
      </c>
      <c r="B524" s="4" t="s">
        <v>21</v>
      </c>
      <c r="C524" s="17" t="s">
        <v>4072</v>
      </c>
      <c r="D524" s="17" t="s">
        <v>4028</v>
      </c>
      <c r="E524" s="18" t="s">
        <v>4073</v>
      </c>
      <c r="F524" s="18" t="s">
        <v>4022</v>
      </c>
      <c r="G524" s="18" t="s">
        <v>3557</v>
      </c>
      <c r="H524" s="18" t="s">
        <v>4074</v>
      </c>
      <c r="I524" s="18" t="s">
        <v>4075</v>
      </c>
      <c r="J524" s="19"/>
      <c r="K524" s="20">
        <v>2015</v>
      </c>
      <c r="L524" s="20">
        <v>2015</v>
      </c>
      <c r="M524" s="22">
        <v>1613.86</v>
      </c>
      <c r="N524" s="21" t="s">
        <v>130</v>
      </c>
      <c r="O524" s="23">
        <f>M524*VLOOKUP(N524,Kurzy!$A$2:$B$10,2,FALSE)</f>
        <v>1613.86</v>
      </c>
      <c r="P524" s="18"/>
      <c r="Q524" s="24"/>
      <c r="R524" s="18" t="s">
        <v>10147</v>
      </c>
      <c r="S524" s="18"/>
    </row>
    <row r="525" spans="1:19" ht="25.5" x14ac:dyDescent="0.2">
      <c r="A525" s="7" t="s">
        <v>8</v>
      </c>
      <c r="B525" s="4" t="s">
        <v>21</v>
      </c>
      <c r="C525" s="17" t="s">
        <v>4076</v>
      </c>
      <c r="D525" s="17" t="s">
        <v>4028</v>
      </c>
      <c r="E525" s="18" t="s">
        <v>4077</v>
      </c>
      <c r="F525" s="18" t="s">
        <v>4022</v>
      </c>
      <c r="G525" s="18" t="s">
        <v>3557</v>
      </c>
      <c r="H525" s="18" t="s">
        <v>4078</v>
      </c>
      <c r="I525" s="18">
        <v>31720145</v>
      </c>
      <c r="J525" s="19"/>
      <c r="K525" s="20">
        <v>2015</v>
      </c>
      <c r="L525" s="20">
        <v>2015</v>
      </c>
      <c r="M525" s="22">
        <v>1740</v>
      </c>
      <c r="N525" s="21" t="s">
        <v>130</v>
      </c>
      <c r="O525" s="23">
        <f>M525*VLOOKUP(N525,Kurzy!$A$2:$B$10,2,FALSE)</f>
        <v>1740</v>
      </c>
      <c r="P525" s="18"/>
      <c r="Q525" s="24"/>
      <c r="R525" s="18" t="s">
        <v>10147</v>
      </c>
      <c r="S525" s="18"/>
    </row>
    <row r="526" spans="1:19" ht="25.5" x14ac:dyDescent="0.2">
      <c r="A526" s="7" t="s">
        <v>8</v>
      </c>
      <c r="B526" s="4" t="s">
        <v>21</v>
      </c>
      <c r="C526" s="17" t="s">
        <v>4079</v>
      </c>
      <c r="D526" s="17" t="s">
        <v>4080</v>
      </c>
      <c r="E526" s="18" t="s">
        <v>4081</v>
      </c>
      <c r="F526" s="18" t="s">
        <v>4022</v>
      </c>
      <c r="G526" s="18" t="s">
        <v>3557</v>
      </c>
      <c r="H526" s="18" t="s">
        <v>4082</v>
      </c>
      <c r="I526" s="18">
        <v>36589012</v>
      </c>
      <c r="J526" s="19"/>
      <c r="K526" s="20">
        <v>2015</v>
      </c>
      <c r="L526" s="20">
        <v>2015</v>
      </c>
      <c r="M526" s="22">
        <v>2500</v>
      </c>
      <c r="N526" s="21" t="s">
        <v>130</v>
      </c>
      <c r="O526" s="23">
        <f>M526*VLOOKUP(N526,Kurzy!$A$2:$B$10,2,FALSE)</f>
        <v>2500</v>
      </c>
      <c r="P526" s="18"/>
      <c r="Q526" s="24"/>
      <c r="R526" s="18" t="s">
        <v>10147</v>
      </c>
      <c r="S526" s="18"/>
    </row>
    <row r="527" spans="1:19" ht="25.5" x14ac:dyDescent="0.2">
      <c r="A527" s="7" t="s">
        <v>8</v>
      </c>
      <c r="B527" s="4" t="s">
        <v>21</v>
      </c>
      <c r="C527" s="17" t="s">
        <v>4083</v>
      </c>
      <c r="D527" s="17" t="s">
        <v>4084</v>
      </c>
      <c r="E527" s="18" t="s">
        <v>4085</v>
      </c>
      <c r="F527" s="18" t="s">
        <v>4022</v>
      </c>
      <c r="G527" s="18" t="s">
        <v>3557</v>
      </c>
      <c r="H527" s="18" t="s">
        <v>4053</v>
      </c>
      <c r="I527" s="18" t="s">
        <v>4054</v>
      </c>
      <c r="J527" s="19"/>
      <c r="K527" s="20">
        <v>2015</v>
      </c>
      <c r="L527" s="20">
        <v>2015</v>
      </c>
      <c r="M527" s="22">
        <v>3600</v>
      </c>
      <c r="N527" s="21" t="s">
        <v>130</v>
      </c>
      <c r="O527" s="23">
        <f>M527*VLOOKUP(N527,Kurzy!$A$2:$B$10,2,FALSE)</f>
        <v>3600</v>
      </c>
      <c r="P527" s="18"/>
      <c r="Q527" s="24"/>
      <c r="R527" s="18" t="s">
        <v>10147</v>
      </c>
      <c r="S527" s="18"/>
    </row>
    <row r="528" spans="1:19" ht="51" hidden="1" x14ac:dyDescent="0.2">
      <c r="A528" s="7" t="s">
        <v>8</v>
      </c>
      <c r="B528" s="4" t="s">
        <v>21</v>
      </c>
      <c r="C528" s="17" t="s">
        <v>4086</v>
      </c>
      <c r="D528" s="17" t="s">
        <v>4038</v>
      </c>
      <c r="E528" s="18" t="s">
        <v>4087</v>
      </c>
      <c r="F528" s="18" t="s">
        <v>4022</v>
      </c>
      <c r="G528" s="18" t="s">
        <v>3557</v>
      </c>
      <c r="H528" s="18" t="s">
        <v>4088</v>
      </c>
      <c r="I528" s="18">
        <v>36179507</v>
      </c>
      <c r="J528" s="19"/>
      <c r="K528" s="20">
        <v>2015</v>
      </c>
      <c r="L528" s="20">
        <v>2015</v>
      </c>
      <c r="M528" s="22">
        <v>1400</v>
      </c>
      <c r="N528" s="21" t="s">
        <v>130</v>
      </c>
      <c r="O528" s="23">
        <f>M528*VLOOKUP(N528,Kurzy!$A$2:$B$10,2,FALSE)</f>
        <v>1400</v>
      </c>
      <c r="P528" s="18"/>
      <c r="Q528" s="24"/>
      <c r="R528" s="18" t="s">
        <v>10143</v>
      </c>
      <c r="S528" s="18" t="s">
        <v>10175</v>
      </c>
    </row>
    <row r="529" spans="1:19" ht="51" hidden="1" x14ac:dyDescent="0.2">
      <c r="A529" s="7" t="s">
        <v>8</v>
      </c>
      <c r="B529" s="4" t="s">
        <v>21</v>
      </c>
      <c r="C529" s="17" t="s">
        <v>4069</v>
      </c>
      <c r="D529" s="17" t="s">
        <v>3554</v>
      </c>
      <c r="E529" s="18" t="s">
        <v>4089</v>
      </c>
      <c r="F529" s="18" t="s">
        <v>4022</v>
      </c>
      <c r="G529" s="18" t="s">
        <v>3557</v>
      </c>
      <c r="H529" s="18" t="s">
        <v>4090</v>
      </c>
      <c r="I529" s="18" t="s">
        <v>4091</v>
      </c>
      <c r="J529" s="19"/>
      <c r="K529" s="20">
        <v>2015</v>
      </c>
      <c r="L529" s="20">
        <v>2015</v>
      </c>
      <c r="M529" s="22">
        <v>900</v>
      </c>
      <c r="N529" s="21" t="s">
        <v>130</v>
      </c>
      <c r="O529" s="23">
        <f>M529*VLOOKUP(N529,Kurzy!$A$2:$B$10,2,FALSE)</f>
        <v>900</v>
      </c>
      <c r="P529" s="18"/>
      <c r="Q529" s="24"/>
      <c r="R529" s="18" t="s">
        <v>10143</v>
      </c>
      <c r="S529" s="18" t="s">
        <v>10178</v>
      </c>
    </row>
    <row r="530" spans="1:19" ht="51" hidden="1" x14ac:dyDescent="0.2">
      <c r="A530" s="7" t="s">
        <v>8</v>
      </c>
      <c r="B530" s="4" t="s">
        <v>21</v>
      </c>
      <c r="C530" s="17" t="s">
        <v>4092</v>
      </c>
      <c r="D530" s="17" t="s">
        <v>4093</v>
      </c>
      <c r="E530" s="18" t="s">
        <v>4094</v>
      </c>
      <c r="F530" s="18" t="s">
        <v>4022</v>
      </c>
      <c r="G530" s="18" t="s">
        <v>3557</v>
      </c>
      <c r="H530" s="18" t="s">
        <v>4095</v>
      </c>
      <c r="I530" s="18" t="s">
        <v>4096</v>
      </c>
      <c r="J530" s="19"/>
      <c r="K530" s="20">
        <v>2015</v>
      </c>
      <c r="L530" s="20">
        <v>2015</v>
      </c>
      <c r="M530" s="22">
        <v>24135</v>
      </c>
      <c r="N530" s="21" t="s">
        <v>130</v>
      </c>
      <c r="O530" s="23">
        <f>M530*VLOOKUP(N530,Kurzy!$A$2:$B$10,2,FALSE)</f>
        <v>24135</v>
      </c>
      <c r="P530" s="18"/>
      <c r="Q530" s="24"/>
      <c r="R530" s="18" t="s">
        <v>10143</v>
      </c>
      <c r="S530" s="18" t="s">
        <v>10175</v>
      </c>
    </row>
    <row r="531" spans="1:19" ht="89.25" hidden="1" x14ac:dyDescent="0.2">
      <c r="A531" s="7" t="s">
        <v>8</v>
      </c>
      <c r="B531" s="4" t="s">
        <v>21</v>
      </c>
      <c r="C531" s="17" t="s">
        <v>4097</v>
      </c>
      <c r="D531" s="17" t="s">
        <v>4098</v>
      </c>
      <c r="E531" s="18" t="s">
        <v>4099</v>
      </c>
      <c r="F531" s="18" t="s">
        <v>4022</v>
      </c>
      <c r="G531" s="18" t="s">
        <v>3557</v>
      </c>
      <c r="H531" s="18" t="s">
        <v>4100</v>
      </c>
      <c r="I531" s="18">
        <v>36629766</v>
      </c>
      <c r="J531" s="19"/>
      <c r="K531" s="20">
        <v>2015</v>
      </c>
      <c r="L531" s="20">
        <v>2015</v>
      </c>
      <c r="M531" s="22">
        <v>3870</v>
      </c>
      <c r="N531" s="21" t="s">
        <v>130</v>
      </c>
      <c r="O531" s="23">
        <f>M531*VLOOKUP(N531,Kurzy!$A$2:$B$10,2,FALSE)</f>
        <v>3870</v>
      </c>
      <c r="P531" s="18"/>
      <c r="Q531" s="24"/>
      <c r="R531" s="18" t="s">
        <v>10143</v>
      </c>
      <c r="S531" s="18" t="s">
        <v>10175</v>
      </c>
    </row>
    <row r="532" spans="1:19" ht="51" hidden="1" x14ac:dyDescent="0.2">
      <c r="A532" s="7" t="s">
        <v>8</v>
      </c>
      <c r="B532" s="4" t="s">
        <v>21</v>
      </c>
      <c r="C532" s="17" t="s">
        <v>4101</v>
      </c>
      <c r="D532" s="17" t="s">
        <v>4098</v>
      </c>
      <c r="E532" s="18" t="s">
        <v>4102</v>
      </c>
      <c r="F532" s="18" t="s">
        <v>4022</v>
      </c>
      <c r="G532" s="18" t="s">
        <v>3557</v>
      </c>
      <c r="H532" s="18" t="s">
        <v>4103</v>
      </c>
      <c r="I532" s="18">
        <v>36389030</v>
      </c>
      <c r="J532" s="19"/>
      <c r="K532" s="20">
        <v>2015</v>
      </c>
      <c r="L532" s="20">
        <v>2015</v>
      </c>
      <c r="M532" s="22">
        <v>6650</v>
      </c>
      <c r="N532" s="21" t="s">
        <v>130</v>
      </c>
      <c r="O532" s="23">
        <f>M532*VLOOKUP(N532,Kurzy!$A$2:$B$10,2,FALSE)</f>
        <v>6650</v>
      </c>
      <c r="P532" s="18"/>
      <c r="Q532" s="24"/>
      <c r="R532" s="18" t="s">
        <v>10143</v>
      </c>
      <c r="S532" s="18" t="s">
        <v>10175</v>
      </c>
    </row>
    <row r="533" spans="1:19" ht="25.5" x14ac:dyDescent="0.2">
      <c r="A533" s="7" t="s">
        <v>8</v>
      </c>
      <c r="B533" s="4" t="s">
        <v>21</v>
      </c>
      <c r="C533" s="17" t="s">
        <v>4104</v>
      </c>
      <c r="D533" s="17" t="s">
        <v>4105</v>
      </c>
      <c r="E533" s="18" t="s">
        <v>4106</v>
      </c>
      <c r="F533" s="18" t="s">
        <v>4022</v>
      </c>
      <c r="G533" s="18" t="s">
        <v>3557</v>
      </c>
      <c r="H533" s="18" t="s">
        <v>4107</v>
      </c>
      <c r="I533" s="18">
        <v>36199222</v>
      </c>
      <c r="J533" s="19"/>
      <c r="K533" s="20">
        <v>2015</v>
      </c>
      <c r="L533" s="20">
        <v>2015</v>
      </c>
      <c r="M533" s="22">
        <v>6000</v>
      </c>
      <c r="N533" s="21" t="s">
        <v>130</v>
      </c>
      <c r="O533" s="23">
        <f>M533*VLOOKUP(N533,Kurzy!$A$2:$B$10,2,FALSE)</f>
        <v>6000</v>
      </c>
      <c r="P533" s="18"/>
      <c r="Q533" s="24"/>
      <c r="R533" s="18" t="s">
        <v>10147</v>
      </c>
      <c r="S533" s="18"/>
    </row>
    <row r="534" spans="1:19" ht="25.5" x14ac:dyDescent="0.2">
      <c r="A534" s="7" t="s">
        <v>8</v>
      </c>
      <c r="B534" s="4" t="s">
        <v>21</v>
      </c>
      <c r="C534" s="17" t="s">
        <v>4108</v>
      </c>
      <c r="D534" s="17" t="s">
        <v>4098</v>
      </c>
      <c r="E534" s="18" t="s">
        <v>4109</v>
      </c>
      <c r="F534" s="18" t="s">
        <v>4022</v>
      </c>
      <c r="G534" s="18" t="s">
        <v>3557</v>
      </c>
      <c r="H534" s="18" t="s">
        <v>4110</v>
      </c>
      <c r="I534" s="18" t="s">
        <v>4111</v>
      </c>
      <c r="J534" s="19"/>
      <c r="K534" s="20">
        <v>2015</v>
      </c>
      <c r="L534" s="20">
        <v>2015</v>
      </c>
      <c r="M534" s="22">
        <v>4340</v>
      </c>
      <c r="N534" s="21" t="s">
        <v>130</v>
      </c>
      <c r="O534" s="23">
        <f>M534*VLOOKUP(N534,Kurzy!$A$2:$B$10,2,FALSE)</f>
        <v>4340</v>
      </c>
      <c r="P534" s="18"/>
      <c r="Q534" s="24"/>
      <c r="R534" s="18" t="s">
        <v>10147</v>
      </c>
      <c r="S534" s="18"/>
    </row>
    <row r="535" spans="1:19" ht="38.25" x14ac:dyDescent="0.2">
      <c r="A535" s="7" t="s">
        <v>8</v>
      </c>
      <c r="B535" s="4" t="s">
        <v>21</v>
      </c>
      <c r="C535" s="17" t="s">
        <v>4112</v>
      </c>
      <c r="D535" s="17" t="s">
        <v>4113</v>
      </c>
      <c r="E535" s="18" t="s">
        <v>4114</v>
      </c>
      <c r="F535" s="18" t="s">
        <v>4022</v>
      </c>
      <c r="G535" s="18" t="s">
        <v>3557</v>
      </c>
      <c r="H535" s="18" t="s">
        <v>4115</v>
      </c>
      <c r="I535" s="18">
        <v>31581447</v>
      </c>
      <c r="J535" s="19"/>
      <c r="K535" s="20">
        <v>2015</v>
      </c>
      <c r="L535" s="20">
        <v>2015</v>
      </c>
      <c r="M535" s="22">
        <v>3500</v>
      </c>
      <c r="N535" s="21" t="s">
        <v>130</v>
      </c>
      <c r="O535" s="23">
        <f>M535*VLOOKUP(N535,Kurzy!$A$2:$B$10,2,FALSE)</f>
        <v>3500</v>
      </c>
      <c r="P535" s="18"/>
      <c r="Q535" s="24"/>
      <c r="R535" s="18" t="s">
        <v>10147</v>
      </c>
      <c r="S535" s="18"/>
    </row>
    <row r="536" spans="1:19" ht="51" hidden="1" x14ac:dyDescent="0.2">
      <c r="A536" s="7" t="s">
        <v>8</v>
      </c>
      <c r="B536" s="4" t="s">
        <v>21</v>
      </c>
      <c r="C536" s="17" t="s">
        <v>4116</v>
      </c>
      <c r="D536" s="17" t="s">
        <v>4038</v>
      </c>
      <c r="E536" s="18" t="s">
        <v>4117</v>
      </c>
      <c r="F536" s="18" t="s">
        <v>4022</v>
      </c>
      <c r="G536" s="18" t="s">
        <v>3557</v>
      </c>
      <c r="H536" s="18" t="s">
        <v>4040</v>
      </c>
      <c r="I536" s="18">
        <v>36597708</v>
      </c>
      <c r="J536" s="19"/>
      <c r="K536" s="20">
        <v>2015</v>
      </c>
      <c r="L536" s="20">
        <v>2015</v>
      </c>
      <c r="M536" s="22">
        <v>2300</v>
      </c>
      <c r="N536" s="21" t="s">
        <v>130</v>
      </c>
      <c r="O536" s="23">
        <f>M536*VLOOKUP(N536,Kurzy!$A$2:$B$10,2,FALSE)</f>
        <v>2300</v>
      </c>
      <c r="P536" s="18"/>
      <c r="Q536" s="24"/>
      <c r="R536" s="18" t="s">
        <v>10143</v>
      </c>
      <c r="S536" s="18" t="s">
        <v>10175</v>
      </c>
    </row>
    <row r="537" spans="1:19" ht="51" hidden="1" x14ac:dyDescent="0.2">
      <c r="A537" s="7" t="s">
        <v>8</v>
      </c>
      <c r="B537" s="4" t="s">
        <v>21</v>
      </c>
      <c r="C537" s="17" t="s">
        <v>4118</v>
      </c>
      <c r="D537" s="17" t="s">
        <v>4119</v>
      </c>
      <c r="E537" s="18" t="s">
        <v>4120</v>
      </c>
      <c r="F537" s="18" t="s">
        <v>4022</v>
      </c>
      <c r="G537" s="18" t="s">
        <v>3557</v>
      </c>
      <c r="H537" s="18" t="s">
        <v>4121</v>
      </c>
      <c r="I537" s="18" t="s">
        <v>4122</v>
      </c>
      <c r="J537" s="19"/>
      <c r="K537" s="20">
        <v>2015</v>
      </c>
      <c r="L537" s="20">
        <v>2015</v>
      </c>
      <c r="M537" s="22">
        <v>210</v>
      </c>
      <c r="N537" s="21" t="s">
        <v>130</v>
      </c>
      <c r="O537" s="23">
        <f>M537*VLOOKUP(N537,Kurzy!$A$2:$B$10,2,FALSE)</f>
        <v>210</v>
      </c>
      <c r="P537" s="18"/>
      <c r="Q537" s="24"/>
      <c r="R537" s="18" t="s">
        <v>10143</v>
      </c>
      <c r="S537" s="18" t="s">
        <v>10175</v>
      </c>
    </row>
    <row r="538" spans="1:19" ht="51" hidden="1" x14ac:dyDescent="0.2">
      <c r="A538" s="7" t="s">
        <v>8</v>
      </c>
      <c r="B538" s="4" t="s">
        <v>21</v>
      </c>
      <c r="C538" s="17" t="s">
        <v>4123</v>
      </c>
      <c r="D538" s="17" t="s">
        <v>4124</v>
      </c>
      <c r="E538" s="18" t="s">
        <v>4125</v>
      </c>
      <c r="F538" s="18" t="s">
        <v>4022</v>
      </c>
      <c r="G538" s="18" t="s">
        <v>3557</v>
      </c>
      <c r="H538" s="18" t="s">
        <v>4126</v>
      </c>
      <c r="I538" s="18">
        <v>3604273</v>
      </c>
      <c r="J538" s="19"/>
      <c r="K538" s="20">
        <v>2015</v>
      </c>
      <c r="L538" s="20">
        <v>2015</v>
      </c>
      <c r="M538" s="22">
        <v>2200</v>
      </c>
      <c r="N538" s="21" t="s">
        <v>130</v>
      </c>
      <c r="O538" s="23">
        <f>M538*VLOOKUP(N538,Kurzy!$A$2:$B$10,2,FALSE)</f>
        <v>2200</v>
      </c>
      <c r="P538" s="18"/>
      <c r="Q538" s="24"/>
      <c r="R538" s="18" t="s">
        <v>10143</v>
      </c>
      <c r="S538" s="18" t="s">
        <v>10175</v>
      </c>
    </row>
    <row r="539" spans="1:19" ht="51" x14ac:dyDescent="0.2">
      <c r="A539" s="7" t="s">
        <v>8</v>
      </c>
      <c r="B539" s="4" t="s">
        <v>21</v>
      </c>
      <c r="C539" s="17" t="s">
        <v>4127</v>
      </c>
      <c r="D539" s="17" t="s">
        <v>4093</v>
      </c>
      <c r="E539" s="18" t="s">
        <v>4128</v>
      </c>
      <c r="F539" s="18" t="s">
        <v>4129</v>
      </c>
      <c r="G539" s="18" t="s">
        <v>4130</v>
      </c>
      <c r="H539" s="18" t="s">
        <v>4095</v>
      </c>
      <c r="I539" s="18" t="s">
        <v>4096</v>
      </c>
      <c r="J539" s="19"/>
      <c r="K539" s="20">
        <v>2013</v>
      </c>
      <c r="L539" s="20">
        <v>2015</v>
      </c>
      <c r="M539" s="22">
        <v>17430</v>
      </c>
      <c r="N539" s="21" t="s">
        <v>130</v>
      </c>
      <c r="O539" s="23">
        <f>M539*VLOOKUP(N539,Kurzy!$A$2:$B$10,2,FALSE)</f>
        <v>17430</v>
      </c>
      <c r="P539" s="18"/>
      <c r="Q539" s="24"/>
      <c r="R539" s="18" t="s">
        <v>10147</v>
      </c>
      <c r="S539" s="18"/>
    </row>
    <row r="540" spans="1:19" ht="25.5" x14ac:dyDescent="0.2">
      <c r="A540" s="7" t="s">
        <v>8</v>
      </c>
      <c r="B540" s="4" t="s">
        <v>21</v>
      </c>
      <c r="C540" s="17" t="s">
        <v>4131</v>
      </c>
      <c r="D540" s="17" t="s">
        <v>4038</v>
      </c>
      <c r="E540" s="18" t="s">
        <v>4132</v>
      </c>
      <c r="F540" s="18" t="s">
        <v>4022</v>
      </c>
      <c r="G540" s="18" t="s">
        <v>3557</v>
      </c>
      <c r="H540" s="18" t="s">
        <v>4133</v>
      </c>
      <c r="I540" s="18" t="s">
        <v>4091</v>
      </c>
      <c r="J540" s="19"/>
      <c r="K540" s="20">
        <v>2014</v>
      </c>
      <c r="L540" s="20">
        <v>2015</v>
      </c>
      <c r="M540" s="22">
        <v>1200</v>
      </c>
      <c r="N540" s="21" t="s">
        <v>130</v>
      </c>
      <c r="O540" s="23">
        <f>M540*VLOOKUP(N540,Kurzy!$A$2:$B$10,2,FALSE)</f>
        <v>1200</v>
      </c>
      <c r="P540" s="18"/>
      <c r="Q540" s="24"/>
      <c r="R540" s="18" t="s">
        <v>10147</v>
      </c>
      <c r="S540" s="18"/>
    </row>
    <row r="541" spans="1:19" ht="102" x14ac:dyDescent="0.2">
      <c r="A541" s="7" t="s">
        <v>8</v>
      </c>
      <c r="B541" s="4" t="s">
        <v>21</v>
      </c>
      <c r="C541" s="17" t="s">
        <v>4134</v>
      </c>
      <c r="D541" s="17" t="s">
        <v>3554</v>
      </c>
      <c r="E541" s="18" t="s">
        <v>4135</v>
      </c>
      <c r="F541" s="18" t="s">
        <v>4022</v>
      </c>
      <c r="G541" s="18" t="s">
        <v>3557</v>
      </c>
      <c r="H541" s="18" t="s">
        <v>4136</v>
      </c>
      <c r="I541" s="18" t="s">
        <v>4137</v>
      </c>
      <c r="J541" s="19"/>
      <c r="K541" s="20">
        <v>2014</v>
      </c>
      <c r="L541" s="20">
        <v>2015</v>
      </c>
      <c r="M541" s="22">
        <v>1200</v>
      </c>
      <c r="N541" s="21" t="s">
        <v>130</v>
      </c>
      <c r="O541" s="23">
        <f>M541*VLOOKUP(N541,Kurzy!$A$2:$B$10,2,FALSE)</f>
        <v>1200</v>
      </c>
      <c r="P541" s="18"/>
      <c r="Q541" s="24"/>
      <c r="R541" s="18" t="s">
        <v>10147</v>
      </c>
      <c r="S541" s="18"/>
    </row>
    <row r="542" spans="1:19" ht="51" hidden="1" x14ac:dyDescent="0.2">
      <c r="A542" s="7" t="s">
        <v>8</v>
      </c>
      <c r="B542" s="4" t="s">
        <v>21</v>
      </c>
      <c r="C542" s="17" t="s">
        <v>4138</v>
      </c>
      <c r="D542" s="17" t="s">
        <v>4139</v>
      </c>
      <c r="E542" s="18" t="s">
        <v>4140</v>
      </c>
      <c r="F542" s="18" t="s">
        <v>4022</v>
      </c>
      <c r="G542" s="18" t="s">
        <v>3557</v>
      </c>
      <c r="H542" s="18" t="s">
        <v>4067</v>
      </c>
      <c r="I542" s="18" t="s">
        <v>4068</v>
      </c>
      <c r="J542" s="19"/>
      <c r="K542" s="20">
        <v>2014</v>
      </c>
      <c r="L542" s="20">
        <v>2015</v>
      </c>
      <c r="M542" s="22">
        <v>602.15</v>
      </c>
      <c r="N542" s="21" t="s">
        <v>130</v>
      </c>
      <c r="O542" s="23">
        <f>M542*VLOOKUP(N542,Kurzy!$A$2:$B$10,2,FALSE)</f>
        <v>602.15</v>
      </c>
      <c r="P542" s="18"/>
      <c r="Q542" s="24"/>
      <c r="R542" s="18" t="s">
        <v>10143</v>
      </c>
      <c r="S542" s="18" t="s">
        <v>10175</v>
      </c>
    </row>
    <row r="543" spans="1:19" ht="25.5" x14ac:dyDescent="0.2">
      <c r="A543" s="7" t="s">
        <v>8</v>
      </c>
      <c r="B543" s="4" t="s">
        <v>21</v>
      </c>
      <c r="C543" s="17" t="s">
        <v>4141</v>
      </c>
      <c r="D543" s="17" t="s">
        <v>4105</v>
      </c>
      <c r="E543" s="18" t="s">
        <v>4142</v>
      </c>
      <c r="F543" s="18" t="s">
        <v>4022</v>
      </c>
      <c r="G543" s="18" t="s">
        <v>3557</v>
      </c>
      <c r="H543" s="18" t="s">
        <v>4107</v>
      </c>
      <c r="I543" s="18">
        <v>36199222</v>
      </c>
      <c r="J543" s="19"/>
      <c r="K543" s="20">
        <v>2014</v>
      </c>
      <c r="L543" s="20">
        <v>2015</v>
      </c>
      <c r="M543" s="22">
        <v>20000</v>
      </c>
      <c r="N543" s="21" t="s">
        <v>130</v>
      </c>
      <c r="O543" s="23">
        <f>M543*VLOOKUP(N543,Kurzy!$A$2:$B$10,2,FALSE)</f>
        <v>20000</v>
      </c>
      <c r="P543" s="18"/>
      <c r="Q543" s="24"/>
      <c r="R543" s="18" t="s">
        <v>10147</v>
      </c>
      <c r="S543" s="18"/>
    </row>
    <row r="544" spans="1:19" ht="51" hidden="1" x14ac:dyDescent="0.2">
      <c r="A544" s="7" t="s">
        <v>8</v>
      </c>
      <c r="B544" s="4" t="s">
        <v>21</v>
      </c>
      <c r="C544" s="17" t="s">
        <v>4143</v>
      </c>
      <c r="D544" s="17" t="s">
        <v>4084</v>
      </c>
      <c r="E544" s="18" t="s">
        <v>4144</v>
      </c>
      <c r="F544" s="18" t="s">
        <v>4022</v>
      </c>
      <c r="G544" s="18" t="s">
        <v>3557</v>
      </c>
      <c r="H544" s="18" t="s">
        <v>4145</v>
      </c>
      <c r="I544" s="18">
        <v>36065722</v>
      </c>
      <c r="J544" s="19"/>
      <c r="K544" s="20">
        <v>2014</v>
      </c>
      <c r="L544" s="20">
        <v>2015</v>
      </c>
      <c r="M544" s="22">
        <v>530</v>
      </c>
      <c r="N544" s="21" t="s">
        <v>130</v>
      </c>
      <c r="O544" s="23">
        <f>M544*VLOOKUP(N544,Kurzy!$A$2:$B$10,2,FALSE)</f>
        <v>530</v>
      </c>
      <c r="P544" s="18"/>
      <c r="Q544" s="24"/>
      <c r="R544" s="18" t="s">
        <v>10143</v>
      </c>
      <c r="S544" s="18" t="s">
        <v>10175</v>
      </c>
    </row>
    <row r="545" spans="1:19" ht="51" x14ac:dyDescent="0.2">
      <c r="A545" s="7" t="s">
        <v>8</v>
      </c>
      <c r="B545" s="4" t="s">
        <v>17</v>
      </c>
      <c r="C545" s="17" t="s">
        <v>10225</v>
      </c>
      <c r="D545" s="17" t="s">
        <v>3640</v>
      </c>
      <c r="E545" s="18" t="s">
        <v>10209</v>
      </c>
      <c r="F545" s="18" t="s">
        <v>393</v>
      </c>
      <c r="G545" s="18"/>
      <c r="H545" s="18" t="s">
        <v>4027</v>
      </c>
      <c r="I545" s="18">
        <v>44307535</v>
      </c>
      <c r="J545" s="19">
        <v>42102</v>
      </c>
      <c r="K545" s="20">
        <v>2015</v>
      </c>
      <c r="L545" s="20">
        <v>2015</v>
      </c>
      <c r="M545" s="22">
        <v>1500</v>
      </c>
      <c r="N545" s="21" t="s">
        <v>130</v>
      </c>
      <c r="O545" s="23">
        <f>M545*VLOOKUP(N545,Kurzy!$A$2:$B$10,2,FALSE)</f>
        <v>1500</v>
      </c>
      <c r="P545" s="18" t="s">
        <v>10210</v>
      </c>
      <c r="Q545" s="24"/>
      <c r="R545" s="18" t="s">
        <v>10147</v>
      </c>
      <c r="S545" s="18" t="s">
        <v>10235</v>
      </c>
    </row>
    <row r="546" spans="1:19" ht="38.25" x14ac:dyDescent="0.2">
      <c r="A546" s="7" t="s">
        <v>8</v>
      </c>
      <c r="B546" s="4" t="s">
        <v>17</v>
      </c>
      <c r="C546" s="17" t="s">
        <v>10226</v>
      </c>
      <c r="D546" s="17" t="s">
        <v>10211</v>
      </c>
      <c r="E546" s="18" t="s">
        <v>10212</v>
      </c>
      <c r="F546" s="18" t="s">
        <v>393</v>
      </c>
      <c r="G546" s="18"/>
      <c r="H546" s="18" t="s">
        <v>10213</v>
      </c>
      <c r="I546" s="18">
        <v>37467964</v>
      </c>
      <c r="J546" s="19">
        <v>42338</v>
      </c>
      <c r="K546" s="20">
        <v>2015</v>
      </c>
      <c r="L546" s="20">
        <v>2015</v>
      </c>
      <c r="M546" s="22">
        <v>2400</v>
      </c>
      <c r="N546" s="21" t="s">
        <v>130</v>
      </c>
      <c r="O546" s="23">
        <f>M546*VLOOKUP(N546,Kurzy!$A$2:$B$10,2,FALSE)</f>
        <v>2400</v>
      </c>
      <c r="P546" s="18" t="s">
        <v>10210</v>
      </c>
      <c r="Q546" s="24"/>
      <c r="R546" s="18" t="s">
        <v>10147</v>
      </c>
      <c r="S546" s="18" t="s">
        <v>10235</v>
      </c>
    </row>
    <row r="547" spans="1:19" ht="51" x14ac:dyDescent="0.2">
      <c r="A547" s="7" t="s">
        <v>8</v>
      </c>
      <c r="B547" s="4" t="s">
        <v>17</v>
      </c>
      <c r="C547" s="17" t="s">
        <v>10227</v>
      </c>
      <c r="D547" s="17" t="s">
        <v>3625</v>
      </c>
      <c r="E547" s="18" t="s">
        <v>10214</v>
      </c>
      <c r="F547" s="18" t="s">
        <v>3600</v>
      </c>
      <c r="G547" s="18"/>
      <c r="H547" s="18" t="s">
        <v>10215</v>
      </c>
      <c r="I547" s="18">
        <v>35778369</v>
      </c>
      <c r="J547" s="19">
        <v>41904</v>
      </c>
      <c r="K547" s="20">
        <v>2015</v>
      </c>
      <c r="L547" s="20">
        <v>2015</v>
      </c>
      <c r="M547" s="22">
        <v>34000</v>
      </c>
      <c r="N547" s="21" t="s">
        <v>130</v>
      </c>
      <c r="O547" s="23">
        <f>M547*VLOOKUP(N547,Kurzy!$A$2:$B$10,2,FALSE)</f>
        <v>34000</v>
      </c>
      <c r="P547" s="18" t="s">
        <v>10210</v>
      </c>
      <c r="Q547" s="24"/>
      <c r="R547" s="18" t="s">
        <v>10147</v>
      </c>
      <c r="S547" s="18" t="s">
        <v>10235</v>
      </c>
    </row>
    <row r="548" spans="1:19" ht="38.25" x14ac:dyDescent="0.2">
      <c r="A548" s="7" t="s">
        <v>8</v>
      </c>
      <c r="B548" s="4" t="s">
        <v>17</v>
      </c>
      <c r="C548" s="17" t="s">
        <v>10228</v>
      </c>
      <c r="D548" s="17" t="s">
        <v>10216</v>
      </c>
      <c r="E548" s="18" t="s">
        <v>10217</v>
      </c>
      <c r="F548" s="18" t="s">
        <v>10218</v>
      </c>
      <c r="G548" s="18"/>
      <c r="H548" s="18" t="s">
        <v>10219</v>
      </c>
      <c r="I548" s="18">
        <v>46629122</v>
      </c>
      <c r="J548" s="19">
        <v>42235</v>
      </c>
      <c r="K548" s="20">
        <v>2015</v>
      </c>
      <c r="L548" s="20">
        <v>2015</v>
      </c>
      <c r="M548" s="22">
        <v>5000</v>
      </c>
      <c r="N548" s="21" t="s">
        <v>130</v>
      </c>
      <c r="O548" s="23">
        <f>M548*VLOOKUP(N548,Kurzy!$A$2:$B$10,2,FALSE)</f>
        <v>5000</v>
      </c>
      <c r="P548" s="18" t="s">
        <v>10210</v>
      </c>
      <c r="Q548" s="24"/>
      <c r="R548" s="18" t="s">
        <v>10147</v>
      </c>
      <c r="S548" s="18" t="s">
        <v>10235</v>
      </c>
    </row>
    <row r="549" spans="1:19" ht="63.75" x14ac:dyDescent="0.2">
      <c r="A549" s="7" t="s">
        <v>8</v>
      </c>
      <c r="B549" s="4" t="s">
        <v>17</v>
      </c>
      <c r="C549" s="17" t="s">
        <v>10229</v>
      </c>
      <c r="D549" s="17" t="s">
        <v>3625</v>
      </c>
      <c r="E549" s="18" t="s">
        <v>10220</v>
      </c>
      <c r="F549" s="18" t="s">
        <v>10221</v>
      </c>
      <c r="G549" s="18"/>
      <c r="H549" s="18" t="s">
        <v>10222</v>
      </c>
      <c r="I549" s="18">
        <v>47197145</v>
      </c>
      <c r="J549" s="19">
        <v>42313</v>
      </c>
      <c r="K549" s="20">
        <v>2015</v>
      </c>
      <c r="L549" s="20">
        <v>2015</v>
      </c>
      <c r="M549" s="22">
        <v>5000</v>
      </c>
      <c r="N549" s="21" t="s">
        <v>130</v>
      </c>
      <c r="O549" s="23">
        <f>M549*VLOOKUP(N549,Kurzy!$A$2:$B$10,2,FALSE)</f>
        <v>5000</v>
      </c>
      <c r="P549" s="18" t="s">
        <v>10210</v>
      </c>
      <c r="Q549" s="24"/>
      <c r="R549" s="18" t="s">
        <v>10147</v>
      </c>
      <c r="S549" s="18" t="s">
        <v>10235</v>
      </c>
    </row>
    <row r="550" spans="1:19" ht="25.5" x14ac:dyDescent="0.2">
      <c r="A550" s="7" t="s">
        <v>8</v>
      </c>
      <c r="B550" s="4" t="s">
        <v>17</v>
      </c>
      <c r="C550" s="17" t="s">
        <v>10230</v>
      </c>
      <c r="D550" s="17" t="s">
        <v>3607</v>
      </c>
      <c r="E550" s="18" t="s">
        <v>10223</v>
      </c>
      <c r="F550" s="18" t="s">
        <v>393</v>
      </c>
      <c r="G550" s="18"/>
      <c r="H550" s="18" t="s">
        <v>10224</v>
      </c>
      <c r="I550" s="18">
        <v>36460869</v>
      </c>
      <c r="J550" s="19">
        <v>42304</v>
      </c>
      <c r="K550" s="20">
        <v>2015</v>
      </c>
      <c r="L550" s="20">
        <v>2015</v>
      </c>
      <c r="M550" s="22">
        <v>1500</v>
      </c>
      <c r="N550" s="21" t="s">
        <v>130</v>
      </c>
      <c r="O550" s="23">
        <f>M550*VLOOKUP(N550,Kurzy!$A$2:$B$10,2,FALSE)</f>
        <v>1500</v>
      </c>
      <c r="P550" s="18" t="s">
        <v>10210</v>
      </c>
      <c r="Q550" s="24"/>
      <c r="R550" s="18" t="s">
        <v>10147</v>
      </c>
      <c r="S550" s="18" t="s">
        <v>10235</v>
      </c>
    </row>
    <row r="551" spans="1:19" ht="25.5" x14ac:dyDescent="0.2">
      <c r="A551" s="7" t="s">
        <v>8</v>
      </c>
      <c r="B551" s="4" t="s">
        <v>17</v>
      </c>
      <c r="C551" s="17" t="s">
        <v>10231</v>
      </c>
      <c r="D551" s="17" t="s">
        <v>10232</v>
      </c>
      <c r="E551" s="18" t="s">
        <v>10233</v>
      </c>
      <c r="F551" s="18" t="s">
        <v>393</v>
      </c>
      <c r="G551" s="18"/>
      <c r="H551" s="18" t="s">
        <v>10234</v>
      </c>
      <c r="I551" s="18">
        <v>47845465</v>
      </c>
      <c r="J551" s="19">
        <v>42201</v>
      </c>
      <c r="K551" s="20">
        <v>2015</v>
      </c>
      <c r="L551" s="20">
        <v>2015</v>
      </c>
      <c r="M551" s="22">
        <v>2075</v>
      </c>
      <c r="N551" s="21" t="s">
        <v>130</v>
      </c>
      <c r="O551" s="23">
        <f>M551*VLOOKUP(N551,Kurzy!$A$2:$B$10,2,FALSE)</f>
        <v>2075</v>
      </c>
      <c r="P551" s="18" t="s">
        <v>10210</v>
      </c>
      <c r="Q551" s="24"/>
      <c r="R551" s="18" t="s">
        <v>10147</v>
      </c>
      <c r="S551" s="18" t="s">
        <v>10235</v>
      </c>
    </row>
    <row r="552" spans="1:19" ht="38.25" x14ac:dyDescent="0.2">
      <c r="A552" s="7" t="s">
        <v>9</v>
      </c>
      <c r="B552" s="4" t="s">
        <v>111</v>
      </c>
      <c r="C552" s="17" t="s">
        <v>6926</v>
      </c>
      <c r="D552" s="17" t="s">
        <v>6927</v>
      </c>
      <c r="E552" s="18" t="s">
        <v>6928</v>
      </c>
      <c r="F552" s="18" t="s">
        <v>6929</v>
      </c>
      <c r="G552" s="18"/>
      <c r="H552" s="18" t="s">
        <v>6930</v>
      </c>
      <c r="I552" s="18">
        <v>35859890</v>
      </c>
      <c r="J552" s="19">
        <v>42296</v>
      </c>
      <c r="K552" s="20">
        <v>2015</v>
      </c>
      <c r="L552" s="20">
        <v>2015</v>
      </c>
      <c r="M552" s="22">
        <v>5000</v>
      </c>
      <c r="N552" s="21" t="s">
        <v>130</v>
      </c>
      <c r="O552" s="23">
        <f>M552*VLOOKUP(N552,Kurzy!$A$2:$B$10,2,FALSE)</f>
        <v>5000</v>
      </c>
      <c r="P552" s="18"/>
      <c r="Q552" s="24"/>
      <c r="R552" s="18" t="s">
        <v>10147</v>
      </c>
      <c r="S552" s="18"/>
    </row>
    <row r="553" spans="1:19" ht="89.25" x14ac:dyDescent="0.2">
      <c r="A553" s="7" t="s">
        <v>9</v>
      </c>
      <c r="B553" s="4" t="s">
        <v>111</v>
      </c>
      <c r="C553" s="17" t="s">
        <v>6931</v>
      </c>
      <c r="D553" s="17" t="s">
        <v>6927</v>
      </c>
      <c r="E553" s="18" t="s">
        <v>6932</v>
      </c>
      <c r="F553" s="18" t="s">
        <v>6933</v>
      </c>
      <c r="G553" s="18"/>
      <c r="H553" s="18" t="s">
        <v>6934</v>
      </c>
      <c r="I553" s="18">
        <v>36710954</v>
      </c>
      <c r="J553" s="19">
        <v>42012</v>
      </c>
      <c r="K553" s="20">
        <v>2015</v>
      </c>
      <c r="L553" s="20">
        <v>2015</v>
      </c>
      <c r="M553" s="22">
        <v>2000</v>
      </c>
      <c r="N553" s="21" t="s">
        <v>130</v>
      </c>
      <c r="O553" s="23">
        <f>M553*VLOOKUP(N553,Kurzy!$A$2:$B$10,2,FALSE)</f>
        <v>2000</v>
      </c>
      <c r="P553" s="18"/>
      <c r="Q553" s="24"/>
      <c r="R553" s="18" t="s">
        <v>10147</v>
      </c>
      <c r="S553" s="18"/>
    </row>
    <row r="554" spans="1:19" ht="76.5" x14ac:dyDescent="0.2">
      <c r="A554" s="7" t="s">
        <v>9</v>
      </c>
      <c r="B554" s="4" t="s">
        <v>111</v>
      </c>
      <c r="C554" s="17" t="s">
        <v>6935</v>
      </c>
      <c r="D554" s="17" t="s">
        <v>6927</v>
      </c>
      <c r="E554" s="18" t="s">
        <v>6936</v>
      </c>
      <c r="F554" s="18" t="s">
        <v>6937</v>
      </c>
      <c r="G554" s="18"/>
      <c r="H554" s="18" t="s">
        <v>6938</v>
      </c>
      <c r="I554" s="18">
        <v>36224278</v>
      </c>
      <c r="J554" s="19">
        <v>42199</v>
      </c>
      <c r="K554" s="20">
        <v>2015</v>
      </c>
      <c r="L554" s="20">
        <v>2015</v>
      </c>
      <c r="M554" s="22">
        <v>2000</v>
      </c>
      <c r="N554" s="21" t="s">
        <v>130</v>
      </c>
      <c r="O554" s="23">
        <f>M554*VLOOKUP(N554,Kurzy!$A$2:$B$10,2,FALSE)</f>
        <v>2000</v>
      </c>
      <c r="P554" s="18"/>
      <c r="Q554" s="24"/>
      <c r="R554" s="18" t="s">
        <v>10147</v>
      </c>
      <c r="S554" s="18"/>
    </row>
    <row r="555" spans="1:19" ht="38.25" x14ac:dyDescent="0.2">
      <c r="A555" s="7" t="s">
        <v>9</v>
      </c>
      <c r="B555" s="4" t="s">
        <v>111</v>
      </c>
      <c r="C555" s="17" t="s">
        <v>6939</v>
      </c>
      <c r="D555" s="17" t="s">
        <v>6940</v>
      </c>
      <c r="E555" s="18" t="s">
        <v>6941</v>
      </c>
      <c r="F555" s="18" t="s">
        <v>6942</v>
      </c>
      <c r="G555" s="18" t="s">
        <v>6943</v>
      </c>
      <c r="H555" s="18" t="s">
        <v>6944</v>
      </c>
      <c r="I555" s="18">
        <v>26847281</v>
      </c>
      <c r="J555" s="19">
        <v>42102</v>
      </c>
      <c r="K555" s="20">
        <v>2015</v>
      </c>
      <c r="L555" s="20" t="s">
        <v>6945</v>
      </c>
      <c r="M555" s="22">
        <v>4000</v>
      </c>
      <c r="N555" s="21" t="s">
        <v>130</v>
      </c>
      <c r="O555" s="23">
        <f>M555*VLOOKUP(N555,Kurzy!$A$2:$B$10,2,FALSE)</f>
        <v>4000</v>
      </c>
      <c r="P555" s="18"/>
      <c r="Q555" s="24"/>
      <c r="R555" s="18" t="s">
        <v>10147</v>
      </c>
      <c r="S555" s="18"/>
    </row>
    <row r="556" spans="1:19" ht="409.5" x14ac:dyDescent="0.2">
      <c r="A556" s="7" t="s">
        <v>9</v>
      </c>
      <c r="B556" s="4" t="s">
        <v>111</v>
      </c>
      <c r="C556" s="17" t="s">
        <v>6946</v>
      </c>
      <c r="D556" s="17" t="s">
        <v>6927</v>
      </c>
      <c r="E556" s="18" t="s">
        <v>6947</v>
      </c>
      <c r="F556" s="18" t="s">
        <v>6948</v>
      </c>
      <c r="G556" s="18"/>
      <c r="H556" s="18" t="s">
        <v>6949</v>
      </c>
      <c r="I556" s="18">
        <v>35763124</v>
      </c>
      <c r="J556" s="19">
        <v>42037</v>
      </c>
      <c r="K556" s="20">
        <v>2015</v>
      </c>
      <c r="L556" s="20">
        <v>2015</v>
      </c>
      <c r="M556" s="22">
        <v>17600</v>
      </c>
      <c r="N556" s="21" t="s">
        <v>130</v>
      </c>
      <c r="O556" s="23">
        <f>M556*VLOOKUP(N556,Kurzy!$A$2:$B$10,2,FALSE)</f>
        <v>17600</v>
      </c>
      <c r="P556" s="18"/>
      <c r="Q556" s="24" t="s">
        <v>10201</v>
      </c>
      <c r="R556" s="18" t="s">
        <v>10147</v>
      </c>
      <c r="S556" s="18" t="s">
        <v>10200</v>
      </c>
    </row>
    <row r="557" spans="1:19" ht="409.5" x14ac:dyDescent="0.2">
      <c r="A557" s="7" t="s">
        <v>9</v>
      </c>
      <c r="B557" s="4" t="s">
        <v>111</v>
      </c>
      <c r="C557" s="17" t="s">
        <v>6950</v>
      </c>
      <c r="D557" s="17" t="s">
        <v>6927</v>
      </c>
      <c r="E557" s="18" t="s">
        <v>6951</v>
      </c>
      <c r="F557" s="18" t="s">
        <v>6952</v>
      </c>
      <c r="G557" s="18"/>
      <c r="H557" s="18" t="s">
        <v>6953</v>
      </c>
      <c r="I557" s="18">
        <v>36224278</v>
      </c>
      <c r="J557" s="19">
        <v>41989</v>
      </c>
      <c r="K557" s="20">
        <v>2014</v>
      </c>
      <c r="L557" s="20">
        <v>2014</v>
      </c>
      <c r="M557" s="22">
        <v>2850</v>
      </c>
      <c r="N557" s="21" t="s">
        <v>130</v>
      </c>
      <c r="O557" s="23">
        <f>M557*VLOOKUP(N557,Kurzy!$A$2:$B$10,2,FALSE)</f>
        <v>2850</v>
      </c>
      <c r="P557" s="18"/>
      <c r="Q557" s="24" t="s">
        <v>10202</v>
      </c>
      <c r="R557" s="18" t="s">
        <v>10147</v>
      </c>
      <c r="S557" s="18" t="s">
        <v>10200</v>
      </c>
    </row>
    <row r="558" spans="1:19" ht="409.5" x14ac:dyDescent="0.2">
      <c r="A558" s="7" t="s">
        <v>9</v>
      </c>
      <c r="B558" s="4" t="s">
        <v>111</v>
      </c>
      <c r="C558" s="17" t="s">
        <v>6954</v>
      </c>
      <c r="D558" s="17" t="s">
        <v>6927</v>
      </c>
      <c r="E558" s="18" t="s">
        <v>6955</v>
      </c>
      <c r="F558" s="18" t="s">
        <v>6956</v>
      </c>
      <c r="G558" s="18"/>
      <c r="H558" s="18" t="s">
        <v>6957</v>
      </c>
      <c r="I558" s="18">
        <v>35763124</v>
      </c>
      <c r="J558" s="19">
        <v>41947</v>
      </c>
      <c r="K558" s="20">
        <v>2014</v>
      </c>
      <c r="L558" s="20">
        <v>2014</v>
      </c>
      <c r="M558" s="22">
        <v>10200</v>
      </c>
      <c r="N558" s="21" t="s">
        <v>130</v>
      </c>
      <c r="O558" s="23">
        <f>M558*VLOOKUP(N558,Kurzy!$A$2:$B$10,2,FALSE)</f>
        <v>10200</v>
      </c>
      <c r="P558" s="18"/>
      <c r="Q558" s="24" t="s">
        <v>10203</v>
      </c>
      <c r="R558" s="18" t="s">
        <v>10147</v>
      </c>
      <c r="S558" s="18" t="s">
        <v>10200</v>
      </c>
    </row>
    <row r="559" spans="1:19" ht="38.25" x14ac:dyDescent="0.2">
      <c r="A559" s="7" t="s">
        <v>9</v>
      </c>
      <c r="B559" s="4" t="s">
        <v>2</v>
      </c>
      <c r="C559" s="17" t="s">
        <v>6958</v>
      </c>
      <c r="D559" s="17" t="s">
        <v>6959</v>
      </c>
      <c r="E559" s="18" t="s">
        <v>6960</v>
      </c>
      <c r="F559" s="18" t="s">
        <v>6961</v>
      </c>
      <c r="G559" s="18"/>
      <c r="H559" s="18" t="s">
        <v>6962</v>
      </c>
      <c r="I559" s="18" t="s">
        <v>6963</v>
      </c>
      <c r="J559" s="19" t="s">
        <v>6964</v>
      </c>
      <c r="K559" s="20">
        <v>2014</v>
      </c>
      <c r="L559" s="20">
        <v>2015</v>
      </c>
      <c r="M559" s="22">
        <v>1116</v>
      </c>
      <c r="N559" s="21" t="s">
        <v>130</v>
      </c>
      <c r="O559" s="23">
        <f>M559*VLOOKUP(N559,Kurzy!$A$2:$B$10,2,FALSE)</f>
        <v>1116</v>
      </c>
      <c r="P559" s="18"/>
      <c r="Q559" s="24"/>
      <c r="R559" s="18" t="s">
        <v>10147</v>
      </c>
      <c r="S559" s="18"/>
    </row>
    <row r="560" spans="1:19" ht="51" hidden="1" x14ac:dyDescent="0.2">
      <c r="A560" s="7" t="s">
        <v>9</v>
      </c>
      <c r="B560" s="4" t="s">
        <v>2</v>
      </c>
      <c r="C560" s="17" t="s">
        <v>6965</v>
      </c>
      <c r="D560" s="17" t="s">
        <v>6966</v>
      </c>
      <c r="E560" s="18" t="s">
        <v>6967</v>
      </c>
      <c r="F560" s="18" t="s">
        <v>6961</v>
      </c>
      <c r="G560" s="18"/>
      <c r="H560" s="18" t="s">
        <v>6968</v>
      </c>
      <c r="I560" s="18">
        <v>31784828</v>
      </c>
      <c r="J560" s="19">
        <v>42060</v>
      </c>
      <c r="K560" s="20">
        <v>2015</v>
      </c>
      <c r="L560" s="20">
        <v>2015</v>
      </c>
      <c r="M560" s="22">
        <v>4992</v>
      </c>
      <c r="N560" s="21" t="s">
        <v>130</v>
      </c>
      <c r="O560" s="23">
        <f>M560*VLOOKUP(N560,Kurzy!$A$2:$B$10,2,FALSE)</f>
        <v>4992</v>
      </c>
      <c r="P560" s="18"/>
      <c r="Q560" s="24"/>
      <c r="R560" s="18" t="s">
        <v>10143</v>
      </c>
      <c r="S560" s="18" t="s">
        <v>10177</v>
      </c>
    </row>
    <row r="561" spans="1:19" ht="38.25" x14ac:dyDescent="0.2">
      <c r="A561" s="7" t="s">
        <v>9</v>
      </c>
      <c r="B561" s="4" t="s">
        <v>2</v>
      </c>
      <c r="C561" s="17" t="s">
        <v>6969</v>
      </c>
      <c r="D561" s="17" t="s">
        <v>6970</v>
      </c>
      <c r="E561" s="18" t="s">
        <v>4569</v>
      </c>
      <c r="F561" s="18" t="s">
        <v>6971</v>
      </c>
      <c r="G561" s="18"/>
      <c r="H561" s="18" t="s">
        <v>6972</v>
      </c>
      <c r="I561" s="18">
        <v>5333407</v>
      </c>
      <c r="J561" s="19">
        <v>42009</v>
      </c>
      <c r="K561" s="20">
        <v>2015</v>
      </c>
      <c r="L561" s="20">
        <v>2015</v>
      </c>
      <c r="M561" s="22">
        <v>3500</v>
      </c>
      <c r="N561" s="21" t="s">
        <v>130</v>
      </c>
      <c r="O561" s="23">
        <f>M561*VLOOKUP(N561,Kurzy!$A$2:$B$10,2,FALSE)</f>
        <v>3500</v>
      </c>
      <c r="P561" s="18"/>
      <c r="Q561" s="24"/>
      <c r="R561" s="18" t="s">
        <v>10147</v>
      </c>
      <c r="S561" s="18"/>
    </row>
    <row r="562" spans="1:19" ht="38.25" x14ac:dyDescent="0.2">
      <c r="A562" s="7" t="s">
        <v>9</v>
      </c>
      <c r="B562" s="4" t="s">
        <v>2</v>
      </c>
      <c r="C562" s="17" t="s">
        <v>6973</v>
      </c>
      <c r="D562" s="17" t="s">
        <v>6970</v>
      </c>
      <c r="E562" s="18" t="s">
        <v>4573</v>
      </c>
      <c r="F562" s="18" t="s">
        <v>6971</v>
      </c>
      <c r="G562" s="18"/>
      <c r="H562" s="18" t="s">
        <v>6974</v>
      </c>
      <c r="I562" s="18"/>
      <c r="J562" s="19">
        <v>42079</v>
      </c>
      <c r="K562" s="20">
        <v>2015</v>
      </c>
      <c r="L562" s="20">
        <v>2015</v>
      </c>
      <c r="M562" s="22">
        <v>7000</v>
      </c>
      <c r="N562" s="21" t="s">
        <v>130</v>
      </c>
      <c r="O562" s="23">
        <f>M562*VLOOKUP(N562,Kurzy!$A$2:$B$10,2,FALSE)</f>
        <v>7000</v>
      </c>
      <c r="P562" s="18"/>
      <c r="Q562" s="24"/>
      <c r="R562" s="18" t="s">
        <v>10147</v>
      </c>
      <c r="S562" s="18"/>
    </row>
    <row r="563" spans="1:19" ht="140.25" x14ac:dyDescent="0.2">
      <c r="A563" s="7" t="s">
        <v>9</v>
      </c>
      <c r="B563" s="4" t="s">
        <v>2</v>
      </c>
      <c r="C563" s="17" t="s">
        <v>6975</v>
      </c>
      <c r="D563" s="17" t="s">
        <v>6976</v>
      </c>
      <c r="E563" s="18" t="s">
        <v>4021</v>
      </c>
      <c r="F563" s="18" t="s">
        <v>6977</v>
      </c>
      <c r="G563" s="18"/>
      <c r="H563" s="18" t="s">
        <v>6978</v>
      </c>
      <c r="I563" s="18">
        <v>34104038</v>
      </c>
      <c r="J563" s="19">
        <v>42062</v>
      </c>
      <c r="K563" s="20">
        <v>2015</v>
      </c>
      <c r="L563" s="20">
        <v>2015</v>
      </c>
      <c r="M563" s="22">
        <v>6000</v>
      </c>
      <c r="N563" s="21" t="s">
        <v>130</v>
      </c>
      <c r="O563" s="23">
        <f>M563*VLOOKUP(N563,Kurzy!$A$2:$B$10,2,FALSE)</f>
        <v>6000</v>
      </c>
      <c r="P563" s="18"/>
      <c r="Q563" s="24" t="s">
        <v>7460</v>
      </c>
      <c r="R563" s="18" t="s">
        <v>10147</v>
      </c>
      <c r="S563" s="18"/>
    </row>
    <row r="564" spans="1:19" ht="140.25" x14ac:dyDescent="0.2">
      <c r="A564" s="7" t="s">
        <v>9</v>
      </c>
      <c r="B564" s="4" t="s">
        <v>2</v>
      </c>
      <c r="C564" s="17" t="s">
        <v>6975</v>
      </c>
      <c r="D564" s="17" t="s">
        <v>6976</v>
      </c>
      <c r="E564" s="18" t="s">
        <v>4026</v>
      </c>
      <c r="F564" s="18" t="s">
        <v>6977</v>
      </c>
      <c r="G564" s="18"/>
      <c r="H564" s="18" t="s">
        <v>6979</v>
      </c>
      <c r="I564" s="18">
        <v>44907893</v>
      </c>
      <c r="J564" s="19">
        <v>41984</v>
      </c>
      <c r="K564" s="20">
        <v>2014</v>
      </c>
      <c r="L564" s="20">
        <v>2015</v>
      </c>
      <c r="M564" s="22">
        <v>6000</v>
      </c>
      <c r="N564" s="21" t="s">
        <v>130</v>
      </c>
      <c r="O564" s="23">
        <f>M564*VLOOKUP(N564,Kurzy!$A$2:$B$10,2,FALSE)</f>
        <v>6000</v>
      </c>
      <c r="P564" s="18"/>
      <c r="Q564" s="24" t="s">
        <v>7460</v>
      </c>
      <c r="R564" s="18" t="s">
        <v>10147</v>
      </c>
      <c r="S564" s="18"/>
    </row>
    <row r="565" spans="1:19" ht="51" x14ac:dyDescent="0.2">
      <c r="A565" s="7" t="s">
        <v>9</v>
      </c>
      <c r="B565" s="4" t="s">
        <v>2</v>
      </c>
      <c r="C565" s="17" t="s">
        <v>6980</v>
      </c>
      <c r="D565" s="17" t="s">
        <v>6981</v>
      </c>
      <c r="E565" s="18" t="s">
        <v>4580</v>
      </c>
      <c r="F565" s="18" t="s">
        <v>988</v>
      </c>
      <c r="G565" s="18"/>
      <c r="H565" s="18" t="s">
        <v>6982</v>
      </c>
      <c r="I565" s="18">
        <v>36386553</v>
      </c>
      <c r="J565" s="19">
        <v>41991</v>
      </c>
      <c r="K565" s="20">
        <v>2015</v>
      </c>
      <c r="L565" s="20">
        <v>2015</v>
      </c>
      <c r="M565" s="22">
        <v>1209.5999999999999</v>
      </c>
      <c r="N565" s="21" t="s">
        <v>130</v>
      </c>
      <c r="O565" s="23">
        <f>M565*VLOOKUP(N565,Kurzy!$A$2:$B$10,2,FALSE)</f>
        <v>1209.5999999999999</v>
      </c>
      <c r="P565" s="18"/>
      <c r="Q565" s="24" t="s">
        <v>7461</v>
      </c>
      <c r="R565" s="18" t="s">
        <v>10147</v>
      </c>
      <c r="S565" s="18"/>
    </row>
    <row r="566" spans="1:19" ht="51" x14ac:dyDescent="0.2">
      <c r="A566" s="7" t="s">
        <v>9</v>
      </c>
      <c r="B566" s="4" t="s">
        <v>2</v>
      </c>
      <c r="C566" s="17" t="s">
        <v>6980</v>
      </c>
      <c r="D566" s="17" t="s">
        <v>6981</v>
      </c>
      <c r="E566" s="18" t="s">
        <v>4580</v>
      </c>
      <c r="F566" s="18" t="s">
        <v>988</v>
      </c>
      <c r="G566" s="18"/>
      <c r="H566" s="18" t="s">
        <v>6982</v>
      </c>
      <c r="I566" s="18">
        <v>36386553</v>
      </c>
      <c r="J566" s="19">
        <v>42027</v>
      </c>
      <c r="K566" s="20" t="s">
        <v>1275</v>
      </c>
      <c r="L566" s="20">
        <v>2015</v>
      </c>
      <c r="M566" s="22">
        <v>1454.4</v>
      </c>
      <c r="N566" s="21" t="s">
        <v>130</v>
      </c>
      <c r="O566" s="23">
        <f>M566*VLOOKUP(N566,Kurzy!$A$2:$B$10,2,FALSE)</f>
        <v>1454.4</v>
      </c>
      <c r="P566" s="18"/>
      <c r="Q566" s="24" t="s">
        <v>7461</v>
      </c>
      <c r="R566" s="18" t="s">
        <v>10147</v>
      </c>
      <c r="S566" s="18"/>
    </row>
    <row r="567" spans="1:19" ht="51" x14ac:dyDescent="0.2">
      <c r="A567" s="7" t="s">
        <v>9</v>
      </c>
      <c r="B567" s="4" t="s">
        <v>2</v>
      </c>
      <c r="C567" s="17" t="s">
        <v>6980</v>
      </c>
      <c r="D567" s="17" t="s">
        <v>6981</v>
      </c>
      <c r="E567" s="18" t="s">
        <v>4580</v>
      </c>
      <c r="F567" s="18" t="s">
        <v>988</v>
      </c>
      <c r="G567" s="18"/>
      <c r="H567" s="18" t="s">
        <v>6982</v>
      </c>
      <c r="I567" s="18">
        <v>36386553</v>
      </c>
      <c r="J567" s="19">
        <v>42018</v>
      </c>
      <c r="K567" s="20" t="s">
        <v>1275</v>
      </c>
      <c r="L567" s="20">
        <v>2015</v>
      </c>
      <c r="M567" s="22">
        <v>1036.8</v>
      </c>
      <c r="N567" s="21" t="s">
        <v>130</v>
      </c>
      <c r="O567" s="23">
        <f>M567*VLOOKUP(N567,Kurzy!$A$2:$B$10,2,FALSE)</f>
        <v>1036.8</v>
      </c>
      <c r="P567" s="18"/>
      <c r="Q567" s="24" t="s">
        <v>7461</v>
      </c>
      <c r="R567" s="18" t="s">
        <v>10147</v>
      </c>
      <c r="S567" s="18"/>
    </row>
    <row r="568" spans="1:19" ht="114.75" x14ac:dyDescent="0.2">
      <c r="A568" s="7" t="s">
        <v>9</v>
      </c>
      <c r="B568" s="4" t="s">
        <v>2</v>
      </c>
      <c r="C568" s="17" t="s">
        <v>6983</v>
      </c>
      <c r="D568" s="17" t="s">
        <v>6984</v>
      </c>
      <c r="E568" s="18" t="s">
        <v>4583</v>
      </c>
      <c r="F568" s="18" t="s">
        <v>988</v>
      </c>
      <c r="G568" s="18"/>
      <c r="H568" s="18" t="s">
        <v>6985</v>
      </c>
      <c r="I568" s="18">
        <v>36293113</v>
      </c>
      <c r="J568" s="19">
        <v>42017</v>
      </c>
      <c r="K568" s="20" t="s">
        <v>1275</v>
      </c>
      <c r="L568" s="20">
        <v>2015</v>
      </c>
      <c r="M568" s="22">
        <v>2448</v>
      </c>
      <c r="N568" s="21" t="s">
        <v>130</v>
      </c>
      <c r="O568" s="23">
        <f>M568*VLOOKUP(N568,Kurzy!$A$2:$B$10,2,FALSE)</f>
        <v>2448</v>
      </c>
      <c r="P568" s="18"/>
      <c r="Q568" s="24" t="s">
        <v>7462</v>
      </c>
      <c r="R568" s="18" t="s">
        <v>10147</v>
      </c>
      <c r="S568" s="18"/>
    </row>
    <row r="569" spans="1:19" ht="114.75" x14ac:dyDescent="0.2">
      <c r="A569" s="7" t="s">
        <v>9</v>
      </c>
      <c r="B569" s="4" t="s">
        <v>2</v>
      </c>
      <c r="C569" s="17" t="s">
        <v>6986</v>
      </c>
      <c r="D569" s="17" t="s">
        <v>6970</v>
      </c>
      <c r="E569" s="18" t="s">
        <v>6987</v>
      </c>
      <c r="F569" s="18" t="s">
        <v>6971</v>
      </c>
      <c r="G569" s="18"/>
      <c r="H569" s="18" t="s">
        <v>6988</v>
      </c>
      <c r="I569" s="18"/>
      <c r="J569" s="19">
        <v>42026</v>
      </c>
      <c r="K569" s="20">
        <v>2015</v>
      </c>
      <c r="L569" s="20">
        <v>2015</v>
      </c>
      <c r="M569" s="22">
        <v>6500</v>
      </c>
      <c r="N569" s="21" t="s">
        <v>130</v>
      </c>
      <c r="O569" s="23">
        <f>M569*VLOOKUP(N569,Kurzy!$A$2:$B$10,2,FALSE)</f>
        <v>6500</v>
      </c>
      <c r="P569" s="18"/>
      <c r="Q569" s="24" t="s">
        <v>7462</v>
      </c>
      <c r="R569" s="18" t="s">
        <v>10147</v>
      </c>
      <c r="S569" s="18"/>
    </row>
    <row r="570" spans="1:19" ht="114.75" x14ac:dyDescent="0.2">
      <c r="A570" s="7" t="s">
        <v>9</v>
      </c>
      <c r="B570" s="4" t="s">
        <v>2</v>
      </c>
      <c r="C570" s="17" t="s">
        <v>6989</v>
      </c>
      <c r="D570" s="17" t="s">
        <v>6970</v>
      </c>
      <c r="E570" s="18" t="s">
        <v>4586</v>
      </c>
      <c r="F570" s="18" t="s">
        <v>6971</v>
      </c>
      <c r="G570" s="18"/>
      <c r="H570" s="18" t="s">
        <v>6988</v>
      </c>
      <c r="I570" s="18"/>
      <c r="J570" s="19">
        <v>42026</v>
      </c>
      <c r="K570" s="20">
        <v>2015</v>
      </c>
      <c r="L570" s="20">
        <v>2015</v>
      </c>
      <c r="M570" s="22">
        <v>4000</v>
      </c>
      <c r="N570" s="21" t="s">
        <v>130</v>
      </c>
      <c r="O570" s="23">
        <f>M570*VLOOKUP(N570,Kurzy!$A$2:$B$10,2,FALSE)</f>
        <v>4000</v>
      </c>
      <c r="P570" s="18"/>
      <c r="Q570" s="24" t="s">
        <v>7462</v>
      </c>
      <c r="R570" s="18" t="s">
        <v>10147</v>
      </c>
      <c r="S570" s="18"/>
    </row>
    <row r="571" spans="1:19" ht="114.75" x14ac:dyDescent="0.2">
      <c r="A571" s="7" t="s">
        <v>9</v>
      </c>
      <c r="B571" s="4" t="s">
        <v>2</v>
      </c>
      <c r="C571" s="17" t="s">
        <v>6990</v>
      </c>
      <c r="D571" s="17" t="s">
        <v>6976</v>
      </c>
      <c r="E571" s="18" t="s">
        <v>4031</v>
      </c>
      <c r="F571" s="18" t="s">
        <v>6977</v>
      </c>
      <c r="G571" s="18"/>
      <c r="H571" s="18" t="s">
        <v>6991</v>
      </c>
      <c r="I571" s="18">
        <v>35795123</v>
      </c>
      <c r="J571" s="19">
        <v>42086</v>
      </c>
      <c r="K571" s="20">
        <v>2015</v>
      </c>
      <c r="L571" s="20">
        <v>2015</v>
      </c>
      <c r="M571" s="22">
        <v>6000</v>
      </c>
      <c r="N571" s="21" t="s">
        <v>130</v>
      </c>
      <c r="O571" s="23">
        <f>M571*VLOOKUP(N571,Kurzy!$A$2:$B$10,2,FALSE)</f>
        <v>6000</v>
      </c>
      <c r="P571" s="18"/>
      <c r="Q571" s="24" t="s">
        <v>7462</v>
      </c>
      <c r="R571" s="18" t="s">
        <v>10147</v>
      </c>
      <c r="S571" s="18"/>
    </row>
    <row r="572" spans="1:19" ht="51" x14ac:dyDescent="0.2">
      <c r="A572" s="7" t="s">
        <v>9</v>
      </c>
      <c r="B572" s="4" t="s">
        <v>2</v>
      </c>
      <c r="C572" s="17" t="s">
        <v>6992</v>
      </c>
      <c r="D572" s="17" t="s">
        <v>6993</v>
      </c>
      <c r="E572" s="18" t="s">
        <v>4039</v>
      </c>
      <c r="F572" s="18" t="s">
        <v>988</v>
      </c>
      <c r="G572" s="18"/>
      <c r="H572" s="18" t="s">
        <v>6994</v>
      </c>
      <c r="I572" s="18">
        <v>31323642</v>
      </c>
      <c r="J572" s="19">
        <v>41948</v>
      </c>
      <c r="K572" s="20">
        <v>2015</v>
      </c>
      <c r="L572" s="20">
        <v>2015</v>
      </c>
      <c r="M572" s="22">
        <v>2797.2</v>
      </c>
      <c r="N572" s="21" t="s">
        <v>130</v>
      </c>
      <c r="O572" s="23">
        <f>M572*VLOOKUP(N572,Kurzy!$A$2:$B$10,2,FALSE)</f>
        <v>2797.2</v>
      </c>
      <c r="P572" s="18"/>
      <c r="Q572" s="24" t="s">
        <v>7463</v>
      </c>
      <c r="R572" s="18" t="s">
        <v>10147</v>
      </c>
      <c r="S572" s="18"/>
    </row>
    <row r="573" spans="1:19" ht="51" x14ac:dyDescent="0.2">
      <c r="A573" s="7" t="s">
        <v>9</v>
      </c>
      <c r="B573" s="4" t="s">
        <v>2</v>
      </c>
      <c r="C573" s="17" t="s">
        <v>6995</v>
      </c>
      <c r="D573" s="17" t="s">
        <v>6993</v>
      </c>
      <c r="E573" s="18" t="s">
        <v>4039</v>
      </c>
      <c r="F573" s="18" t="s">
        <v>988</v>
      </c>
      <c r="G573" s="18"/>
      <c r="H573" s="18" t="s">
        <v>6996</v>
      </c>
      <c r="I573" s="18">
        <v>35723343</v>
      </c>
      <c r="J573" s="19">
        <v>42026</v>
      </c>
      <c r="K573" s="20">
        <v>2015</v>
      </c>
      <c r="L573" s="20">
        <v>2015</v>
      </c>
      <c r="M573" s="22">
        <v>1914</v>
      </c>
      <c r="N573" s="21" t="s">
        <v>130</v>
      </c>
      <c r="O573" s="23">
        <f>M573*VLOOKUP(N573,Kurzy!$A$2:$B$10,2,FALSE)</f>
        <v>1914</v>
      </c>
      <c r="P573" s="18"/>
      <c r="Q573" s="24" t="s">
        <v>7463</v>
      </c>
      <c r="R573" s="18" t="s">
        <v>10147</v>
      </c>
      <c r="S573" s="18"/>
    </row>
    <row r="574" spans="1:19" ht="114.75" x14ac:dyDescent="0.2">
      <c r="A574" s="7" t="s">
        <v>9</v>
      </c>
      <c r="B574" s="4" t="s">
        <v>2</v>
      </c>
      <c r="C574" s="17" t="s">
        <v>6997</v>
      </c>
      <c r="D574" s="17" t="s">
        <v>6970</v>
      </c>
      <c r="E574" s="18" t="s">
        <v>4044</v>
      </c>
      <c r="F574" s="18" t="s">
        <v>6971</v>
      </c>
      <c r="G574" s="18"/>
      <c r="H574" s="18" t="s">
        <v>6998</v>
      </c>
      <c r="I574" s="18"/>
      <c r="J574" s="19">
        <v>42046</v>
      </c>
      <c r="K574" s="20" t="s">
        <v>1275</v>
      </c>
      <c r="L574" s="20">
        <v>2015</v>
      </c>
      <c r="M574" s="22">
        <v>7500</v>
      </c>
      <c r="N574" s="21" t="s">
        <v>130</v>
      </c>
      <c r="O574" s="23">
        <f>M574*VLOOKUP(N574,Kurzy!$A$2:$B$10,2,FALSE)</f>
        <v>7500</v>
      </c>
      <c r="P574" s="18"/>
      <c r="Q574" s="24" t="s">
        <v>7462</v>
      </c>
      <c r="R574" s="18" t="s">
        <v>10147</v>
      </c>
      <c r="S574" s="18"/>
    </row>
    <row r="575" spans="1:19" ht="114.75" x14ac:dyDescent="0.2">
      <c r="A575" s="7" t="s">
        <v>9</v>
      </c>
      <c r="B575" s="4" t="s">
        <v>2</v>
      </c>
      <c r="C575" s="17" t="s">
        <v>6999</v>
      </c>
      <c r="D575" s="17" t="s">
        <v>7000</v>
      </c>
      <c r="E575" s="18" t="s">
        <v>4052</v>
      </c>
      <c r="F575" s="18" t="s">
        <v>988</v>
      </c>
      <c r="G575" s="18"/>
      <c r="H575" s="18" t="s">
        <v>7001</v>
      </c>
      <c r="I575" s="18">
        <v>36441392</v>
      </c>
      <c r="J575" s="19">
        <v>42011</v>
      </c>
      <c r="K575" s="20" t="s">
        <v>1275</v>
      </c>
      <c r="L575" s="20">
        <v>2015</v>
      </c>
      <c r="M575" s="22">
        <v>3666</v>
      </c>
      <c r="N575" s="21" t="s">
        <v>130</v>
      </c>
      <c r="O575" s="23">
        <f>M575*VLOOKUP(N575,Kurzy!$A$2:$B$10,2,FALSE)</f>
        <v>3666</v>
      </c>
      <c r="P575" s="18"/>
      <c r="Q575" s="24" t="s">
        <v>7462</v>
      </c>
      <c r="R575" s="18" t="s">
        <v>10147</v>
      </c>
      <c r="S575" s="18"/>
    </row>
    <row r="576" spans="1:19" ht="114.75" x14ac:dyDescent="0.2">
      <c r="A576" s="7" t="s">
        <v>9</v>
      </c>
      <c r="B576" s="4" t="s">
        <v>2</v>
      </c>
      <c r="C576" s="17" t="s">
        <v>7002</v>
      </c>
      <c r="D576" s="17" t="s">
        <v>7000</v>
      </c>
      <c r="E576" s="18" t="s">
        <v>4052</v>
      </c>
      <c r="F576" s="18" t="s">
        <v>988</v>
      </c>
      <c r="G576" s="18"/>
      <c r="H576" s="18" t="s">
        <v>6982</v>
      </c>
      <c r="I576" s="18">
        <v>36386553</v>
      </c>
      <c r="J576" s="19">
        <v>41928</v>
      </c>
      <c r="K576" s="20">
        <v>2015</v>
      </c>
      <c r="L576" s="20">
        <v>2015</v>
      </c>
      <c r="M576" s="22">
        <v>4776</v>
      </c>
      <c r="N576" s="21" t="s">
        <v>130</v>
      </c>
      <c r="O576" s="23">
        <f>M576*VLOOKUP(N576,Kurzy!$A$2:$B$10,2,FALSE)</f>
        <v>4776</v>
      </c>
      <c r="P576" s="18"/>
      <c r="Q576" s="24" t="s">
        <v>7462</v>
      </c>
      <c r="R576" s="18" t="s">
        <v>10147</v>
      </c>
      <c r="S576" s="18"/>
    </row>
    <row r="577" spans="1:19" ht="51" x14ac:dyDescent="0.2">
      <c r="A577" s="7" t="s">
        <v>9</v>
      </c>
      <c r="B577" s="4" t="s">
        <v>2</v>
      </c>
      <c r="C577" s="17" t="s">
        <v>7003</v>
      </c>
      <c r="D577" s="17" t="s">
        <v>6981</v>
      </c>
      <c r="E577" s="18" t="s">
        <v>4596</v>
      </c>
      <c r="F577" s="18" t="s">
        <v>988</v>
      </c>
      <c r="G577" s="18"/>
      <c r="H577" s="18" t="s">
        <v>6982</v>
      </c>
      <c r="I577" s="18">
        <v>36386553</v>
      </c>
      <c r="J577" s="19">
        <v>42037</v>
      </c>
      <c r="K577" s="20" t="s">
        <v>1275</v>
      </c>
      <c r="L577" s="20">
        <v>2015</v>
      </c>
      <c r="M577" s="22">
        <v>1992.96</v>
      </c>
      <c r="N577" s="21" t="s">
        <v>130</v>
      </c>
      <c r="O577" s="23">
        <f>M577*VLOOKUP(N577,Kurzy!$A$2:$B$10,2,FALSE)</f>
        <v>1992.96</v>
      </c>
      <c r="P577" s="18"/>
      <c r="Q577" s="24" t="s">
        <v>7461</v>
      </c>
      <c r="R577" s="18" t="s">
        <v>10147</v>
      </c>
      <c r="S577" s="18"/>
    </row>
    <row r="578" spans="1:19" ht="114.75" x14ac:dyDescent="0.2">
      <c r="A578" s="7" t="s">
        <v>9</v>
      </c>
      <c r="B578" s="4" t="s">
        <v>2</v>
      </c>
      <c r="C578" s="17" t="s">
        <v>7003</v>
      </c>
      <c r="D578" s="17" t="s">
        <v>6981</v>
      </c>
      <c r="E578" s="18" t="s">
        <v>4596</v>
      </c>
      <c r="F578" s="18" t="s">
        <v>988</v>
      </c>
      <c r="G578" s="18"/>
      <c r="H578" s="18" t="s">
        <v>6982</v>
      </c>
      <c r="I578" s="18">
        <v>36386553</v>
      </c>
      <c r="J578" s="19">
        <v>42053</v>
      </c>
      <c r="K578" s="20" t="s">
        <v>1275</v>
      </c>
      <c r="L578" s="20">
        <v>2015</v>
      </c>
      <c r="M578" s="22">
        <v>1209.5999999999999</v>
      </c>
      <c r="N578" s="21" t="s">
        <v>130</v>
      </c>
      <c r="O578" s="23">
        <f>M578*VLOOKUP(N578,Kurzy!$A$2:$B$10,2,FALSE)</f>
        <v>1209.5999999999999</v>
      </c>
      <c r="P578" s="18"/>
      <c r="Q578" s="24" t="s">
        <v>7462</v>
      </c>
      <c r="R578" s="18" t="s">
        <v>10147</v>
      </c>
      <c r="S578" s="18"/>
    </row>
    <row r="579" spans="1:19" ht="114.75" x14ac:dyDescent="0.2">
      <c r="A579" s="7" t="s">
        <v>9</v>
      </c>
      <c r="B579" s="4" t="s">
        <v>2</v>
      </c>
      <c r="C579" s="17" t="s">
        <v>7003</v>
      </c>
      <c r="D579" s="17" t="s">
        <v>6981</v>
      </c>
      <c r="E579" s="18" t="s">
        <v>4596</v>
      </c>
      <c r="F579" s="18" t="s">
        <v>988</v>
      </c>
      <c r="G579" s="18"/>
      <c r="H579" s="18" t="s">
        <v>6982</v>
      </c>
      <c r="I579" s="18">
        <v>36386553</v>
      </c>
      <c r="J579" s="19">
        <v>42053</v>
      </c>
      <c r="K579" s="20" t="s">
        <v>1275</v>
      </c>
      <c r="L579" s="20">
        <v>2015</v>
      </c>
      <c r="M579" s="22">
        <v>1296</v>
      </c>
      <c r="N579" s="21" t="s">
        <v>130</v>
      </c>
      <c r="O579" s="23">
        <f>M579*VLOOKUP(N579,Kurzy!$A$2:$B$10,2,FALSE)</f>
        <v>1296</v>
      </c>
      <c r="P579" s="18"/>
      <c r="Q579" s="24" t="s">
        <v>7462</v>
      </c>
      <c r="R579" s="18" t="s">
        <v>10147</v>
      </c>
      <c r="S579" s="18"/>
    </row>
    <row r="580" spans="1:19" ht="114.75" x14ac:dyDescent="0.2">
      <c r="A580" s="7" t="s">
        <v>9</v>
      </c>
      <c r="B580" s="4" t="s">
        <v>2</v>
      </c>
      <c r="C580" s="17" t="s">
        <v>7003</v>
      </c>
      <c r="D580" s="17" t="s">
        <v>6981</v>
      </c>
      <c r="E580" s="18" t="s">
        <v>4596</v>
      </c>
      <c r="F580" s="18" t="s">
        <v>988</v>
      </c>
      <c r="G580" s="18"/>
      <c r="H580" s="18" t="s">
        <v>6982</v>
      </c>
      <c r="I580" s="18">
        <v>36386553</v>
      </c>
      <c r="J580" s="19">
        <v>42053</v>
      </c>
      <c r="K580" s="20" t="s">
        <v>1275</v>
      </c>
      <c r="L580" s="20">
        <v>2015</v>
      </c>
      <c r="M580" s="22">
        <v>760.32</v>
      </c>
      <c r="N580" s="21" t="s">
        <v>130</v>
      </c>
      <c r="O580" s="23">
        <f>M580*VLOOKUP(N580,Kurzy!$A$2:$B$10,2,FALSE)</f>
        <v>760.32</v>
      </c>
      <c r="P580" s="18"/>
      <c r="Q580" s="24" t="s">
        <v>7462</v>
      </c>
      <c r="R580" s="18" t="s">
        <v>10147</v>
      </c>
      <c r="S580" s="18"/>
    </row>
    <row r="581" spans="1:19" ht="51" x14ac:dyDescent="0.2">
      <c r="A581" s="7" t="s">
        <v>9</v>
      </c>
      <c r="B581" s="4" t="s">
        <v>2</v>
      </c>
      <c r="C581" s="17" t="s">
        <v>7004</v>
      </c>
      <c r="D581" s="17" t="s">
        <v>6993</v>
      </c>
      <c r="E581" s="18" t="s">
        <v>4060</v>
      </c>
      <c r="F581" s="18" t="s">
        <v>988</v>
      </c>
      <c r="G581" s="18"/>
      <c r="H581" s="18" t="s">
        <v>7005</v>
      </c>
      <c r="I581" s="18">
        <v>36331163</v>
      </c>
      <c r="J581" s="19">
        <v>42012</v>
      </c>
      <c r="K581" s="20" t="s">
        <v>1275</v>
      </c>
      <c r="L581" s="20">
        <v>2015</v>
      </c>
      <c r="M581" s="22">
        <v>3464.0639999999999</v>
      </c>
      <c r="N581" s="21" t="s">
        <v>130</v>
      </c>
      <c r="O581" s="23">
        <f>M581*VLOOKUP(N581,Kurzy!$A$2:$B$10,2,FALSE)</f>
        <v>3464.0639999999999</v>
      </c>
      <c r="P581" s="18"/>
      <c r="Q581" s="24" t="s">
        <v>7463</v>
      </c>
      <c r="R581" s="18" t="s">
        <v>10147</v>
      </c>
      <c r="S581" s="18"/>
    </row>
    <row r="582" spans="1:19" ht="51" x14ac:dyDescent="0.2">
      <c r="A582" s="7" t="s">
        <v>9</v>
      </c>
      <c r="B582" s="4" t="s">
        <v>2</v>
      </c>
      <c r="C582" s="17" t="s">
        <v>7006</v>
      </c>
      <c r="D582" s="17" t="s">
        <v>6993</v>
      </c>
      <c r="E582" s="18" t="s">
        <v>4060</v>
      </c>
      <c r="F582" s="18" t="s">
        <v>988</v>
      </c>
      <c r="G582" s="18"/>
      <c r="H582" s="18" t="s">
        <v>7005</v>
      </c>
      <c r="I582" s="18">
        <v>36331163</v>
      </c>
      <c r="J582" s="19">
        <v>42012</v>
      </c>
      <c r="K582" s="20" t="s">
        <v>1275</v>
      </c>
      <c r="L582" s="20">
        <v>2015</v>
      </c>
      <c r="M582" s="22">
        <v>3464.0639999999999</v>
      </c>
      <c r="N582" s="21" t="s">
        <v>130</v>
      </c>
      <c r="O582" s="23">
        <f>M582*VLOOKUP(N582,Kurzy!$A$2:$B$10,2,FALSE)</f>
        <v>3464.0639999999999</v>
      </c>
      <c r="P582" s="18"/>
      <c r="Q582" s="24" t="s">
        <v>7463</v>
      </c>
      <c r="R582" s="18" t="s">
        <v>10147</v>
      </c>
      <c r="S582" s="18"/>
    </row>
    <row r="583" spans="1:19" ht="51" hidden="1" x14ac:dyDescent="0.2">
      <c r="A583" s="7" t="s">
        <v>9</v>
      </c>
      <c r="B583" s="4" t="s">
        <v>2</v>
      </c>
      <c r="C583" s="17" t="s">
        <v>7007</v>
      </c>
      <c r="D583" s="17" t="s">
        <v>6970</v>
      </c>
      <c r="E583" s="18" t="s">
        <v>4073</v>
      </c>
      <c r="F583" s="18" t="s">
        <v>6971</v>
      </c>
      <c r="G583" s="18"/>
      <c r="H583" s="18" t="s">
        <v>6998</v>
      </c>
      <c r="I583" s="18"/>
      <c r="J583" s="19">
        <v>42058</v>
      </c>
      <c r="K583" s="20" t="s">
        <v>1275</v>
      </c>
      <c r="L583" s="20">
        <v>2015</v>
      </c>
      <c r="M583" s="22">
        <v>7500</v>
      </c>
      <c r="N583" s="21" t="s">
        <v>130</v>
      </c>
      <c r="O583" s="23">
        <f>M583*VLOOKUP(N583,Kurzy!$A$2:$B$10,2,FALSE)</f>
        <v>7500</v>
      </c>
      <c r="P583" s="18"/>
      <c r="Q583" s="24"/>
      <c r="R583" s="18" t="s">
        <v>10143</v>
      </c>
      <c r="S583" s="18" t="s">
        <v>10178</v>
      </c>
    </row>
    <row r="584" spans="1:19" ht="140.25" x14ac:dyDescent="0.2">
      <c r="A584" s="7" t="s">
        <v>9</v>
      </c>
      <c r="B584" s="4" t="s">
        <v>2</v>
      </c>
      <c r="C584" s="17" t="s">
        <v>7008</v>
      </c>
      <c r="D584" s="17" t="s">
        <v>6976</v>
      </c>
      <c r="E584" s="18" t="s">
        <v>4077</v>
      </c>
      <c r="F584" s="18" t="s">
        <v>7009</v>
      </c>
      <c r="G584" s="18"/>
      <c r="H584" s="18" t="s">
        <v>7010</v>
      </c>
      <c r="I584" s="18">
        <v>36673196</v>
      </c>
      <c r="J584" s="19">
        <v>42079</v>
      </c>
      <c r="K584" s="20" t="s">
        <v>1275</v>
      </c>
      <c r="L584" s="20">
        <v>2015</v>
      </c>
      <c r="M584" s="22">
        <v>6000</v>
      </c>
      <c r="N584" s="21" t="s">
        <v>130</v>
      </c>
      <c r="O584" s="23">
        <f>M584*VLOOKUP(N584,Kurzy!$A$2:$B$10,2,FALSE)</f>
        <v>6000</v>
      </c>
      <c r="P584" s="18"/>
      <c r="Q584" s="24" t="s">
        <v>7460</v>
      </c>
      <c r="R584" s="18" t="s">
        <v>10147</v>
      </c>
      <c r="S584" s="18"/>
    </row>
    <row r="585" spans="1:19" ht="51" x14ac:dyDescent="0.2">
      <c r="A585" s="7" t="s">
        <v>9</v>
      </c>
      <c r="B585" s="4" t="s">
        <v>2</v>
      </c>
      <c r="C585" s="17" t="s">
        <v>7011</v>
      </c>
      <c r="D585" s="17" t="s">
        <v>6970</v>
      </c>
      <c r="E585" s="18" t="s">
        <v>4081</v>
      </c>
      <c r="F585" s="18" t="s">
        <v>6971</v>
      </c>
      <c r="G585" s="18"/>
      <c r="H585" s="18" t="s">
        <v>6998</v>
      </c>
      <c r="I585" s="18"/>
      <c r="J585" s="19">
        <v>42058</v>
      </c>
      <c r="K585" s="20" t="s">
        <v>1275</v>
      </c>
      <c r="L585" s="20">
        <v>2015</v>
      </c>
      <c r="M585" s="22">
        <v>3500</v>
      </c>
      <c r="N585" s="21" t="s">
        <v>130</v>
      </c>
      <c r="O585" s="23">
        <f>M585*VLOOKUP(N585,Kurzy!$A$2:$B$10,2,FALSE)</f>
        <v>3500</v>
      </c>
      <c r="P585" s="18"/>
      <c r="Q585" s="24"/>
      <c r="R585" s="18" t="s">
        <v>10147</v>
      </c>
      <c r="S585" s="18"/>
    </row>
    <row r="586" spans="1:19" ht="38.25" x14ac:dyDescent="0.2">
      <c r="A586" s="7" t="s">
        <v>9</v>
      </c>
      <c r="B586" s="4" t="s">
        <v>2</v>
      </c>
      <c r="C586" s="17" t="s">
        <v>7012</v>
      </c>
      <c r="D586" s="17" t="s">
        <v>7013</v>
      </c>
      <c r="E586" s="18" t="s">
        <v>4603</v>
      </c>
      <c r="F586" s="18" t="s">
        <v>988</v>
      </c>
      <c r="G586" s="18"/>
      <c r="H586" s="18" t="s">
        <v>7014</v>
      </c>
      <c r="I586" s="18">
        <v>36771431</v>
      </c>
      <c r="J586" s="19">
        <v>42052</v>
      </c>
      <c r="K586" s="20" t="s">
        <v>1275</v>
      </c>
      <c r="L586" s="20">
        <v>2015</v>
      </c>
      <c r="M586" s="22">
        <v>3240</v>
      </c>
      <c r="N586" s="21" t="s">
        <v>130</v>
      </c>
      <c r="O586" s="23">
        <f>M586*VLOOKUP(N586,Kurzy!$A$2:$B$10,2,FALSE)</f>
        <v>3240</v>
      </c>
      <c r="P586" s="18"/>
      <c r="Q586" s="24" t="s">
        <v>7464</v>
      </c>
      <c r="R586" s="18" t="s">
        <v>10147</v>
      </c>
      <c r="S586" s="18"/>
    </row>
    <row r="587" spans="1:19" ht="114.75" x14ac:dyDescent="0.2">
      <c r="A587" s="7" t="s">
        <v>9</v>
      </c>
      <c r="B587" s="4" t="s">
        <v>2</v>
      </c>
      <c r="C587" s="17" t="s">
        <v>7015</v>
      </c>
      <c r="D587" s="17" t="s">
        <v>7000</v>
      </c>
      <c r="E587" s="18" t="s">
        <v>4099</v>
      </c>
      <c r="F587" s="18" t="s">
        <v>988</v>
      </c>
      <c r="G587" s="18"/>
      <c r="H587" s="18" t="s">
        <v>6982</v>
      </c>
      <c r="I587" s="18">
        <v>36386553</v>
      </c>
      <c r="J587" s="19">
        <v>42382</v>
      </c>
      <c r="K587" s="20" t="s">
        <v>1275</v>
      </c>
      <c r="L587" s="20">
        <v>2015</v>
      </c>
      <c r="M587" s="22">
        <v>2760</v>
      </c>
      <c r="N587" s="21" t="s">
        <v>130</v>
      </c>
      <c r="O587" s="23">
        <f>M587*VLOOKUP(N587,Kurzy!$A$2:$B$10,2,FALSE)</f>
        <v>2760</v>
      </c>
      <c r="P587" s="18"/>
      <c r="Q587" s="24" t="s">
        <v>7465</v>
      </c>
      <c r="R587" s="18" t="s">
        <v>10147</v>
      </c>
      <c r="S587" s="18"/>
    </row>
    <row r="588" spans="1:19" ht="114.75" x14ac:dyDescent="0.2">
      <c r="A588" s="7" t="s">
        <v>9</v>
      </c>
      <c r="B588" s="4" t="s">
        <v>2</v>
      </c>
      <c r="C588" s="17" t="s">
        <v>7016</v>
      </c>
      <c r="D588" s="17" t="s">
        <v>6970</v>
      </c>
      <c r="E588" s="18" t="s">
        <v>4102</v>
      </c>
      <c r="F588" s="18" t="s">
        <v>6971</v>
      </c>
      <c r="G588" s="18"/>
      <c r="H588" s="18" t="s">
        <v>6998</v>
      </c>
      <c r="I588" s="18"/>
      <c r="J588" s="19">
        <v>42075</v>
      </c>
      <c r="K588" s="20" t="s">
        <v>1275</v>
      </c>
      <c r="L588" s="20">
        <v>2015</v>
      </c>
      <c r="M588" s="22">
        <v>7500</v>
      </c>
      <c r="N588" s="21" t="s">
        <v>130</v>
      </c>
      <c r="O588" s="23">
        <f>M588*VLOOKUP(N588,Kurzy!$A$2:$B$10,2,FALSE)</f>
        <v>7500</v>
      </c>
      <c r="P588" s="18"/>
      <c r="Q588" s="24" t="s">
        <v>7465</v>
      </c>
      <c r="R588" s="18" t="s">
        <v>10147</v>
      </c>
      <c r="S588" s="18"/>
    </row>
    <row r="589" spans="1:19" ht="76.5" x14ac:dyDescent="0.2">
      <c r="A589" s="7" t="s">
        <v>9</v>
      </c>
      <c r="B589" s="4" t="s">
        <v>2</v>
      </c>
      <c r="C589" s="17" t="s">
        <v>7003</v>
      </c>
      <c r="D589" s="17" t="s">
        <v>6981</v>
      </c>
      <c r="E589" s="18" t="s">
        <v>4106</v>
      </c>
      <c r="F589" s="18" t="s">
        <v>393</v>
      </c>
      <c r="G589" s="18"/>
      <c r="H589" s="18" t="s">
        <v>6982</v>
      </c>
      <c r="I589" s="18">
        <v>36386553</v>
      </c>
      <c r="J589" s="19">
        <v>42060</v>
      </c>
      <c r="K589" s="20" t="s">
        <v>1275</v>
      </c>
      <c r="L589" s="20">
        <v>2015</v>
      </c>
      <c r="M589" s="22">
        <v>892.8</v>
      </c>
      <c r="N589" s="21" t="s">
        <v>130</v>
      </c>
      <c r="O589" s="23">
        <f>M589*VLOOKUP(N589,Kurzy!$A$2:$B$10,2,FALSE)</f>
        <v>892.8</v>
      </c>
      <c r="P589" s="18"/>
      <c r="Q589" s="24" t="s">
        <v>7466</v>
      </c>
      <c r="R589" s="18" t="s">
        <v>10147</v>
      </c>
      <c r="S589" s="18"/>
    </row>
    <row r="590" spans="1:19" ht="114.75" x14ac:dyDescent="0.2">
      <c r="A590" s="7" t="s">
        <v>9</v>
      </c>
      <c r="B590" s="4" t="s">
        <v>2</v>
      </c>
      <c r="C590" s="17" t="s">
        <v>7003</v>
      </c>
      <c r="D590" s="17" t="s">
        <v>6981</v>
      </c>
      <c r="E590" s="18" t="s">
        <v>4106</v>
      </c>
      <c r="F590" s="18" t="s">
        <v>988</v>
      </c>
      <c r="G590" s="18"/>
      <c r="H590" s="18" t="s">
        <v>6982</v>
      </c>
      <c r="I590" s="18">
        <v>36386553</v>
      </c>
      <c r="J590" s="19">
        <v>42066</v>
      </c>
      <c r="K590" s="20" t="s">
        <v>1275</v>
      </c>
      <c r="L590" s="20">
        <v>2015</v>
      </c>
      <c r="M590" s="22">
        <v>789.12</v>
      </c>
      <c r="N590" s="21" t="s">
        <v>130</v>
      </c>
      <c r="O590" s="23">
        <f>M590*VLOOKUP(N590,Kurzy!$A$2:$B$10,2,FALSE)</f>
        <v>789.12</v>
      </c>
      <c r="P590" s="18"/>
      <c r="Q590" s="24" t="s">
        <v>7462</v>
      </c>
      <c r="R590" s="18" t="s">
        <v>10147</v>
      </c>
      <c r="S590" s="18"/>
    </row>
    <row r="591" spans="1:19" ht="76.5" x14ac:dyDescent="0.2">
      <c r="A591" s="7" t="s">
        <v>9</v>
      </c>
      <c r="B591" s="4" t="s">
        <v>2</v>
      </c>
      <c r="C591" s="17" t="s">
        <v>7017</v>
      </c>
      <c r="D591" s="17" t="s">
        <v>7000</v>
      </c>
      <c r="E591" s="18" t="s">
        <v>4109</v>
      </c>
      <c r="F591" s="18" t="s">
        <v>988</v>
      </c>
      <c r="G591" s="18"/>
      <c r="H591" s="18" t="s">
        <v>7018</v>
      </c>
      <c r="I591" s="18">
        <v>35728256</v>
      </c>
      <c r="J591" s="19">
        <v>42051</v>
      </c>
      <c r="K591" s="20" t="s">
        <v>1275</v>
      </c>
      <c r="L591" s="20">
        <v>2015</v>
      </c>
      <c r="M591" s="22">
        <v>1560</v>
      </c>
      <c r="N591" s="21" t="s">
        <v>130</v>
      </c>
      <c r="O591" s="23">
        <f>M591*VLOOKUP(N591,Kurzy!$A$2:$B$10,2,FALSE)</f>
        <v>1560</v>
      </c>
      <c r="P591" s="18"/>
      <c r="Q591" s="24" t="s">
        <v>7467</v>
      </c>
      <c r="R591" s="18" t="s">
        <v>10147</v>
      </c>
      <c r="S591" s="18"/>
    </row>
    <row r="592" spans="1:19" ht="76.5" x14ac:dyDescent="0.2">
      <c r="A592" s="7" t="s">
        <v>9</v>
      </c>
      <c r="B592" s="4" t="s">
        <v>2</v>
      </c>
      <c r="C592" s="17" t="s">
        <v>7019</v>
      </c>
      <c r="D592" s="17" t="s">
        <v>7000</v>
      </c>
      <c r="E592" s="18" t="s">
        <v>4109</v>
      </c>
      <c r="F592" s="18" t="s">
        <v>988</v>
      </c>
      <c r="G592" s="18"/>
      <c r="H592" s="18" t="s">
        <v>7001</v>
      </c>
      <c r="I592" s="18">
        <v>36441392</v>
      </c>
      <c r="J592" s="19">
        <v>42038</v>
      </c>
      <c r="K592" s="20" t="s">
        <v>1275</v>
      </c>
      <c r="L592" s="20">
        <v>2015</v>
      </c>
      <c r="M592" s="22">
        <v>4512</v>
      </c>
      <c r="N592" s="21" t="s">
        <v>130</v>
      </c>
      <c r="O592" s="23">
        <f>M592*VLOOKUP(N592,Kurzy!$A$2:$B$10,2,FALSE)</f>
        <v>4512</v>
      </c>
      <c r="P592" s="18"/>
      <c r="Q592" s="24" t="s">
        <v>7467</v>
      </c>
      <c r="R592" s="18" t="s">
        <v>10147</v>
      </c>
      <c r="S592" s="18"/>
    </row>
    <row r="593" spans="1:19" ht="51" hidden="1" x14ac:dyDescent="0.2">
      <c r="A593" s="7" t="s">
        <v>9</v>
      </c>
      <c r="B593" s="4" t="s">
        <v>2</v>
      </c>
      <c r="C593" s="17" t="s">
        <v>7020</v>
      </c>
      <c r="D593" s="17" t="s">
        <v>6970</v>
      </c>
      <c r="E593" s="18" t="s">
        <v>7021</v>
      </c>
      <c r="F593" s="18" t="s">
        <v>6971</v>
      </c>
      <c r="G593" s="18"/>
      <c r="H593" s="18" t="s">
        <v>6998</v>
      </c>
      <c r="I593" s="18"/>
      <c r="J593" s="19">
        <v>42079</v>
      </c>
      <c r="K593" s="20" t="s">
        <v>1275</v>
      </c>
      <c r="L593" s="20">
        <v>2015</v>
      </c>
      <c r="M593" s="22">
        <v>3500</v>
      </c>
      <c r="N593" s="21" t="s">
        <v>130</v>
      </c>
      <c r="O593" s="23">
        <f>M593*VLOOKUP(N593,Kurzy!$A$2:$B$10,2,FALSE)</f>
        <v>3500</v>
      </c>
      <c r="P593" s="18"/>
      <c r="Q593" s="24"/>
      <c r="R593" s="18" t="s">
        <v>10143</v>
      </c>
      <c r="S593" s="18" t="s">
        <v>10178</v>
      </c>
    </row>
    <row r="594" spans="1:19" ht="76.5" x14ac:dyDescent="0.2">
      <c r="A594" s="7" t="s">
        <v>9</v>
      </c>
      <c r="B594" s="4" t="s">
        <v>2</v>
      </c>
      <c r="C594" s="17" t="s">
        <v>7022</v>
      </c>
      <c r="D594" s="17" t="s">
        <v>7000</v>
      </c>
      <c r="E594" s="18" t="s">
        <v>7023</v>
      </c>
      <c r="F594" s="18" t="s">
        <v>988</v>
      </c>
      <c r="G594" s="18"/>
      <c r="H594" s="18" t="s">
        <v>6982</v>
      </c>
      <c r="I594" s="18">
        <v>36386553</v>
      </c>
      <c r="J594" s="19">
        <v>42053</v>
      </c>
      <c r="K594" s="20" t="s">
        <v>1275</v>
      </c>
      <c r="L594" s="20">
        <v>2015</v>
      </c>
      <c r="M594" s="22">
        <v>3100.0320000000002</v>
      </c>
      <c r="N594" s="21" t="s">
        <v>130</v>
      </c>
      <c r="O594" s="23">
        <f>M594*VLOOKUP(N594,Kurzy!$A$2:$B$10,2,FALSE)</f>
        <v>3100.0320000000002</v>
      </c>
      <c r="P594" s="18"/>
      <c r="Q594" s="24" t="s">
        <v>7467</v>
      </c>
      <c r="R594" s="18" t="s">
        <v>10147</v>
      </c>
      <c r="S594" s="18"/>
    </row>
    <row r="595" spans="1:19" ht="76.5" x14ac:dyDescent="0.2">
      <c r="A595" s="7" t="s">
        <v>9</v>
      </c>
      <c r="B595" s="4" t="s">
        <v>2</v>
      </c>
      <c r="C595" s="17" t="s">
        <v>7024</v>
      </c>
      <c r="D595" s="17" t="s">
        <v>7000</v>
      </c>
      <c r="E595" s="18" t="s">
        <v>7023</v>
      </c>
      <c r="F595" s="18" t="s">
        <v>988</v>
      </c>
      <c r="G595" s="18"/>
      <c r="H595" s="18" t="s">
        <v>6982</v>
      </c>
      <c r="I595" s="18">
        <v>36386553</v>
      </c>
      <c r="J595" s="19">
        <v>42039</v>
      </c>
      <c r="K595" s="20" t="s">
        <v>1275</v>
      </c>
      <c r="L595" s="20">
        <v>2015</v>
      </c>
      <c r="M595" s="22">
        <v>3214.85</v>
      </c>
      <c r="N595" s="21" t="s">
        <v>130</v>
      </c>
      <c r="O595" s="23">
        <f>M595*VLOOKUP(N595,Kurzy!$A$2:$B$10,2,FALSE)</f>
        <v>3214.85</v>
      </c>
      <c r="P595" s="18"/>
      <c r="Q595" s="24" t="s">
        <v>7467</v>
      </c>
      <c r="R595" s="18" t="s">
        <v>10147</v>
      </c>
      <c r="S595" s="18"/>
    </row>
    <row r="596" spans="1:19" ht="51" x14ac:dyDescent="0.2">
      <c r="A596" s="7" t="s">
        <v>9</v>
      </c>
      <c r="B596" s="4" t="s">
        <v>2</v>
      </c>
      <c r="C596" s="17" t="s">
        <v>7025</v>
      </c>
      <c r="D596" s="17" t="s">
        <v>6993</v>
      </c>
      <c r="E596" s="18" t="s">
        <v>4620</v>
      </c>
      <c r="F596" s="18" t="s">
        <v>988</v>
      </c>
      <c r="G596" s="18"/>
      <c r="H596" s="18" t="s">
        <v>7026</v>
      </c>
      <c r="I596" s="18">
        <v>47889829</v>
      </c>
      <c r="J596" s="19">
        <v>42038</v>
      </c>
      <c r="K596" s="20" t="s">
        <v>1275</v>
      </c>
      <c r="L596" s="20">
        <v>2015</v>
      </c>
      <c r="M596" s="22">
        <v>1152</v>
      </c>
      <c r="N596" s="21" t="s">
        <v>130</v>
      </c>
      <c r="O596" s="23">
        <f>M596*VLOOKUP(N596,Kurzy!$A$2:$B$10,2,FALSE)</f>
        <v>1152</v>
      </c>
      <c r="P596" s="18"/>
      <c r="Q596" s="24" t="s">
        <v>7463</v>
      </c>
      <c r="R596" s="18" t="s">
        <v>10147</v>
      </c>
      <c r="S596" s="18"/>
    </row>
    <row r="597" spans="1:19" ht="51" x14ac:dyDescent="0.2">
      <c r="A597" s="7" t="s">
        <v>9</v>
      </c>
      <c r="B597" s="4" t="s">
        <v>2</v>
      </c>
      <c r="C597" s="17" t="s">
        <v>7027</v>
      </c>
      <c r="D597" s="17" t="s">
        <v>6993</v>
      </c>
      <c r="E597" s="18" t="s">
        <v>3555</v>
      </c>
      <c r="F597" s="18" t="s">
        <v>988</v>
      </c>
      <c r="G597" s="18"/>
      <c r="H597" s="18" t="s">
        <v>7005</v>
      </c>
      <c r="I597" s="18">
        <v>36331163</v>
      </c>
      <c r="J597" s="19">
        <v>42053</v>
      </c>
      <c r="K597" s="20" t="s">
        <v>1275</v>
      </c>
      <c r="L597" s="20">
        <v>2015</v>
      </c>
      <c r="M597" s="22">
        <v>3464.0639999999999</v>
      </c>
      <c r="N597" s="21" t="s">
        <v>130</v>
      </c>
      <c r="O597" s="23">
        <f>M597*VLOOKUP(N597,Kurzy!$A$2:$B$10,2,FALSE)</f>
        <v>3464.0639999999999</v>
      </c>
      <c r="P597" s="18"/>
      <c r="Q597" s="24" t="s">
        <v>7463</v>
      </c>
      <c r="R597" s="18" t="s">
        <v>10147</v>
      </c>
      <c r="S597" s="18"/>
    </row>
    <row r="598" spans="1:19" ht="51" x14ac:dyDescent="0.2">
      <c r="A598" s="7" t="s">
        <v>9</v>
      </c>
      <c r="B598" s="4" t="s">
        <v>2</v>
      </c>
      <c r="C598" s="17" t="s">
        <v>7028</v>
      </c>
      <c r="D598" s="17" t="s">
        <v>6993</v>
      </c>
      <c r="E598" s="18" t="s">
        <v>3555</v>
      </c>
      <c r="F598" s="18" t="s">
        <v>988</v>
      </c>
      <c r="G598" s="18"/>
      <c r="H598" s="18" t="s">
        <v>7005</v>
      </c>
      <c r="I598" s="18">
        <v>36331163</v>
      </c>
      <c r="J598" s="19">
        <v>42053</v>
      </c>
      <c r="K598" s="20" t="s">
        <v>1275</v>
      </c>
      <c r="L598" s="20">
        <v>2015</v>
      </c>
      <c r="M598" s="22">
        <v>3464.0639999999999</v>
      </c>
      <c r="N598" s="21" t="s">
        <v>130</v>
      </c>
      <c r="O598" s="23">
        <f>M598*VLOOKUP(N598,Kurzy!$A$2:$B$10,2,FALSE)</f>
        <v>3464.0639999999999</v>
      </c>
      <c r="P598" s="18"/>
      <c r="Q598" s="24" t="s">
        <v>7463</v>
      </c>
      <c r="R598" s="18" t="s">
        <v>10147</v>
      </c>
      <c r="S598" s="18"/>
    </row>
    <row r="599" spans="1:19" ht="38.25" x14ac:dyDescent="0.2">
      <c r="A599" s="7" t="s">
        <v>9</v>
      </c>
      <c r="B599" s="4" t="s">
        <v>2</v>
      </c>
      <c r="C599" s="17" t="s">
        <v>7029</v>
      </c>
      <c r="D599" s="17" t="s">
        <v>7030</v>
      </c>
      <c r="E599" s="18" t="s">
        <v>4628</v>
      </c>
      <c r="F599" s="18" t="s">
        <v>988</v>
      </c>
      <c r="G599" s="18"/>
      <c r="H599" s="18" t="s">
        <v>7031</v>
      </c>
      <c r="I599" s="18">
        <v>36403032</v>
      </c>
      <c r="J599" s="19">
        <v>42075</v>
      </c>
      <c r="K599" s="20" t="s">
        <v>1275</v>
      </c>
      <c r="L599" s="20">
        <v>2015</v>
      </c>
      <c r="M599" s="22">
        <v>7080</v>
      </c>
      <c r="N599" s="21" t="s">
        <v>130</v>
      </c>
      <c r="O599" s="23">
        <f>M599*VLOOKUP(N599,Kurzy!$A$2:$B$10,2,FALSE)</f>
        <v>7080</v>
      </c>
      <c r="P599" s="18"/>
      <c r="Q599" s="24"/>
      <c r="R599" s="18" t="s">
        <v>10147</v>
      </c>
      <c r="S599" s="18"/>
    </row>
    <row r="600" spans="1:19" ht="114.75" x14ac:dyDescent="0.2">
      <c r="A600" s="7" t="s">
        <v>9</v>
      </c>
      <c r="B600" s="4" t="s">
        <v>2</v>
      </c>
      <c r="C600" s="17" t="s">
        <v>7003</v>
      </c>
      <c r="D600" s="17" t="s">
        <v>6981</v>
      </c>
      <c r="E600" s="18" t="s">
        <v>4125</v>
      </c>
      <c r="F600" s="18" t="s">
        <v>988</v>
      </c>
      <c r="G600" s="18"/>
      <c r="H600" s="18" t="s">
        <v>6982</v>
      </c>
      <c r="I600" s="18">
        <v>36386553</v>
      </c>
      <c r="J600" s="19">
        <v>42075</v>
      </c>
      <c r="K600" s="20" t="s">
        <v>1275</v>
      </c>
      <c r="L600" s="20">
        <v>2015</v>
      </c>
      <c r="M600" s="22">
        <v>1969.9199999999998</v>
      </c>
      <c r="N600" s="21" t="s">
        <v>130</v>
      </c>
      <c r="O600" s="23">
        <f>M600*VLOOKUP(N600,Kurzy!$A$2:$B$10,2,FALSE)</f>
        <v>1969.9199999999998</v>
      </c>
      <c r="P600" s="18"/>
      <c r="Q600" s="24" t="s">
        <v>7462</v>
      </c>
      <c r="R600" s="18" t="s">
        <v>10147</v>
      </c>
      <c r="S600" s="18"/>
    </row>
    <row r="601" spans="1:19" ht="114.75" x14ac:dyDescent="0.2">
      <c r="A601" s="7" t="s">
        <v>9</v>
      </c>
      <c r="B601" s="4" t="s">
        <v>2</v>
      </c>
      <c r="C601" s="17" t="s">
        <v>7003</v>
      </c>
      <c r="D601" s="17" t="s">
        <v>6981</v>
      </c>
      <c r="E601" s="18" t="s">
        <v>4125</v>
      </c>
      <c r="F601" s="18" t="s">
        <v>988</v>
      </c>
      <c r="G601" s="18"/>
      <c r="H601" s="18" t="s">
        <v>6982</v>
      </c>
      <c r="I601" s="18">
        <v>36386553</v>
      </c>
      <c r="J601" s="19">
        <v>42081</v>
      </c>
      <c r="K601" s="20" t="s">
        <v>1275</v>
      </c>
      <c r="L601" s="20">
        <v>2015</v>
      </c>
      <c r="M601" s="22">
        <v>547.20000000000005</v>
      </c>
      <c r="N601" s="21" t="s">
        <v>130</v>
      </c>
      <c r="O601" s="23">
        <f>M601*VLOOKUP(N601,Kurzy!$A$2:$B$10,2,FALSE)</f>
        <v>547.20000000000005</v>
      </c>
      <c r="P601" s="18"/>
      <c r="Q601" s="24" t="s">
        <v>7462</v>
      </c>
      <c r="R601" s="18" t="s">
        <v>10147</v>
      </c>
      <c r="S601" s="18"/>
    </row>
    <row r="602" spans="1:19" ht="114.75" x14ac:dyDescent="0.2">
      <c r="A602" s="7" t="s">
        <v>9</v>
      </c>
      <c r="B602" s="4" t="s">
        <v>2</v>
      </c>
      <c r="C602" s="17" t="s">
        <v>7003</v>
      </c>
      <c r="D602" s="17" t="s">
        <v>6981</v>
      </c>
      <c r="E602" s="18" t="s">
        <v>4125</v>
      </c>
      <c r="F602" s="18" t="s">
        <v>988</v>
      </c>
      <c r="G602" s="18"/>
      <c r="H602" s="18" t="s">
        <v>6982</v>
      </c>
      <c r="I602" s="18">
        <v>36386553</v>
      </c>
      <c r="J602" s="19">
        <v>42086</v>
      </c>
      <c r="K602" s="20" t="s">
        <v>1275</v>
      </c>
      <c r="L602" s="20">
        <v>2015</v>
      </c>
      <c r="M602" s="22">
        <v>1987.2</v>
      </c>
      <c r="N602" s="21" t="s">
        <v>130</v>
      </c>
      <c r="O602" s="23">
        <f>M602*VLOOKUP(N602,Kurzy!$A$2:$B$10,2,FALSE)</f>
        <v>1987.2</v>
      </c>
      <c r="P602" s="18"/>
      <c r="Q602" s="24" t="s">
        <v>7462</v>
      </c>
      <c r="R602" s="18" t="s">
        <v>10147</v>
      </c>
      <c r="S602" s="18"/>
    </row>
    <row r="603" spans="1:19" ht="38.25" x14ac:dyDescent="0.2">
      <c r="A603" s="7" t="s">
        <v>9</v>
      </c>
      <c r="B603" s="4" t="s">
        <v>2</v>
      </c>
      <c r="C603" s="17" t="s">
        <v>7032</v>
      </c>
      <c r="D603" s="17" t="s">
        <v>7033</v>
      </c>
      <c r="E603" s="18" t="s">
        <v>7034</v>
      </c>
      <c r="F603" s="18" t="s">
        <v>988</v>
      </c>
      <c r="G603" s="18"/>
      <c r="H603" s="18" t="s">
        <v>7035</v>
      </c>
      <c r="I603" s="18">
        <v>31626572</v>
      </c>
      <c r="J603" s="19">
        <v>42313</v>
      </c>
      <c r="K603" s="20" t="s">
        <v>1275</v>
      </c>
      <c r="L603" s="20">
        <v>2015</v>
      </c>
      <c r="M603" s="22">
        <v>1176</v>
      </c>
      <c r="N603" s="21" t="s">
        <v>130</v>
      </c>
      <c r="O603" s="23">
        <f>M603*VLOOKUP(N603,Kurzy!$A$2:$B$10,2,FALSE)</f>
        <v>1176</v>
      </c>
      <c r="P603" s="18"/>
      <c r="Q603" s="24"/>
      <c r="R603" s="18" t="s">
        <v>10147</v>
      </c>
      <c r="S603" s="18"/>
    </row>
    <row r="604" spans="1:19" ht="51" x14ac:dyDescent="0.2">
      <c r="A604" s="7" t="s">
        <v>9</v>
      </c>
      <c r="B604" s="4" t="s">
        <v>2</v>
      </c>
      <c r="C604" s="17" t="s">
        <v>7036</v>
      </c>
      <c r="D604" s="17" t="s">
        <v>6993</v>
      </c>
      <c r="E604" s="18" t="s">
        <v>7037</v>
      </c>
      <c r="F604" s="18" t="s">
        <v>988</v>
      </c>
      <c r="G604" s="18"/>
      <c r="H604" s="18" t="s">
        <v>7026</v>
      </c>
      <c r="I604" s="18">
        <v>47889829</v>
      </c>
      <c r="J604" s="19">
        <v>42083</v>
      </c>
      <c r="K604" s="20" t="s">
        <v>1275</v>
      </c>
      <c r="L604" s="20">
        <v>2015</v>
      </c>
      <c r="M604" s="22">
        <v>2328</v>
      </c>
      <c r="N604" s="21" t="s">
        <v>130</v>
      </c>
      <c r="O604" s="23">
        <f>M604*VLOOKUP(N604,Kurzy!$A$2:$B$10,2,FALSE)</f>
        <v>2328</v>
      </c>
      <c r="P604" s="18"/>
      <c r="Q604" s="24" t="s">
        <v>7463</v>
      </c>
      <c r="R604" s="18" t="s">
        <v>10147</v>
      </c>
      <c r="S604" s="18"/>
    </row>
    <row r="605" spans="1:19" ht="38.25" x14ac:dyDescent="0.2">
      <c r="A605" s="7" t="s">
        <v>9</v>
      </c>
      <c r="B605" s="4" t="s">
        <v>2</v>
      </c>
      <c r="C605" s="17" t="s">
        <v>7038</v>
      </c>
      <c r="D605" s="17" t="s">
        <v>6970</v>
      </c>
      <c r="E605" s="18" t="s">
        <v>7039</v>
      </c>
      <c r="F605" s="18" t="s">
        <v>6971</v>
      </c>
      <c r="G605" s="18"/>
      <c r="H605" s="18" t="s">
        <v>6974</v>
      </c>
      <c r="I605" s="18"/>
      <c r="J605" s="19">
        <v>42073</v>
      </c>
      <c r="K605" s="20" t="s">
        <v>1275</v>
      </c>
      <c r="L605" s="20">
        <v>2015</v>
      </c>
      <c r="M605" s="22">
        <v>3500</v>
      </c>
      <c r="N605" s="21" t="s">
        <v>130</v>
      </c>
      <c r="O605" s="23">
        <f>M605*VLOOKUP(N605,Kurzy!$A$2:$B$10,2,FALSE)</f>
        <v>3500</v>
      </c>
      <c r="P605" s="18"/>
      <c r="Q605" s="24"/>
      <c r="R605" s="18" t="s">
        <v>10147</v>
      </c>
      <c r="S605" s="18"/>
    </row>
    <row r="606" spans="1:19" ht="38.25" x14ac:dyDescent="0.2">
      <c r="A606" s="7" t="s">
        <v>9</v>
      </c>
      <c r="B606" s="4" t="s">
        <v>2</v>
      </c>
      <c r="C606" s="17" t="s">
        <v>7040</v>
      </c>
      <c r="D606" s="17" t="s">
        <v>6970</v>
      </c>
      <c r="E606" s="18" t="s">
        <v>7041</v>
      </c>
      <c r="F606" s="18" t="s">
        <v>6971</v>
      </c>
      <c r="G606" s="18"/>
      <c r="H606" s="18" t="s">
        <v>6974</v>
      </c>
      <c r="I606" s="18"/>
      <c r="J606" s="19">
        <v>42095</v>
      </c>
      <c r="K606" s="20" t="s">
        <v>1275</v>
      </c>
      <c r="L606" s="20">
        <v>2015</v>
      </c>
      <c r="M606" s="22">
        <v>7200</v>
      </c>
      <c r="N606" s="21" t="s">
        <v>130</v>
      </c>
      <c r="O606" s="23">
        <f>M606*VLOOKUP(N606,Kurzy!$A$2:$B$10,2,FALSE)</f>
        <v>7200</v>
      </c>
      <c r="P606" s="18"/>
      <c r="Q606" s="24"/>
      <c r="R606" s="18" t="s">
        <v>10147</v>
      </c>
      <c r="S606" s="18"/>
    </row>
    <row r="607" spans="1:19" ht="38.25" x14ac:dyDescent="0.2">
      <c r="A607" s="7" t="s">
        <v>9</v>
      </c>
      <c r="B607" s="4" t="s">
        <v>2</v>
      </c>
      <c r="C607" s="17" t="s">
        <v>7042</v>
      </c>
      <c r="D607" s="17" t="s">
        <v>6970</v>
      </c>
      <c r="E607" s="18" t="s">
        <v>7043</v>
      </c>
      <c r="F607" s="18" t="s">
        <v>6971</v>
      </c>
      <c r="G607" s="18"/>
      <c r="H607" s="18" t="s">
        <v>6974</v>
      </c>
      <c r="I607" s="18"/>
      <c r="J607" s="19">
        <v>42083</v>
      </c>
      <c r="K607" s="20" t="s">
        <v>1275</v>
      </c>
      <c r="L607" s="20">
        <v>2015</v>
      </c>
      <c r="M607" s="22">
        <v>8500</v>
      </c>
      <c r="N607" s="21" t="s">
        <v>130</v>
      </c>
      <c r="O607" s="23">
        <f>M607*VLOOKUP(N607,Kurzy!$A$2:$B$10,2,FALSE)</f>
        <v>8500</v>
      </c>
      <c r="P607" s="18"/>
      <c r="Q607" s="24"/>
      <c r="R607" s="18" t="s">
        <v>10147</v>
      </c>
      <c r="S607" s="18"/>
    </row>
    <row r="608" spans="1:19" ht="38.25" x14ac:dyDescent="0.2">
      <c r="A608" s="7" t="s">
        <v>9</v>
      </c>
      <c r="B608" s="4" t="s">
        <v>2</v>
      </c>
      <c r="C608" s="17" t="s">
        <v>7044</v>
      </c>
      <c r="D608" s="17" t="s">
        <v>6970</v>
      </c>
      <c r="E608" s="18" t="s">
        <v>7045</v>
      </c>
      <c r="F608" s="18" t="s">
        <v>6971</v>
      </c>
      <c r="G608" s="18"/>
      <c r="H608" s="18" t="s">
        <v>6972</v>
      </c>
      <c r="I608" s="18">
        <v>5333407</v>
      </c>
      <c r="J608" s="19">
        <v>42107</v>
      </c>
      <c r="K608" s="20" t="s">
        <v>1275</v>
      </c>
      <c r="L608" s="20">
        <v>2015</v>
      </c>
      <c r="M608" s="22">
        <v>2900</v>
      </c>
      <c r="N608" s="21" t="s">
        <v>130</v>
      </c>
      <c r="O608" s="23">
        <f>M608*VLOOKUP(N608,Kurzy!$A$2:$B$10,2,FALSE)</f>
        <v>2900</v>
      </c>
      <c r="P608" s="18"/>
      <c r="Q608" s="24"/>
      <c r="R608" s="18" t="s">
        <v>10147</v>
      </c>
      <c r="S608" s="18"/>
    </row>
    <row r="609" spans="1:19" ht="51" x14ac:dyDescent="0.2">
      <c r="A609" s="7" t="s">
        <v>9</v>
      </c>
      <c r="B609" s="4" t="s">
        <v>2</v>
      </c>
      <c r="C609" s="17" t="s">
        <v>7046</v>
      </c>
      <c r="D609" s="17" t="s">
        <v>6970</v>
      </c>
      <c r="E609" s="18" t="s">
        <v>7047</v>
      </c>
      <c r="F609" s="18" t="s">
        <v>6971</v>
      </c>
      <c r="G609" s="18"/>
      <c r="H609" s="18" t="s">
        <v>6998</v>
      </c>
      <c r="I609" s="18"/>
      <c r="J609" s="19">
        <v>42114</v>
      </c>
      <c r="K609" s="20" t="s">
        <v>1275</v>
      </c>
      <c r="L609" s="20">
        <v>2015</v>
      </c>
      <c r="M609" s="22">
        <v>7900</v>
      </c>
      <c r="N609" s="21" t="s">
        <v>130</v>
      </c>
      <c r="O609" s="23">
        <f>M609*VLOOKUP(N609,Kurzy!$A$2:$B$10,2,FALSE)</f>
        <v>7900</v>
      </c>
      <c r="P609" s="18"/>
      <c r="Q609" s="24"/>
      <c r="R609" s="18" t="s">
        <v>10147</v>
      </c>
      <c r="S609" s="18"/>
    </row>
    <row r="610" spans="1:19" ht="51" x14ac:dyDescent="0.2">
      <c r="A610" s="7" t="s">
        <v>9</v>
      </c>
      <c r="B610" s="4" t="s">
        <v>2</v>
      </c>
      <c r="C610" s="17" t="s">
        <v>7048</v>
      </c>
      <c r="D610" s="17" t="s">
        <v>6970</v>
      </c>
      <c r="E610" s="18" t="s">
        <v>7049</v>
      </c>
      <c r="F610" s="18" t="s">
        <v>6971</v>
      </c>
      <c r="G610" s="18"/>
      <c r="H610" s="18" t="s">
        <v>6998</v>
      </c>
      <c r="I610" s="18"/>
      <c r="J610" s="19">
        <v>42130</v>
      </c>
      <c r="K610" s="20" t="s">
        <v>1275</v>
      </c>
      <c r="L610" s="20">
        <v>2015</v>
      </c>
      <c r="M610" s="22">
        <v>7900</v>
      </c>
      <c r="N610" s="21" t="s">
        <v>130</v>
      </c>
      <c r="O610" s="23">
        <f>M610*VLOOKUP(N610,Kurzy!$A$2:$B$10,2,FALSE)</f>
        <v>7900</v>
      </c>
      <c r="P610" s="18"/>
      <c r="Q610" s="24"/>
      <c r="R610" s="18" t="s">
        <v>10147</v>
      </c>
      <c r="S610" s="18"/>
    </row>
    <row r="611" spans="1:19" ht="63.75" x14ac:dyDescent="0.2">
      <c r="A611" s="7" t="s">
        <v>9</v>
      </c>
      <c r="B611" s="4" t="s">
        <v>2</v>
      </c>
      <c r="C611" s="17" t="s">
        <v>7050</v>
      </c>
      <c r="D611" s="17" t="s">
        <v>7051</v>
      </c>
      <c r="E611" s="18" t="s">
        <v>7052</v>
      </c>
      <c r="F611" s="18" t="s">
        <v>988</v>
      </c>
      <c r="G611" s="18"/>
      <c r="H611" s="18" t="s">
        <v>7053</v>
      </c>
      <c r="I611" s="18">
        <v>47712899</v>
      </c>
      <c r="J611" s="19">
        <v>42048</v>
      </c>
      <c r="K611" s="20" t="s">
        <v>1275</v>
      </c>
      <c r="L611" s="20">
        <v>2015</v>
      </c>
      <c r="M611" s="22">
        <v>1448.4</v>
      </c>
      <c r="N611" s="21" t="s">
        <v>130</v>
      </c>
      <c r="O611" s="23">
        <f>M611*VLOOKUP(N611,Kurzy!$A$2:$B$10,2,FALSE)</f>
        <v>1448.4</v>
      </c>
      <c r="P611" s="18"/>
      <c r="Q611" s="24" t="s">
        <v>7468</v>
      </c>
      <c r="R611" s="18" t="s">
        <v>10147</v>
      </c>
      <c r="S611" s="18"/>
    </row>
    <row r="612" spans="1:19" ht="25.5" x14ac:dyDescent="0.2">
      <c r="A612" s="7" t="s">
        <v>9</v>
      </c>
      <c r="B612" s="4" t="s">
        <v>2</v>
      </c>
      <c r="C612" s="17" t="s">
        <v>7054</v>
      </c>
      <c r="D612" s="17" t="s">
        <v>7051</v>
      </c>
      <c r="E612" s="18" t="s">
        <v>7052</v>
      </c>
      <c r="F612" s="18" t="s">
        <v>988</v>
      </c>
      <c r="G612" s="18"/>
      <c r="H612" s="18" t="s">
        <v>7055</v>
      </c>
      <c r="I612" s="18">
        <v>60794232</v>
      </c>
      <c r="J612" s="19">
        <v>42107</v>
      </c>
      <c r="K612" s="20" t="s">
        <v>1275</v>
      </c>
      <c r="L612" s="20">
        <v>2015</v>
      </c>
      <c r="M612" s="22">
        <v>2000</v>
      </c>
      <c r="N612" s="21" t="s">
        <v>130</v>
      </c>
      <c r="O612" s="23">
        <f>M612*VLOOKUP(N612,Kurzy!$A$2:$B$10,2,FALSE)</f>
        <v>2000</v>
      </c>
      <c r="P612" s="18"/>
      <c r="Q612" s="24"/>
      <c r="R612" s="18" t="s">
        <v>10147</v>
      </c>
      <c r="S612" s="18"/>
    </row>
    <row r="613" spans="1:19" ht="114.75" x14ac:dyDescent="0.2">
      <c r="A613" s="7" t="s">
        <v>9</v>
      </c>
      <c r="B613" s="4" t="s">
        <v>2</v>
      </c>
      <c r="C613" s="17" t="s">
        <v>7056</v>
      </c>
      <c r="D613" s="17" t="s">
        <v>6981</v>
      </c>
      <c r="E613" s="18" t="s">
        <v>7057</v>
      </c>
      <c r="F613" s="18" t="s">
        <v>988</v>
      </c>
      <c r="G613" s="18"/>
      <c r="H613" s="18" t="s">
        <v>6982</v>
      </c>
      <c r="I613" s="18">
        <v>36386553</v>
      </c>
      <c r="J613" s="19">
        <v>42130</v>
      </c>
      <c r="K613" s="20" t="s">
        <v>1275</v>
      </c>
      <c r="L613" s="20">
        <v>2015</v>
      </c>
      <c r="M613" s="22">
        <v>1883.52</v>
      </c>
      <c r="N613" s="21" t="s">
        <v>130</v>
      </c>
      <c r="O613" s="23">
        <f>M613*VLOOKUP(N613,Kurzy!$A$2:$B$10,2,FALSE)</f>
        <v>1883.52</v>
      </c>
      <c r="P613" s="18"/>
      <c r="Q613" s="24" t="s">
        <v>7462</v>
      </c>
      <c r="R613" s="18" t="s">
        <v>10147</v>
      </c>
      <c r="S613" s="18"/>
    </row>
    <row r="614" spans="1:19" ht="25.5" x14ac:dyDescent="0.2">
      <c r="A614" s="7" t="s">
        <v>9</v>
      </c>
      <c r="B614" s="4" t="s">
        <v>2</v>
      </c>
      <c r="C614" s="17" t="s">
        <v>7058</v>
      </c>
      <c r="D614" s="17" t="s">
        <v>7059</v>
      </c>
      <c r="E614" s="18" t="s">
        <v>7060</v>
      </c>
      <c r="F614" s="18" t="s">
        <v>988</v>
      </c>
      <c r="G614" s="18"/>
      <c r="H614" s="18" t="s">
        <v>7061</v>
      </c>
      <c r="I614" s="18">
        <v>31591086</v>
      </c>
      <c r="J614" s="19">
        <v>42109</v>
      </c>
      <c r="K614" s="20" t="s">
        <v>1275</v>
      </c>
      <c r="L614" s="20">
        <v>2015</v>
      </c>
      <c r="M614" s="22">
        <v>1248</v>
      </c>
      <c r="N614" s="21" t="s">
        <v>130</v>
      </c>
      <c r="O614" s="23">
        <f>M614*VLOOKUP(N614,Kurzy!$A$2:$B$10,2,FALSE)</f>
        <v>1248</v>
      </c>
      <c r="P614" s="18"/>
      <c r="Q614" s="24"/>
      <c r="R614" s="18" t="s">
        <v>10147</v>
      </c>
      <c r="S614" s="18"/>
    </row>
    <row r="615" spans="1:19" ht="38.25" x14ac:dyDescent="0.2">
      <c r="A615" s="7" t="s">
        <v>9</v>
      </c>
      <c r="B615" s="4" t="s">
        <v>2</v>
      </c>
      <c r="C615" s="17" t="s">
        <v>7062</v>
      </c>
      <c r="D615" s="17" t="s">
        <v>6970</v>
      </c>
      <c r="E615" s="18" t="s">
        <v>7063</v>
      </c>
      <c r="F615" s="18" t="s">
        <v>6971</v>
      </c>
      <c r="G615" s="18"/>
      <c r="H615" s="18" t="s">
        <v>6974</v>
      </c>
      <c r="I615" s="18"/>
      <c r="J615" s="19">
        <v>42129</v>
      </c>
      <c r="K615" s="20" t="s">
        <v>1275</v>
      </c>
      <c r="L615" s="20">
        <v>2015</v>
      </c>
      <c r="M615" s="22">
        <v>7500</v>
      </c>
      <c r="N615" s="21" t="s">
        <v>130</v>
      </c>
      <c r="O615" s="23">
        <f>M615*VLOOKUP(N615,Kurzy!$A$2:$B$10,2,FALSE)</f>
        <v>7500</v>
      </c>
      <c r="P615" s="18"/>
      <c r="Q615" s="24"/>
      <c r="R615" s="18" t="s">
        <v>10147</v>
      </c>
      <c r="S615" s="18"/>
    </row>
    <row r="616" spans="1:19" ht="114.75" x14ac:dyDescent="0.2">
      <c r="A616" s="7" t="s">
        <v>9</v>
      </c>
      <c r="B616" s="4" t="s">
        <v>2</v>
      </c>
      <c r="C616" s="17" t="s">
        <v>7064</v>
      </c>
      <c r="D616" s="17" t="s">
        <v>7013</v>
      </c>
      <c r="E616" s="18" t="s">
        <v>7065</v>
      </c>
      <c r="F616" s="18" t="s">
        <v>988</v>
      </c>
      <c r="G616" s="18"/>
      <c r="H616" s="18" t="s">
        <v>7014</v>
      </c>
      <c r="I616" s="18">
        <v>36771431</v>
      </c>
      <c r="J616" s="19">
        <v>42129</v>
      </c>
      <c r="K616" s="20" t="s">
        <v>1275</v>
      </c>
      <c r="L616" s="20">
        <v>2015</v>
      </c>
      <c r="M616" s="22">
        <v>3240</v>
      </c>
      <c r="N616" s="21" t="s">
        <v>130</v>
      </c>
      <c r="O616" s="23">
        <f>M616*VLOOKUP(N616,Kurzy!$A$2:$B$10,2,FALSE)</f>
        <v>3240</v>
      </c>
      <c r="P616" s="18"/>
      <c r="Q616" s="24" t="s">
        <v>7465</v>
      </c>
      <c r="R616" s="18" t="s">
        <v>10147</v>
      </c>
      <c r="S616" s="18"/>
    </row>
    <row r="617" spans="1:19" ht="114.75" x14ac:dyDescent="0.2">
      <c r="A617" s="7" t="s">
        <v>9</v>
      </c>
      <c r="B617" s="4" t="s">
        <v>2</v>
      </c>
      <c r="C617" s="17" t="s">
        <v>7066</v>
      </c>
      <c r="D617" s="17" t="s">
        <v>7067</v>
      </c>
      <c r="E617" s="18" t="s">
        <v>7068</v>
      </c>
      <c r="F617" s="18" t="s">
        <v>988</v>
      </c>
      <c r="G617" s="18"/>
      <c r="H617" s="18" t="s">
        <v>7069</v>
      </c>
      <c r="I617" s="18">
        <v>36366404</v>
      </c>
      <c r="J617" s="19">
        <v>42131</v>
      </c>
      <c r="K617" s="20" t="s">
        <v>1275</v>
      </c>
      <c r="L617" s="20">
        <v>2015</v>
      </c>
      <c r="M617" s="22">
        <v>1733.04</v>
      </c>
      <c r="N617" s="21" t="s">
        <v>130</v>
      </c>
      <c r="O617" s="23">
        <f>M617*VLOOKUP(N617,Kurzy!$A$2:$B$10,2,FALSE)</f>
        <v>1733.04</v>
      </c>
      <c r="P617" s="18"/>
      <c r="Q617" s="24" t="s">
        <v>7465</v>
      </c>
      <c r="R617" s="18" t="s">
        <v>10147</v>
      </c>
      <c r="S617" s="18"/>
    </row>
    <row r="618" spans="1:19" ht="76.5" x14ac:dyDescent="0.2">
      <c r="A618" s="7" t="s">
        <v>9</v>
      </c>
      <c r="B618" s="4" t="s">
        <v>2</v>
      </c>
      <c r="C618" s="17" t="s">
        <v>7070</v>
      </c>
      <c r="D618" s="17" t="s">
        <v>7071</v>
      </c>
      <c r="E618" s="18" t="s">
        <v>7072</v>
      </c>
      <c r="F618" s="18" t="s">
        <v>988</v>
      </c>
      <c r="G618" s="18"/>
      <c r="H618" s="18" t="s">
        <v>7073</v>
      </c>
      <c r="I618" s="18">
        <v>36410195</v>
      </c>
      <c r="J618" s="19">
        <v>42096</v>
      </c>
      <c r="K618" s="20" t="s">
        <v>1275</v>
      </c>
      <c r="L618" s="20">
        <v>2015</v>
      </c>
      <c r="M618" s="22">
        <v>1140</v>
      </c>
      <c r="N618" s="21" t="s">
        <v>130</v>
      </c>
      <c r="O618" s="23">
        <f>M618*VLOOKUP(N618,Kurzy!$A$2:$B$10,2,FALSE)</f>
        <v>1140</v>
      </c>
      <c r="P618" s="18"/>
      <c r="Q618" s="24" t="s">
        <v>7466</v>
      </c>
      <c r="R618" s="18" t="s">
        <v>10147</v>
      </c>
      <c r="S618" s="18"/>
    </row>
    <row r="619" spans="1:19" ht="38.25" x14ac:dyDescent="0.2">
      <c r="A619" s="7" t="s">
        <v>9</v>
      </c>
      <c r="B619" s="4" t="s">
        <v>2</v>
      </c>
      <c r="C619" s="17" t="s">
        <v>7074</v>
      </c>
      <c r="D619" s="17" t="s">
        <v>6970</v>
      </c>
      <c r="E619" s="18" t="s">
        <v>7075</v>
      </c>
      <c r="F619" s="18" t="s">
        <v>6971</v>
      </c>
      <c r="G619" s="18"/>
      <c r="H619" s="18" t="s">
        <v>7076</v>
      </c>
      <c r="I619" s="18">
        <v>4250</v>
      </c>
      <c r="J619" s="19">
        <v>42177</v>
      </c>
      <c r="K619" s="20" t="s">
        <v>1275</v>
      </c>
      <c r="L619" s="20">
        <v>2015</v>
      </c>
      <c r="M619" s="22">
        <v>6500</v>
      </c>
      <c r="N619" s="21" t="s">
        <v>130</v>
      </c>
      <c r="O619" s="23">
        <f>M619*VLOOKUP(N619,Kurzy!$A$2:$B$10,2,FALSE)</f>
        <v>6500</v>
      </c>
      <c r="P619" s="18"/>
      <c r="Q619" s="24"/>
      <c r="R619" s="18" t="s">
        <v>10147</v>
      </c>
      <c r="S619" s="18"/>
    </row>
    <row r="620" spans="1:19" ht="38.25" x14ac:dyDescent="0.2">
      <c r="A620" s="7" t="s">
        <v>9</v>
      </c>
      <c r="B620" s="4" t="s">
        <v>2</v>
      </c>
      <c r="C620" s="17" t="s">
        <v>7077</v>
      </c>
      <c r="D620" s="17" t="s">
        <v>6970</v>
      </c>
      <c r="E620" s="18" t="s">
        <v>7078</v>
      </c>
      <c r="F620" s="18" t="s">
        <v>6971</v>
      </c>
      <c r="G620" s="18"/>
      <c r="H620" s="18" t="s">
        <v>7076</v>
      </c>
      <c r="I620" s="18">
        <v>4250</v>
      </c>
      <c r="J620" s="19">
        <v>42174</v>
      </c>
      <c r="K620" s="20" t="s">
        <v>1275</v>
      </c>
      <c r="L620" s="20">
        <v>2015</v>
      </c>
      <c r="M620" s="22">
        <v>3500</v>
      </c>
      <c r="N620" s="21" t="s">
        <v>130</v>
      </c>
      <c r="O620" s="23">
        <f>M620*VLOOKUP(N620,Kurzy!$A$2:$B$10,2,FALSE)</f>
        <v>3500</v>
      </c>
      <c r="P620" s="18"/>
      <c r="Q620" s="24"/>
      <c r="R620" s="18" t="s">
        <v>10147</v>
      </c>
      <c r="S620" s="18"/>
    </row>
    <row r="621" spans="1:19" ht="38.25" x14ac:dyDescent="0.2">
      <c r="A621" s="7" t="s">
        <v>9</v>
      </c>
      <c r="B621" s="4" t="s">
        <v>2</v>
      </c>
      <c r="C621" s="17" t="s">
        <v>7079</v>
      </c>
      <c r="D621" s="17" t="s">
        <v>6970</v>
      </c>
      <c r="E621" s="18" t="s">
        <v>7080</v>
      </c>
      <c r="F621" s="18" t="s">
        <v>6971</v>
      </c>
      <c r="G621" s="18"/>
      <c r="H621" s="18" t="s">
        <v>6972</v>
      </c>
      <c r="I621" s="18">
        <v>5333407</v>
      </c>
      <c r="J621" s="19">
        <v>42157</v>
      </c>
      <c r="K621" s="20" t="s">
        <v>3586</v>
      </c>
      <c r="L621" s="20">
        <v>2015</v>
      </c>
      <c r="M621" s="22">
        <v>3100</v>
      </c>
      <c r="N621" s="21" t="s">
        <v>130</v>
      </c>
      <c r="O621" s="23">
        <f>M621*VLOOKUP(N621,Kurzy!$A$2:$B$10,2,FALSE)</f>
        <v>3100</v>
      </c>
      <c r="P621" s="18"/>
      <c r="Q621" s="24"/>
      <c r="R621" s="18" t="s">
        <v>10147</v>
      </c>
      <c r="S621" s="18"/>
    </row>
    <row r="622" spans="1:19" ht="38.25" x14ac:dyDescent="0.2">
      <c r="A622" s="7" t="s">
        <v>9</v>
      </c>
      <c r="B622" s="4" t="s">
        <v>2</v>
      </c>
      <c r="C622" s="17" t="s">
        <v>7081</v>
      </c>
      <c r="D622" s="17" t="s">
        <v>6970</v>
      </c>
      <c r="E622" s="18" t="s">
        <v>7082</v>
      </c>
      <c r="F622" s="18" t="s">
        <v>6971</v>
      </c>
      <c r="G622" s="18"/>
      <c r="H622" s="18" t="s">
        <v>6972</v>
      </c>
      <c r="I622" s="18">
        <v>5333407</v>
      </c>
      <c r="J622" s="19">
        <v>42179</v>
      </c>
      <c r="K622" s="20" t="s">
        <v>1275</v>
      </c>
      <c r="L622" s="20">
        <v>2015</v>
      </c>
      <c r="M622" s="22">
        <v>3400</v>
      </c>
      <c r="N622" s="21" t="s">
        <v>130</v>
      </c>
      <c r="O622" s="23">
        <f>M622*VLOOKUP(N622,Kurzy!$A$2:$B$10,2,FALSE)</f>
        <v>3400</v>
      </c>
      <c r="P622" s="18"/>
      <c r="Q622" s="24"/>
      <c r="R622" s="18" t="s">
        <v>10147</v>
      </c>
      <c r="S622" s="18"/>
    </row>
    <row r="623" spans="1:19" ht="38.25" x14ac:dyDescent="0.2">
      <c r="A623" s="7" t="s">
        <v>9</v>
      </c>
      <c r="B623" s="4" t="s">
        <v>2</v>
      </c>
      <c r="C623" s="17" t="s">
        <v>7083</v>
      </c>
      <c r="D623" s="17" t="s">
        <v>6970</v>
      </c>
      <c r="E623" s="18" t="s">
        <v>7084</v>
      </c>
      <c r="F623" s="18" t="s">
        <v>6971</v>
      </c>
      <c r="G623" s="18"/>
      <c r="H623" s="18" t="s">
        <v>6972</v>
      </c>
      <c r="I623" s="18">
        <v>5333407</v>
      </c>
      <c r="J623" s="19">
        <v>42662</v>
      </c>
      <c r="K623" s="20" t="s">
        <v>1275</v>
      </c>
      <c r="L623" s="20">
        <v>2015</v>
      </c>
      <c r="M623" s="22">
        <v>3700</v>
      </c>
      <c r="N623" s="21" t="s">
        <v>130</v>
      </c>
      <c r="O623" s="23">
        <f>M623*VLOOKUP(N623,Kurzy!$A$2:$B$10,2,FALSE)</f>
        <v>3700</v>
      </c>
      <c r="P623" s="18"/>
      <c r="Q623" s="24"/>
      <c r="R623" s="18" t="s">
        <v>10147</v>
      </c>
      <c r="S623" s="18"/>
    </row>
    <row r="624" spans="1:19" ht="114.75" x14ac:dyDescent="0.2">
      <c r="A624" s="7" t="s">
        <v>9</v>
      </c>
      <c r="B624" s="4" t="s">
        <v>2</v>
      </c>
      <c r="C624" s="17" t="s">
        <v>7085</v>
      </c>
      <c r="D624" s="17" t="s">
        <v>7013</v>
      </c>
      <c r="E624" s="18" t="s">
        <v>7086</v>
      </c>
      <c r="F624" s="18" t="s">
        <v>988</v>
      </c>
      <c r="G624" s="18"/>
      <c r="H624" s="18" t="s">
        <v>7014</v>
      </c>
      <c r="I624" s="18">
        <v>36771431</v>
      </c>
      <c r="J624" s="19">
        <v>42174</v>
      </c>
      <c r="K624" s="20" t="s">
        <v>1275</v>
      </c>
      <c r="L624" s="20">
        <v>2015</v>
      </c>
      <c r="M624" s="22">
        <v>3240</v>
      </c>
      <c r="N624" s="21" t="s">
        <v>130</v>
      </c>
      <c r="O624" s="23">
        <f>M624*VLOOKUP(N624,Kurzy!$A$2:$B$10,2,FALSE)</f>
        <v>3240</v>
      </c>
      <c r="P624" s="18"/>
      <c r="Q624" s="24" t="s">
        <v>7465</v>
      </c>
      <c r="R624" s="18" t="s">
        <v>10147</v>
      </c>
      <c r="S624" s="18"/>
    </row>
    <row r="625" spans="1:19" ht="114.75" x14ac:dyDescent="0.2">
      <c r="A625" s="7" t="s">
        <v>9</v>
      </c>
      <c r="B625" s="4" t="s">
        <v>2</v>
      </c>
      <c r="C625" s="17" t="s">
        <v>7087</v>
      </c>
      <c r="D625" s="17" t="s">
        <v>6970</v>
      </c>
      <c r="E625" s="18" t="s">
        <v>7088</v>
      </c>
      <c r="F625" s="18" t="s">
        <v>6971</v>
      </c>
      <c r="G625" s="18"/>
      <c r="H625" s="18" t="s">
        <v>6974</v>
      </c>
      <c r="I625" s="18"/>
      <c r="J625" s="19">
        <v>42163</v>
      </c>
      <c r="K625" s="20" t="s">
        <v>1275</v>
      </c>
      <c r="L625" s="20">
        <v>2015</v>
      </c>
      <c r="M625" s="22">
        <v>7900</v>
      </c>
      <c r="N625" s="21" t="s">
        <v>130</v>
      </c>
      <c r="O625" s="23">
        <f>M625*VLOOKUP(N625,Kurzy!$A$2:$B$10,2,FALSE)</f>
        <v>7900</v>
      </c>
      <c r="P625" s="18"/>
      <c r="Q625" s="24" t="s">
        <v>7465</v>
      </c>
      <c r="R625" s="18" t="s">
        <v>10147</v>
      </c>
      <c r="S625" s="18"/>
    </row>
    <row r="626" spans="1:19" ht="76.5" x14ac:dyDescent="0.2">
      <c r="A626" s="7" t="s">
        <v>9</v>
      </c>
      <c r="B626" s="4" t="s">
        <v>2</v>
      </c>
      <c r="C626" s="17" t="s">
        <v>7089</v>
      </c>
      <c r="D626" s="17" t="s">
        <v>7033</v>
      </c>
      <c r="E626" s="18" t="s">
        <v>7090</v>
      </c>
      <c r="F626" s="18" t="s">
        <v>988</v>
      </c>
      <c r="G626" s="18"/>
      <c r="H626" s="18" t="s">
        <v>7091</v>
      </c>
      <c r="I626" s="18" t="s">
        <v>7092</v>
      </c>
      <c r="J626" s="19">
        <v>42174</v>
      </c>
      <c r="K626" s="20" t="s">
        <v>1275</v>
      </c>
      <c r="L626" s="20">
        <v>2015</v>
      </c>
      <c r="M626" s="22">
        <v>900</v>
      </c>
      <c r="N626" s="21" t="s">
        <v>130</v>
      </c>
      <c r="O626" s="23">
        <f>M626*VLOOKUP(N626,Kurzy!$A$2:$B$10,2,FALSE)</f>
        <v>900</v>
      </c>
      <c r="P626" s="18"/>
      <c r="Q626" s="24" t="s">
        <v>7466</v>
      </c>
      <c r="R626" s="18" t="s">
        <v>10147</v>
      </c>
      <c r="S626" s="18"/>
    </row>
    <row r="627" spans="1:19" ht="51" x14ac:dyDescent="0.2">
      <c r="A627" s="7" t="s">
        <v>9</v>
      </c>
      <c r="B627" s="4" t="s">
        <v>2</v>
      </c>
      <c r="C627" s="17" t="s">
        <v>7093</v>
      </c>
      <c r="D627" s="17" t="s">
        <v>6993</v>
      </c>
      <c r="E627" s="18" t="s">
        <v>7094</v>
      </c>
      <c r="F627" s="18" t="s">
        <v>988</v>
      </c>
      <c r="G627" s="18"/>
      <c r="H627" s="18" t="s">
        <v>6994</v>
      </c>
      <c r="I627" s="18">
        <v>31323642</v>
      </c>
      <c r="J627" s="19">
        <v>42129</v>
      </c>
      <c r="K627" s="20" t="s">
        <v>1275</v>
      </c>
      <c r="L627" s="20">
        <v>2015</v>
      </c>
      <c r="M627" s="22">
        <v>3679.2</v>
      </c>
      <c r="N627" s="21" t="s">
        <v>130</v>
      </c>
      <c r="O627" s="23">
        <f>M627*VLOOKUP(N627,Kurzy!$A$2:$B$10,2,FALSE)</f>
        <v>3679.2</v>
      </c>
      <c r="P627" s="18"/>
      <c r="Q627" s="24" t="s">
        <v>7463</v>
      </c>
      <c r="R627" s="18" t="s">
        <v>10147</v>
      </c>
      <c r="S627" s="18"/>
    </row>
    <row r="628" spans="1:19" ht="51" x14ac:dyDescent="0.2">
      <c r="A628" s="7" t="s">
        <v>9</v>
      </c>
      <c r="B628" s="4" t="s">
        <v>2</v>
      </c>
      <c r="C628" s="17" t="s">
        <v>7095</v>
      </c>
      <c r="D628" s="17" t="s">
        <v>6970</v>
      </c>
      <c r="E628" s="18" t="s">
        <v>7096</v>
      </c>
      <c r="F628" s="18" t="s">
        <v>6971</v>
      </c>
      <c r="G628" s="18"/>
      <c r="H628" s="18" t="s">
        <v>7097</v>
      </c>
      <c r="I628" s="18">
        <v>100282</v>
      </c>
      <c r="J628" s="19">
        <v>42202</v>
      </c>
      <c r="K628" s="20" t="s">
        <v>1275</v>
      </c>
      <c r="L628" s="20">
        <v>2015</v>
      </c>
      <c r="M628" s="22">
        <v>7500</v>
      </c>
      <c r="N628" s="21" t="s">
        <v>130</v>
      </c>
      <c r="O628" s="23">
        <f>M628*VLOOKUP(N628,Kurzy!$A$2:$B$10,2,FALSE)</f>
        <v>7500</v>
      </c>
      <c r="P628" s="18"/>
      <c r="Q628" s="24"/>
      <c r="R628" s="18" t="s">
        <v>10147</v>
      </c>
      <c r="S628" s="18"/>
    </row>
    <row r="629" spans="1:19" ht="51" x14ac:dyDescent="0.2">
      <c r="A629" s="7" t="s">
        <v>9</v>
      </c>
      <c r="B629" s="4" t="s">
        <v>2</v>
      </c>
      <c r="C629" s="17" t="s">
        <v>7098</v>
      </c>
      <c r="D629" s="17" t="s">
        <v>6970</v>
      </c>
      <c r="E629" s="18" t="s">
        <v>7099</v>
      </c>
      <c r="F629" s="18" t="s">
        <v>6971</v>
      </c>
      <c r="G629" s="18"/>
      <c r="H629" s="18" t="s">
        <v>7097</v>
      </c>
      <c r="I629" s="18">
        <v>100282</v>
      </c>
      <c r="J629" s="19">
        <v>42209</v>
      </c>
      <c r="K629" s="20" t="s">
        <v>1275</v>
      </c>
      <c r="L629" s="20">
        <v>2015</v>
      </c>
      <c r="M629" s="22">
        <v>3500</v>
      </c>
      <c r="N629" s="21" t="s">
        <v>130</v>
      </c>
      <c r="O629" s="23">
        <f>M629*VLOOKUP(N629,Kurzy!$A$2:$B$10,2,FALSE)</f>
        <v>3500</v>
      </c>
      <c r="P629" s="18"/>
      <c r="Q629" s="24"/>
      <c r="R629" s="18" t="s">
        <v>10147</v>
      </c>
      <c r="S629" s="18"/>
    </row>
    <row r="630" spans="1:19" ht="51" x14ac:dyDescent="0.2">
      <c r="A630" s="7" t="s">
        <v>9</v>
      </c>
      <c r="B630" s="4" t="s">
        <v>2</v>
      </c>
      <c r="C630" s="17" t="s">
        <v>7100</v>
      </c>
      <c r="D630" s="17" t="s">
        <v>6970</v>
      </c>
      <c r="E630" s="18" t="s">
        <v>7101</v>
      </c>
      <c r="F630" s="18" t="s">
        <v>6971</v>
      </c>
      <c r="G630" s="18"/>
      <c r="H630" s="18" t="s">
        <v>7097</v>
      </c>
      <c r="I630" s="18">
        <v>100282</v>
      </c>
      <c r="J630" s="19">
        <v>42193</v>
      </c>
      <c r="K630" s="20" t="s">
        <v>1275</v>
      </c>
      <c r="L630" s="20">
        <v>2015</v>
      </c>
      <c r="M630" s="22">
        <v>5500</v>
      </c>
      <c r="N630" s="21" t="s">
        <v>130</v>
      </c>
      <c r="O630" s="23">
        <f>M630*VLOOKUP(N630,Kurzy!$A$2:$B$10,2,FALSE)</f>
        <v>5500</v>
      </c>
      <c r="P630" s="18"/>
      <c r="Q630" s="24"/>
      <c r="R630" s="18" t="s">
        <v>10147</v>
      </c>
      <c r="S630" s="18"/>
    </row>
    <row r="631" spans="1:19" ht="51" x14ac:dyDescent="0.2">
      <c r="A631" s="7" t="s">
        <v>9</v>
      </c>
      <c r="B631" s="4" t="s">
        <v>2</v>
      </c>
      <c r="C631" s="17" t="s">
        <v>7102</v>
      </c>
      <c r="D631" s="17" t="s">
        <v>6970</v>
      </c>
      <c r="E631" s="18" t="s">
        <v>7103</v>
      </c>
      <c r="F631" s="18" t="s">
        <v>6971</v>
      </c>
      <c r="G631" s="18"/>
      <c r="H631" s="18" t="s">
        <v>7097</v>
      </c>
      <c r="I631" s="18">
        <v>100282</v>
      </c>
      <c r="J631" s="19">
        <v>42198</v>
      </c>
      <c r="K631" s="20" t="s">
        <v>1275</v>
      </c>
      <c r="L631" s="20">
        <v>2015</v>
      </c>
      <c r="M631" s="22">
        <v>3500</v>
      </c>
      <c r="N631" s="21" t="s">
        <v>130</v>
      </c>
      <c r="O631" s="23">
        <f>M631*VLOOKUP(N631,Kurzy!$A$2:$B$10,2,FALSE)</f>
        <v>3500</v>
      </c>
      <c r="P631" s="18"/>
      <c r="Q631" s="24"/>
      <c r="R631" s="18" t="s">
        <v>10147</v>
      </c>
      <c r="S631" s="18"/>
    </row>
    <row r="632" spans="1:19" ht="38.25" x14ac:dyDescent="0.2">
      <c r="A632" s="7" t="s">
        <v>9</v>
      </c>
      <c r="B632" s="4" t="s">
        <v>2</v>
      </c>
      <c r="C632" s="17" t="s">
        <v>7104</v>
      </c>
      <c r="D632" s="17" t="s">
        <v>7105</v>
      </c>
      <c r="E632" s="18" t="s">
        <v>7106</v>
      </c>
      <c r="F632" s="18" t="s">
        <v>988</v>
      </c>
      <c r="G632" s="18"/>
      <c r="H632" s="18" t="s">
        <v>7107</v>
      </c>
      <c r="I632" s="18">
        <v>36383562</v>
      </c>
      <c r="J632" s="19">
        <v>42136</v>
      </c>
      <c r="K632" s="20" t="s">
        <v>1275</v>
      </c>
      <c r="L632" s="20">
        <v>2015</v>
      </c>
      <c r="M632" s="22">
        <v>9318</v>
      </c>
      <c r="N632" s="21" t="s">
        <v>130</v>
      </c>
      <c r="O632" s="23">
        <f>M632*VLOOKUP(N632,Kurzy!$A$2:$B$10,2,FALSE)</f>
        <v>9318</v>
      </c>
      <c r="P632" s="18"/>
      <c r="Q632" s="24"/>
      <c r="R632" s="18" t="s">
        <v>10147</v>
      </c>
      <c r="S632" s="18"/>
    </row>
    <row r="633" spans="1:19" ht="38.25" x14ac:dyDescent="0.2">
      <c r="A633" s="7" t="s">
        <v>9</v>
      </c>
      <c r="B633" s="4" t="s">
        <v>2</v>
      </c>
      <c r="C633" s="17" t="s">
        <v>7108</v>
      </c>
      <c r="D633" s="17" t="s">
        <v>7109</v>
      </c>
      <c r="E633" s="18" t="s">
        <v>7110</v>
      </c>
      <c r="F633" s="18" t="s">
        <v>3193</v>
      </c>
      <c r="G633" s="18"/>
      <c r="H633" s="18" t="s">
        <v>7111</v>
      </c>
      <c r="I633" s="18">
        <v>31626599</v>
      </c>
      <c r="J633" s="19">
        <v>42215</v>
      </c>
      <c r="K633" s="20" t="s">
        <v>1275</v>
      </c>
      <c r="L633" s="20">
        <v>2015</v>
      </c>
      <c r="M633" s="22">
        <v>10200</v>
      </c>
      <c r="N633" s="21" t="s">
        <v>130</v>
      </c>
      <c r="O633" s="23">
        <f>M633*VLOOKUP(N633,Kurzy!$A$2:$B$10,2,FALSE)</f>
        <v>10200</v>
      </c>
      <c r="P633" s="18"/>
      <c r="Q633" s="24"/>
      <c r="R633" s="18" t="s">
        <v>10147</v>
      </c>
      <c r="S633" s="18"/>
    </row>
    <row r="634" spans="1:19" ht="51" x14ac:dyDescent="0.2">
      <c r="A634" s="7" t="s">
        <v>9</v>
      </c>
      <c r="B634" s="4" t="s">
        <v>2</v>
      </c>
      <c r="C634" s="17" t="s">
        <v>7112</v>
      </c>
      <c r="D634" s="17" t="s">
        <v>6970</v>
      </c>
      <c r="E634" s="18" t="s">
        <v>7113</v>
      </c>
      <c r="F634" s="18" t="s">
        <v>6971</v>
      </c>
      <c r="G634" s="18"/>
      <c r="H634" s="18" t="s">
        <v>7114</v>
      </c>
      <c r="I634" s="18">
        <v>811198586</v>
      </c>
      <c r="J634" s="19">
        <v>42234</v>
      </c>
      <c r="K634" s="20" t="s">
        <v>1275</v>
      </c>
      <c r="L634" s="20">
        <v>2015</v>
      </c>
      <c r="M634" s="22">
        <v>8500</v>
      </c>
      <c r="N634" s="21" t="s">
        <v>130</v>
      </c>
      <c r="O634" s="23">
        <f>M634*VLOOKUP(N634,Kurzy!$A$2:$B$10,2,FALSE)</f>
        <v>8500</v>
      </c>
      <c r="P634" s="18"/>
      <c r="Q634" s="24"/>
      <c r="R634" s="18" t="s">
        <v>10147</v>
      </c>
      <c r="S634" s="18"/>
    </row>
    <row r="635" spans="1:19" ht="51" x14ac:dyDescent="0.2">
      <c r="A635" s="7" t="s">
        <v>9</v>
      </c>
      <c r="B635" s="4" t="s">
        <v>2</v>
      </c>
      <c r="C635" s="17" t="s">
        <v>7115</v>
      </c>
      <c r="D635" s="17" t="s">
        <v>6970</v>
      </c>
      <c r="E635" s="18" t="s">
        <v>7116</v>
      </c>
      <c r="F635" s="18" t="s">
        <v>6971</v>
      </c>
      <c r="G635" s="18"/>
      <c r="H635" s="18" t="s">
        <v>6998</v>
      </c>
      <c r="I635" s="18"/>
      <c r="J635" s="19">
        <v>42228</v>
      </c>
      <c r="K635" s="20" t="s">
        <v>1275</v>
      </c>
      <c r="L635" s="20">
        <v>2015</v>
      </c>
      <c r="M635" s="22">
        <v>8300</v>
      </c>
      <c r="N635" s="21" t="s">
        <v>130</v>
      </c>
      <c r="O635" s="23">
        <f>M635*VLOOKUP(N635,Kurzy!$A$2:$B$10,2,FALSE)</f>
        <v>8300</v>
      </c>
      <c r="P635" s="18"/>
      <c r="Q635" s="24"/>
      <c r="R635" s="18" t="s">
        <v>10147</v>
      </c>
      <c r="S635" s="18"/>
    </row>
    <row r="636" spans="1:19" ht="38.25" x14ac:dyDescent="0.2">
      <c r="A636" s="7" t="s">
        <v>9</v>
      </c>
      <c r="B636" s="4" t="s">
        <v>2</v>
      </c>
      <c r="C636" s="17" t="s">
        <v>7117</v>
      </c>
      <c r="D636" s="17" t="s">
        <v>7118</v>
      </c>
      <c r="E636" s="18" t="s">
        <v>7119</v>
      </c>
      <c r="F636" s="18" t="s">
        <v>988</v>
      </c>
      <c r="G636" s="18"/>
      <c r="H636" s="18" t="s">
        <v>7120</v>
      </c>
      <c r="I636" s="18"/>
      <c r="J636" s="19">
        <v>42074</v>
      </c>
      <c r="K636" s="20" t="s">
        <v>1275</v>
      </c>
      <c r="L636" s="20">
        <v>2015</v>
      </c>
      <c r="M636" s="22">
        <v>10500</v>
      </c>
      <c r="N636" s="21" t="s">
        <v>130</v>
      </c>
      <c r="O636" s="23">
        <f>M636*VLOOKUP(N636,Kurzy!$A$2:$B$10,2,FALSE)</f>
        <v>10500</v>
      </c>
      <c r="P636" s="18"/>
      <c r="Q636" s="24"/>
      <c r="R636" s="18" t="s">
        <v>10147</v>
      </c>
      <c r="S636" s="18"/>
    </row>
    <row r="637" spans="1:19" ht="25.5" x14ac:dyDescent="0.2">
      <c r="A637" s="7" t="s">
        <v>9</v>
      </c>
      <c r="B637" s="4" t="s">
        <v>2</v>
      </c>
      <c r="C637" s="17" t="s">
        <v>7121</v>
      </c>
      <c r="D637" s="17" t="s">
        <v>7059</v>
      </c>
      <c r="E637" s="18" t="s">
        <v>7122</v>
      </c>
      <c r="F637" s="18" t="s">
        <v>988</v>
      </c>
      <c r="G637" s="18"/>
      <c r="H637" s="18" t="s">
        <v>7123</v>
      </c>
      <c r="I637" s="18">
        <v>34139664</v>
      </c>
      <c r="J637" s="19">
        <v>42262</v>
      </c>
      <c r="K637" s="20" t="s">
        <v>1275</v>
      </c>
      <c r="L637" s="20">
        <v>2015</v>
      </c>
      <c r="M637" s="22">
        <v>1434</v>
      </c>
      <c r="N637" s="21" t="s">
        <v>130</v>
      </c>
      <c r="O637" s="23">
        <f>M637*VLOOKUP(N637,Kurzy!$A$2:$B$10,2,FALSE)</f>
        <v>1434</v>
      </c>
      <c r="P637" s="18"/>
      <c r="Q637" s="24"/>
      <c r="R637" s="18" t="s">
        <v>10147</v>
      </c>
      <c r="S637" s="18"/>
    </row>
    <row r="638" spans="1:19" ht="114.75" x14ac:dyDescent="0.2">
      <c r="A638" s="7" t="s">
        <v>9</v>
      </c>
      <c r="B638" s="4" t="s">
        <v>2</v>
      </c>
      <c r="C638" s="17" t="s">
        <v>7056</v>
      </c>
      <c r="D638" s="17" t="s">
        <v>6981</v>
      </c>
      <c r="E638" s="18" t="s">
        <v>7124</v>
      </c>
      <c r="F638" s="18" t="s">
        <v>988</v>
      </c>
      <c r="G638" s="18"/>
      <c r="H638" s="18" t="s">
        <v>6982</v>
      </c>
      <c r="I638" s="18">
        <v>36386553</v>
      </c>
      <c r="J638" s="19">
        <v>42621</v>
      </c>
      <c r="K638" s="20" t="s">
        <v>1275</v>
      </c>
      <c r="L638" s="20">
        <v>2015</v>
      </c>
      <c r="M638" s="22">
        <v>1681.9199999999998</v>
      </c>
      <c r="N638" s="21" t="s">
        <v>130</v>
      </c>
      <c r="O638" s="23">
        <f>M638*VLOOKUP(N638,Kurzy!$A$2:$B$10,2,FALSE)</f>
        <v>1681.9199999999998</v>
      </c>
      <c r="P638" s="18"/>
      <c r="Q638" s="24" t="s">
        <v>7462</v>
      </c>
      <c r="R638" s="18" t="s">
        <v>10147</v>
      </c>
      <c r="S638" s="18"/>
    </row>
    <row r="639" spans="1:19" ht="38.25" x14ac:dyDescent="0.2">
      <c r="A639" s="7" t="s">
        <v>9</v>
      </c>
      <c r="B639" s="4" t="s">
        <v>2</v>
      </c>
      <c r="C639" s="17" t="s">
        <v>7125</v>
      </c>
      <c r="D639" s="17" t="s">
        <v>7126</v>
      </c>
      <c r="E639" s="18" t="s">
        <v>7127</v>
      </c>
      <c r="F639" s="18" t="s">
        <v>988</v>
      </c>
      <c r="G639" s="18"/>
      <c r="H639" s="18" t="s">
        <v>7111</v>
      </c>
      <c r="I639" s="18">
        <v>31626599</v>
      </c>
      <c r="J639" s="19">
        <v>42263</v>
      </c>
      <c r="K639" s="20" t="s">
        <v>1275</v>
      </c>
      <c r="L639" s="20">
        <v>2015</v>
      </c>
      <c r="M639" s="22">
        <v>6868.8</v>
      </c>
      <c r="N639" s="21" t="s">
        <v>130</v>
      </c>
      <c r="O639" s="23">
        <f>M639*VLOOKUP(N639,Kurzy!$A$2:$B$10,2,FALSE)</f>
        <v>6868.8</v>
      </c>
      <c r="P639" s="18"/>
      <c r="Q639" s="24" t="s">
        <v>7469</v>
      </c>
      <c r="R639" s="18" t="s">
        <v>10147</v>
      </c>
      <c r="S639" s="18"/>
    </row>
    <row r="640" spans="1:19" ht="51" x14ac:dyDescent="0.2">
      <c r="A640" s="7" t="s">
        <v>9</v>
      </c>
      <c r="B640" s="4" t="s">
        <v>2</v>
      </c>
      <c r="C640" s="17" t="s">
        <v>7093</v>
      </c>
      <c r="D640" s="17" t="s">
        <v>6993</v>
      </c>
      <c r="E640" s="18" t="s">
        <v>7128</v>
      </c>
      <c r="F640" s="18" t="s">
        <v>988</v>
      </c>
      <c r="G640" s="18"/>
      <c r="H640" s="18" t="s">
        <v>7129</v>
      </c>
      <c r="I640" s="18" t="s">
        <v>7130</v>
      </c>
      <c r="J640" s="19">
        <v>42264</v>
      </c>
      <c r="K640" s="20" t="s">
        <v>1275</v>
      </c>
      <c r="L640" s="20">
        <v>2015</v>
      </c>
      <c r="M640" s="22">
        <v>2956.7999999999997</v>
      </c>
      <c r="N640" s="21" t="s">
        <v>130</v>
      </c>
      <c r="O640" s="23">
        <f>M640*VLOOKUP(N640,Kurzy!$A$2:$B$10,2,FALSE)</f>
        <v>2956.7999999999997</v>
      </c>
      <c r="P640" s="18"/>
      <c r="Q640" s="24" t="s">
        <v>7463</v>
      </c>
      <c r="R640" s="18" t="s">
        <v>10147</v>
      </c>
      <c r="S640" s="18"/>
    </row>
    <row r="641" spans="1:19" ht="51" x14ac:dyDescent="0.2">
      <c r="A641" s="7" t="s">
        <v>9</v>
      </c>
      <c r="B641" s="4" t="s">
        <v>2</v>
      </c>
      <c r="C641" s="17" t="s">
        <v>7131</v>
      </c>
      <c r="D641" s="17" t="s">
        <v>7013</v>
      </c>
      <c r="E641" s="18" t="s">
        <v>7132</v>
      </c>
      <c r="F641" s="18" t="s">
        <v>988</v>
      </c>
      <c r="G641" s="18"/>
      <c r="H641" s="18" t="s">
        <v>7133</v>
      </c>
      <c r="I641" s="18" t="s">
        <v>2792</v>
      </c>
      <c r="J641" s="19">
        <v>42290</v>
      </c>
      <c r="K641" s="20" t="s">
        <v>1275</v>
      </c>
      <c r="L641" s="20">
        <v>2015</v>
      </c>
      <c r="M641" s="22">
        <v>3960</v>
      </c>
      <c r="N641" s="21" t="s">
        <v>130</v>
      </c>
      <c r="O641" s="23">
        <f>M641*VLOOKUP(N641,Kurzy!$A$2:$B$10,2,FALSE)</f>
        <v>3960</v>
      </c>
      <c r="P641" s="18"/>
      <c r="Q641" s="24"/>
      <c r="R641" s="18" t="s">
        <v>10147</v>
      </c>
      <c r="S641" s="18"/>
    </row>
    <row r="642" spans="1:19" ht="51" x14ac:dyDescent="0.2">
      <c r="A642" s="7" t="s">
        <v>9</v>
      </c>
      <c r="B642" s="4" t="s">
        <v>2</v>
      </c>
      <c r="C642" s="17" t="s">
        <v>7134</v>
      </c>
      <c r="D642" s="17" t="s">
        <v>6993</v>
      </c>
      <c r="E642" s="18" t="s">
        <v>7135</v>
      </c>
      <c r="F642" s="18" t="s">
        <v>988</v>
      </c>
      <c r="G642" s="18"/>
      <c r="H642" s="18" t="s">
        <v>7136</v>
      </c>
      <c r="I642" s="18">
        <v>45552894</v>
      </c>
      <c r="J642" s="19">
        <v>42298</v>
      </c>
      <c r="K642" s="20" t="s">
        <v>1275</v>
      </c>
      <c r="L642" s="20">
        <v>2015</v>
      </c>
      <c r="M642" s="22">
        <v>1440</v>
      </c>
      <c r="N642" s="21" t="s">
        <v>130</v>
      </c>
      <c r="O642" s="23">
        <f>M642*VLOOKUP(N642,Kurzy!$A$2:$B$10,2,FALSE)</f>
        <v>1440</v>
      </c>
      <c r="P642" s="18"/>
      <c r="Q642" s="24" t="s">
        <v>7463</v>
      </c>
      <c r="R642" s="18" t="s">
        <v>10147</v>
      </c>
      <c r="S642" s="18"/>
    </row>
    <row r="643" spans="1:19" ht="38.25" x14ac:dyDescent="0.2">
      <c r="A643" s="7" t="s">
        <v>9</v>
      </c>
      <c r="B643" s="4" t="s">
        <v>2</v>
      </c>
      <c r="C643" s="17" t="s">
        <v>7137</v>
      </c>
      <c r="D643" s="17" t="s">
        <v>7138</v>
      </c>
      <c r="E643" s="18" t="s">
        <v>7139</v>
      </c>
      <c r="F643" s="18" t="s">
        <v>988</v>
      </c>
      <c r="G643" s="18"/>
      <c r="H643" s="18" t="s">
        <v>7140</v>
      </c>
      <c r="I643" s="18">
        <v>36058645</v>
      </c>
      <c r="J643" s="19">
        <v>41677</v>
      </c>
      <c r="K643" s="20" t="s">
        <v>1291</v>
      </c>
      <c r="L643" s="20">
        <v>2015</v>
      </c>
      <c r="M643" s="22">
        <v>1050</v>
      </c>
      <c r="N643" s="21" t="s">
        <v>130</v>
      </c>
      <c r="O643" s="23">
        <f>M643*VLOOKUP(N643,Kurzy!$A$2:$B$10,2,FALSE)</f>
        <v>1050</v>
      </c>
      <c r="P643" s="18"/>
      <c r="Q643" s="24"/>
      <c r="R643" s="18" t="s">
        <v>10147</v>
      </c>
      <c r="S643" s="18"/>
    </row>
    <row r="644" spans="1:19" ht="38.25" x14ac:dyDescent="0.2">
      <c r="A644" s="7" t="s">
        <v>9</v>
      </c>
      <c r="B644" s="4" t="s">
        <v>2</v>
      </c>
      <c r="C644" s="17" t="s">
        <v>7141</v>
      </c>
      <c r="D644" s="17" t="s">
        <v>6970</v>
      </c>
      <c r="E644" s="18" t="s">
        <v>7142</v>
      </c>
      <c r="F644" s="18" t="s">
        <v>6971</v>
      </c>
      <c r="G644" s="18"/>
      <c r="H644" s="18" t="s">
        <v>7143</v>
      </c>
      <c r="I644" s="18">
        <v>31708498</v>
      </c>
      <c r="J644" s="19">
        <v>41443</v>
      </c>
      <c r="K644" s="20" t="s">
        <v>1274</v>
      </c>
      <c r="L644" s="20">
        <v>2015</v>
      </c>
      <c r="M644" s="22">
        <v>3360</v>
      </c>
      <c r="N644" s="21" t="s">
        <v>130</v>
      </c>
      <c r="O644" s="23">
        <f>M644*VLOOKUP(N644,Kurzy!$A$2:$B$10,2,FALSE)</f>
        <v>3360</v>
      </c>
      <c r="P644" s="18"/>
      <c r="Q644" s="24"/>
      <c r="R644" s="18" t="s">
        <v>10147</v>
      </c>
      <c r="S644" s="18"/>
    </row>
    <row r="645" spans="1:19" ht="38.25" x14ac:dyDescent="0.2">
      <c r="A645" s="7" t="s">
        <v>9</v>
      </c>
      <c r="B645" s="4" t="s">
        <v>2</v>
      </c>
      <c r="C645" s="17" t="s">
        <v>7144</v>
      </c>
      <c r="D645" s="17" t="s">
        <v>6970</v>
      </c>
      <c r="E645" s="18" t="s">
        <v>4142</v>
      </c>
      <c r="F645" s="18" t="s">
        <v>6971</v>
      </c>
      <c r="G645" s="18"/>
      <c r="H645" s="18" t="s">
        <v>6988</v>
      </c>
      <c r="I645" s="18"/>
      <c r="J645" s="19">
        <v>41823</v>
      </c>
      <c r="K645" s="20" t="s">
        <v>1291</v>
      </c>
      <c r="L645" s="20">
        <v>2015</v>
      </c>
      <c r="M645" s="22">
        <v>7900</v>
      </c>
      <c r="N645" s="21" t="s">
        <v>130</v>
      </c>
      <c r="O645" s="23">
        <f>M645*VLOOKUP(N645,Kurzy!$A$2:$B$10,2,FALSE)</f>
        <v>7900</v>
      </c>
      <c r="P645" s="18"/>
      <c r="Q645" s="24"/>
      <c r="R645" s="18" t="s">
        <v>10147</v>
      </c>
      <c r="S645" s="18"/>
    </row>
    <row r="646" spans="1:19" ht="38.25" x14ac:dyDescent="0.2">
      <c r="A646" s="7" t="s">
        <v>9</v>
      </c>
      <c r="B646" s="4" t="s">
        <v>2</v>
      </c>
      <c r="C646" s="17" t="s">
        <v>7145</v>
      </c>
      <c r="D646" s="17" t="s">
        <v>6970</v>
      </c>
      <c r="E646" s="18" t="s">
        <v>7146</v>
      </c>
      <c r="F646" s="18" t="s">
        <v>6971</v>
      </c>
      <c r="G646" s="18"/>
      <c r="H646" s="18" t="s">
        <v>6974</v>
      </c>
      <c r="I646" s="18"/>
      <c r="J646" s="19">
        <v>41978</v>
      </c>
      <c r="K646" s="20" t="s">
        <v>1275</v>
      </c>
      <c r="L646" s="20">
        <v>2015</v>
      </c>
      <c r="M646" s="22">
        <v>7500</v>
      </c>
      <c r="N646" s="21" t="s">
        <v>130</v>
      </c>
      <c r="O646" s="23">
        <f>M646*VLOOKUP(N646,Kurzy!$A$2:$B$10,2,FALSE)</f>
        <v>7500</v>
      </c>
      <c r="P646" s="18"/>
      <c r="Q646" s="24"/>
      <c r="R646" s="18" t="s">
        <v>10147</v>
      </c>
      <c r="S646" s="18"/>
    </row>
    <row r="647" spans="1:19" ht="38.25" x14ac:dyDescent="0.2">
      <c r="A647" s="7" t="s">
        <v>9</v>
      </c>
      <c r="B647" s="4" t="s">
        <v>2</v>
      </c>
      <c r="C647" s="17" t="s">
        <v>7147</v>
      </c>
      <c r="D647" s="17" t="s">
        <v>6970</v>
      </c>
      <c r="E647" s="18" t="s">
        <v>7148</v>
      </c>
      <c r="F647" s="18" t="s">
        <v>6971</v>
      </c>
      <c r="G647" s="18"/>
      <c r="H647" s="18" t="s">
        <v>6974</v>
      </c>
      <c r="I647" s="18"/>
      <c r="J647" s="19">
        <v>41983</v>
      </c>
      <c r="K647" s="20" t="s">
        <v>1291</v>
      </c>
      <c r="L647" s="20">
        <v>2015</v>
      </c>
      <c r="M647" s="22">
        <v>3500</v>
      </c>
      <c r="N647" s="21" t="s">
        <v>130</v>
      </c>
      <c r="O647" s="23">
        <f>M647*VLOOKUP(N647,Kurzy!$A$2:$B$10,2,FALSE)</f>
        <v>3500</v>
      </c>
      <c r="P647" s="18"/>
      <c r="Q647" s="24"/>
      <c r="R647" s="18" t="s">
        <v>10147</v>
      </c>
      <c r="S647" s="18"/>
    </row>
    <row r="648" spans="1:19" ht="114.75" x14ac:dyDescent="0.2">
      <c r="A648" s="7" t="s">
        <v>9</v>
      </c>
      <c r="B648" s="4" t="s">
        <v>2</v>
      </c>
      <c r="C648" s="17" t="s">
        <v>7149</v>
      </c>
      <c r="D648" s="17" t="s">
        <v>6981</v>
      </c>
      <c r="E648" s="18" t="s">
        <v>7150</v>
      </c>
      <c r="F648" s="18" t="s">
        <v>988</v>
      </c>
      <c r="G648" s="18"/>
      <c r="H648" s="18" t="s">
        <v>6982</v>
      </c>
      <c r="I648" s="18">
        <v>36386553</v>
      </c>
      <c r="J648" s="19">
        <v>41971</v>
      </c>
      <c r="K648" s="20" t="s">
        <v>1291</v>
      </c>
      <c r="L648" s="20">
        <v>2015</v>
      </c>
      <c r="M648" s="22">
        <v>1036.8</v>
      </c>
      <c r="N648" s="21" t="s">
        <v>130</v>
      </c>
      <c r="O648" s="23">
        <f>M648*VLOOKUP(N648,Kurzy!$A$2:$B$10,2,FALSE)</f>
        <v>1036.8</v>
      </c>
      <c r="P648" s="18"/>
      <c r="Q648" s="24" t="s">
        <v>7462</v>
      </c>
      <c r="R648" s="18" t="s">
        <v>10147</v>
      </c>
      <c r="S648" s="18"/>
    </row>
    <row r="649" spans="1:19" ht="102" x14ac:dyDescent="0.2">
      <c r="A649" s="7" t="s">
        <v>9</v>
      </c>
      <c r="B649" s="4" t="s">
        <v>2</v>
      </c>
      <c r="C649" s="17" t="s">
        <v>7151</v>
      </c>
      <c r="D649" s="17" t="s">
        <v>7000</v>
      </c>
      <c r="E649" s="18" t="s">
        <v>7152</v>
      </c>
      <c r="F649" s="18" t="s">
        <v>988</v>
      </c>
      <c r="G649" s="18"/>
      <c r="H649" s="18" t="s">
        <v>7153</v>
      </c>
      <c r="I649" s="18">
        <v>36401676</v>
      </c>
      <c r="J649" s="19">
        <v>41891</v>
      </c>
      <c r="K649" s="20" t="s">
        <v>1291</v>
      </c>
      <c r="L649" s="20">
        <v>2015</v>
      </c>
      <c r="M649" s="22">
        <v>11939.63</v>
      </c>
      <c r="N649" s="21" t="s">
        <v>130</v>
      </c>
      <c r="O649" s="23">
        <f>M649*VLOOKUP(N649,Kurzy!$A$2:$B$10,2,FALSE)</f>
        <v>11939.63</v>
      </c>
      <c r="P649" s="18"/>
      <c r="Q649" s="24" t="s">
        <v>7470</v>
      </c>
      <c r="R649" s="18" t="s">
        <v>10147</v>
      </c>
      <c r="S649" s="18"/>
    </row>
    <row r="650" spans="1:19" ht="38.25" x14ac:dyDescent="0.2">
      <c r="A650" s="7" t="s">
        <v>9</v>
      </c>
      <c r="B650" s="4" t="s">
        <v>2</v>
      </c>
      <c r="C650" s="17" t="s">
        <v>7154</v>
      </c>
      <c r="D650" s="17" t="s">
        <v>7059</v>
      </c>
      <c r="E650" s="18" t="s">
        <v>7155</v>
      </c>
      <c r="F650" s="18" t="s">
        <v>988</v>
      </c>
      <c r="G650" s="18"/>
      <c r="H650" s="18" t="s">
        <v>7156</v>
      </c>
      <c r="I650" s="18">
        <v>35914939</v>
      </c>
      <c r="J650" s="19">
        <v>41953</v>
      </c>
      <c r="K650" s="20" t="s">
        <v>1275</v>
      </c>
      <c r="L650" s="20">
        <v>2015</v>
      </c>
      <c r="M650" s="22">
        <v>7710</v>
      </c>
      <c r="N650" s="21" t="s">
        <v>130</v>
      </c>
      <c r="O650" s="23">
        <f>M650*VLOOKUP(N650,Kurzy!$A$2:$B$10,2,FALSE)</f>
        <v>7710</v>
      </c>
      <c r="P650" s="18"/>
      <c r="Q650" s="24"/>
      <c r="R650" s="18" t="s">
        <v>10147</v>
      </c>
      <c r="S650" s="18"/>
    </row>
    <row r="651" spans="1:19" ht="89.25" x14ac:dyDescent="0.2">
      <c r="A651" s="7" t="s">
        <v>9</v>
      </c>
      <c r="B651" s="4" t="s">
        <v>2</v>
      </c>
      <c r="C651" s="17" t="s">
        <v>7157</v>
      </c>
      <c r="D651" s="17" t="s">
        <v>7013</v>
      </c>
      <c r="E651" s="18" t="s">
        <v>7158</v>
      </c>
      <c r="F651" s="18" t="s">
        <v>988</v>
      </c>
      <c r="G651" s="18"/>
      <c r="H651" s="18" t="s">
        <v>7159</v>
      </c>
      <c r="I651" s="18"/>
      <c r="J651" s="19">
        <v>41983</v>
      </c>
      <c r="K651" s="20" t="s">
        <v>1291</v>
      </c>
      <c r="L651" s="20">
        <v>2015</v>
      </c>
      <c r="M651" s="22">
        <v>3000</v>
      </c>
      <c r="N651" s="21" t="s">
        <v>130</v>
      </c>
      <c r="O651" s="23">
        <f>M651*VLOOKUP(N651,Kurzy!$A$2:$B$10,2,FALSE)</f>
        <v>3000</v>
      </c>
      <c r="P651" s="18"/>
      <c r="Q651" s="24" t="s">
        <v>7471</v>
      </c>
      <c r="R651" s="18" t="s">
        <v>10147</v>
      </c>
      <c r="S651" s="18"/>
    </row>
    <row r="652" spans="1:19" ht="89.25" x14ac:dyDescent="0.2">
      <c r="A652" s="7" t="s">
        <v>9</v>
      </c>
      <c r="B652" s="4" t="s">
        <v>2</v>
      </c>
      <c r="C652" s="17" t="s">
        <v>7160</v>
      </c>
      <c r="D652" s="17" t="s">
        <v>7000</v>
      </c>
      <c r="E652" s="18" t="s">
        <v>7161</v>
      </c>
      <c r="F652" s="18" t="s">
        <v>988</v>
      </c>
      <c r="G652" s="18"/>
      <c r="H652" s="18" t="s">
        <v>7162</v>
      </c>
      <c r="I652" s="18">
        <v>26837374</v>
      </c>
      <c r="J652" s="19">
        <v>41940</v>
      </c>
      <c r="K652" s="20" t="s">
        <v>1291</v>
      </c>
      <c r="L652" s="20">
        <v>2015</v>
      </c>
      <c r="M652" s="22">
        <v>3746.74</v>
      </c>
      <c r="N652" s="21" t="s">
        <v>130</v>
      </c>
      <c r="O652" s="23">
        <f>M652*VLOOKUP(N652,Kurzy!$A$2:$B$10,2,FALSE)</f>
        <v>3746.74</v>
      </c>
      <c r="P652" s="18"/>
      <c r="Q652" s="24" t="s">
        <v>7472</v>
      </c>
      <c r="R652" s="18" t="s">
        <v>10147</v>
      </c>
      <c r="S652" s="18"/>
    </row>
    <row r="653" spans="1:19" ht="76.5" x14ac:dyDescent="0.2">
      <c r="A653" s="7" t="s">
        <v>9</v>
      </c>
      <c r="B653" s="4" t="s">
        <v>2</v>
      </c>
      <c r="C653" s="17" t="s">
        <v>7149</v>
      </c>
      <c r="D653" s="17" t="s">
        <v>6981</v>
      </c>
      <c r="E653" s="18" t="s">
        <v>7163</v>
      </c>
      <c r="F653" s="18" t="s">
        <v>988</v>
      </c>
      <c r="G653" s="18"/>
      <c r="H653" s="18" t="s">
        <v>6982</v>
      </c>
      <c r="I653" s="18">
        <v>36386553</v>
      </c>
      <c r="J653" s="19">
        <v>41975</v>
      </c>
      <c r="K653" s="20" t="s">
        <v>1291</v>
      </c>
      <c r="L653" s="20">
        <v>2015</v>
      </c>
      <c r="M653" s="22">
        <v>1347.8400000000001</v>
      </c>
      <c r="N653" s="21" t="s">
        <v>130</v>
      </c>
      <c r="O653" s="23">
        <f>M653*VLOOKUP(N653,Kurzy!$A$2:$B$10,2,FALSE)</f>
        <v>1347.8400000000001</v>
      </c>
      <c r="P653" s="18"/>
      <c r="Q653" s="24" t="s">
        <v>7466</v>
      </c>
      <c r="R653" s="18" t="s">
        <v>10147</v>
      </c>
      <c r="S653" s="18"/>
    </row>
    <row r="654" spans="1:19" ht="114.75" x14ac:dyDescent="0.2">
      <c r="A654" s="7" t="s">
        <v>9</v>
      </c>
      <c r="B654" s="4" t="s">
        <v>2</v>
      </c>
      <c r="C654" s="17" t="s">
        <v>7149</v>
      </c>
      <c r="D654" s="17" t="s">
        <v>6981</v>
      </c>
      <c r="E654" s="18" t="s">
        <v>7163</v>
      </c>
      <c r="F654" s="18" t="s">
        <v>988</v>
      </c>
      <c r="G654" s="18"/>
      <c r="H654" s="18" t="s">
        <v>7164</v>
      </c>
      <c r="I654" s="18">
        <v>36386553</v>
      </c>
      <c r="J654" s="19">
        <v>41976</v>
      </c>
      <c r="K654" s="20" t="s">
        <v>1291</v>
      </c>
      <c r="L654" s="20">
        <v>2015</v>
      </c>
      <c r="M654" s="22">
        <v>892.8</v>
      </c>
      <c r="N654" s="21" t="s">
        <v>130</v>
      </c>
      <c r="O654" s="23">
        <f>M654*VLOOKUP(N654,Kurzy!$A$2:$B$10,2,FALSE)</f>
        <v>892.8</v>
      </c>
      <c r="P654" s="18"/>
      <c r="Q654" s="24" t="s">
        <v>7462</v>
      </c>
      <c r="R654" s="18" t="s">
        <v>10147</v>
      </c>
      <c r="S654" s="18"/>
    </row>
    <row r="655" spans="1:19" ht="51" hidden="1" x14ac:dyDescent="0.2">
      <c r="A655" s="7" t="s">
        <v>9</v>
      </c>
      <c r="B655" s="4" t="s">
        <v>2</v>
      </c>
      <c r="C655" s="17" t="s">
        <v>7165</v>
      </c>
      <c r="D655" s="17" t="s">
        <v>6981</v>
      </c>
      <c r="E655" s="18" t="s">
        <v>7166</v>
      </c>
      <c r="F655" s="18" t="s">
        <v>988</v>
      </c>
      <c r="G655" s="18"/>
      <c r="H655" s="18" t="s">
        <v>7167</v>
      </c>
      <c r="I655" s="18">
        <v>36383562</v>
      </c>
      <c r="J655" s="19">
        <v>41995</v>
      </c>
      <c r="K655" s="20" t="s">
        <v>1291</v>
      </c>
      <c r="L655" s="20">
        <v>2015</v>
      </c>
      <c r="M655" s="22">
        <v>1764</v>
      </c>
      <c r="N655" s="21" t="s">
        <v>130</v>
      </c>
      <c r="O655" s="23">
        <f>M655*VLOOKUP(N655,Kurzy!$A$2:$B$10,2,FALSE)</f>
        <v>1764</v>
      </c>
      <c r="P655" s="18"/>
      <c r="Q655" s="24"/>
      <c r="R655" s="18" t="s">
        <v>10143</v>
      </c>
      <c r="S655" s="18" t="s">
        <v>10175</v>
      </c>
    </row>
    <row r="656" spans="1:19" ht="102" x14ac:dyDescent="0.2">
      <c r="A656" s="7" t="s">
        <v>9</v>
      </c>
      <c r="B656" s="4" t="s">
        <v>2</v>
      </c>
      <c r="C656" s="17" t="s">
        <v>7168</v>
      </c>
      <c r="D656" s="17" t="s">
        <v>7000</v>
      </c>
      <c r="E656" s="18" t="s">
        <v>7169</v>
      </c>
      <c r="F656" s="18" t="s">
        <v>988</v>
      </c>
      <c r="G656" s="18"/>
      <c r="H656" s="18" t="s">
        <v>6982</v>
      </c>
      <c r="I656" s="18">
        <v>36386553</v>
      </c>
      <c r="J656" s="19">
        <v>41975</v>
      </c>
      <c r="K656" s="20" t="s">
        <v>1291</v>
      </c>
      <c r="L656" s="20">
        <v>2015</v>
      </c>
      <c r="M656" s="22">
        <v>2760</v>
      </c>
      <c r="N656" s="21" t="s">
        <v>130</v>
      </c>
      <c r="O656" s="23">
        <f>M656*VLOOKUP(N656,Kurzy!$A$2:$B$10,2,FALSE)</f>
        <v>2760</v>
      </c>
      <c r="P656" s="18"/>
      <c r="Q656" s="24" t="s">
        <v>7470</v>
      </c>
      <c r="R656" s="18" t="s">
        <v>10147</v>
      </c>
      <c r="S656" s="18"/>
    </row>
    <row r="657" spans="1:19" ht="102" x14ac:dyDescent="0.2">
      <c r="A657" s="7" t="s">
        <v>9</v>
      </c>
      <c r="B657" s="4" t="s">
        <v>2</v>
      </c>
      <c r="C657" s="17" t="s">
        <v>7168</v>
      </c>
      <c r="D657" s="17" t="s">
        <v>7000</v>
      </c>
      <c r="E657" s="18" t="s">
        <v>7169</v>
      </c>
      <c r="F657" s="18" t="s">
        <v>988</v>
      </c>
      <c r="G657" s="18"/>
      <c r="H657" s="18" t="s">
        <v>6982</v>
      </c>
      <c r="I657" s="18">
        <v>36386553</v>
      </c>
      <c r="J657" s="19">
        <v>41989</v>
      </c>
      <c r="K657" s="20" t="s">
        <v>1291</v>
      </c>
      <c r="L657" s="20">
        <v>2015</v>
      </c>
      <c r="M657" s="22">
        <v>1656</v>
      </c>
      <c r="N657" s="21" t="s">
        <v>130</v>
      </c>
      <c r="O657" s="23">
        <f>M657*VLOOKUP(N657,Kurzy!$A$2:$B$10,2,FALSE)</f>
        <v>1656</v>
      </c>
      <c r="P657" s="18"/>
      <c r="Q657" s="24" t="s">
        <v>7470</v>
      </c>
      <c r="R657" s="18" t="s">
        <v>10147</v>
      </c>
      <c r="S657" s="18"/>
    </row>
    <row r="658" spans="1:19" ht="102" x14ac:dyDescent="0.2">
      <c r="A658" s="7" t="s">
        <v>9</v>
      </c>
      <c r="B658" s="4" t="s">
        <v>2</v>
      </c>
      <c r="C658" s="17" t="s">
        <v>7168</v>
      </c>
      <c r="D658" s="17" t="s">
        <v>7000</v>
      </c>
      <c r="E658" s="18" t="s">
        <v>7169</v>
      </c>
      <c r="F658" s="18" t="s">
        <v>988</v>
      </c>
      <c r="G658" s="18"/>
      <c r="H658" s="18" t="s">
        <v>6982</v>
      </c>
      <c r="I658" s="18">
        <v>36386553</v>
      </c>
      <c r="J658" s="19">
        <v>41985</v>
      </c>
      <c r="K658" s="20" t="s">
        <v>1291</v>
      </c>
      <c r="L658" s="20">
        <v>2015</v>
      </c>
      <c r="M658" s="22">
        <v>2649.6</v>
      </c>
      <c r="N658" s="21" t="s">
        <v>130</v>
      </c>
      <c r="O658" s="23">
        <f>M658*VLOOKUP(N658,Kurzy!$A$2:$B$10,2,FALSE)</f>
        <v>2649.6</v>
      </c>
      <c r="P658" s="18"/>
      <c r="Q658" s="24" t="s">
        <v>7470</v>
      </c>
      <c r="R658" s="18" t="s">
        <v>10147</v>
      </c>
      <c r="S658" s="18"/>
    </row>
    <row r="659" spans="1:19" ht="51" x14ac:dyDescent="0.2">
      <c r="A659" s="7" t="s">
        <v>9</v>
      </c>
      <c r="B659" s="4" t="s">
        <v>2</v>
      </c>
      <c r="C659" s="17" t="s">
        <v>7170</v>
      </c>
      <c r="D659" s="17" t="s">
        <v>7000</v>
      </c>
      <c r="E659" s="18" t="s">
        <v>7171</v>
      </c>
      <c r="F659" s="18" t="s">
        <v>988</v>
      </c>
      <c r="G659" s="18"/>
      <c r="H659" s="18" t="s">
        <v>6982</v>
      </c>
      <c r="I659" s="18">
        <v>36386553</v>
      </c>
      <c r="J659" s="19">
        <v>41971</v>
      </c>
      <c r="K659" s="20" t="s">
        <v>1291</v>
      </c>
      <c r="L659" s="20">
        <v>2015</v>
      </c>
      <c r="M659" s="22">
        <v>1987.2</v>
      </c>
      <c r="N659" s="21" t="s">
        <v>130</v>
      </c>
      <c r="O659" s="23">
        <f>M659*VLOOKUP(N659,Kurzy!$A$2:$B$10,2,FALSE)</f>
        <v>1987.2</v>
      </c>
      <c r="P659" s="18"/>
      <c r="Q659" s="24" t="s">
        <v>7170</v>
      </c>
      <c r="R659" s="18" t="s">
        <v>10147</v>
      </c>
      <c r="S659" s="18"/>
    </row>
    <row r="660" spans="1:19" ht="38.25" x14ac:dyDescent="0.2">
      <c r="A660" s="7" t="s">
        <v>9</v>
      </c>
      <c r="B660" s="4" t="s">
        <v>2</v>
      </c>
      <c r="C660" s="17" t="s">
        <v>7172</v>
      </c>
      <c r="D660" s="17" t="s">
        <v>7173</v>
      </c>
      <c r="E660" s="18" t="s">
        <v>7174</v>
      </c>
      <c r="F660" s="18" t="s">
        <v>988</v>
      </c>
      <c r="G660" s="18"/>
      <c r="H660" s="18" t="s">
        <v>7175</v>
      </c>
      <c r="I660" s="18">
        <v>31635164</v>
      </c>
      <c r="J660" s="19">
        <v>41956</v>
      </c>
      <c r="K660" s="20" t="s">
        <v>1291</v>
      </c>
      <c r="L660" s="20">
        <v>2015</v>
      </c>
      <c r="M660" s="22">
        <v>1500</v>
      </c>
      <c r="N660" s="21" t="s">
        <v>130</v>
      </c>
      <c r="O660" s="23">
        <f>M660*VLOOKUP(N660,Kurzy!$A$2:$B$10,2,FALSE)</f>
        <v>1500</v>
      </c>
      <c r="P660" s="18"/>
      <c r="Q660" s="24" t="s">
        <v>7176</v>
      </c>
      <c r="R660" s="18" t="s">
        <v>10147</v>
      </c>
      <c r="S660" s="18"/>
    </row>
    <row r="661" spans="1:19" ht="38.25" x14ac:dyDescent="0.2">
      <c r="A661" s="7" t="s">
        <v>9</v>
      </c>
      <c r="B661" s="4" t="s">
        <v>2</v>
      </c>
      <c r="C661" s="17" t="s">
        <v>7176</v>
      </c>
      <c r="D661" s="17" t="s">
        <v>7000</v>
      </c>
      <c r="E661" s="18" t="s">
        <v>7177</v>
      </c>
      <c r="F661" s="18" t="s">
        <v>988</v>
      </c>
      <c r="G661" s="18"/>
      <c r="H661" s="18" t="s">
        <v>7178</v>
      </c>
      <c r="I661" s="18">
        <v>36379620</v>
      </c>
      <c r="J661" s="19">
        <v>41991</v>
      </c>
      <c r="K661" s="20" t="s">
        <v>7179</v>
      </c>
      <c r="L661" s="20">
        <v>2015</v>
      </c>
      <c r="M661" s="22">
        <v>5709.6</v>
      </c>
      <c r="N661" s="21" t="s">
        <v>130</v>
      </c>
      <c r="O661" s="23">
        <f>M661*VLOOKUP(N661,Kurzy!$A$2:$B$10,2,FALSE)</f>
        <v>5709.6</v>
      </c>
      <c r="P661" s="18"/>
      <c r="Q661" s="24" t="s">
        <v>7176</v>
      </c>
      <c r="R661" s="18" t="s">
        <v>10147</v>
      </c>
      <c r="S661" s="18"/>
    </row>
    <row r="662" spans="1:19" ht="89.25" x14ac:dyDescent="0.2">
      <c r="A662" s="7" t="s">
        <v>9</v>
      </c>
      <c r="B662" s="4" t="s">
        <v>2</v>
      </c>
      <c r="C662" s="17" t="s">
        <v>7180</v>
      </c>
      <c r="D662" s="17" t="s">
        <v>7181</v>
      </c>
      <c r="E662" s="18" t="s">
        <v>7182</v>
      </c>
      <c r="F662" s="18" t="s">
        <v>988</v>
      </c>
      <c r="G662" s="18"/>
      <c r="H662" s="18" t="s">
        <v>7133</v>
      </c>
      <c r="I662" s="18">
        <v>57380</v>
      </c>
      <c r="J662" s="19">
        <v>41955</v>
      </c>
      <c r="K662" s="20" t="s">
        <v>1291</v>
      </c>
      <c r="L662" s="20">
        <v>2015</v>
      </c>
      <c r="M662" s="22">
        <v>3840</v>
      </c>
      <c r="N662" s="21" t="s">
        <v>130</v>
      </c>
      <c r="O662" s="23">
        <f>M662*VLOOKUP(N662,Kurzy!$A$2:$B$10,2,FALSE)</f>
        <v>3840</v>
      </c>
      <c r="P662" s="18"/>
      <c r="Q662" s="24" t="s">
        <v>7472</v>
      </c>
      <c r="R662" s="18" t="s">
        <v>10147</v>
      </c>
      <c r="S662" s="18"/>
    </row>
    <row r="663" spans="1:19" ht="51" x14ac:dyDescent="0.2">
      <c r="A663" s="7" t="s">
        <v>9</v>
      </c>
      <c r="B663" s="4" t="s">
        <v>2</v>
      </c>
      <c r="C663" s="17" t="s">
        <v>7183</v>
      </c>
      <c r="D663" s="17" t="s">
        <v>6970</v>
      </c>
      <c r="E663" s="18" t="s">
        <v>7184</v>
      </c>
      <c r="F663" s="18" t="s">
        <v>6971</v>
      </c>
      <c r="G663" s="18"/>
      <c r="H663" s="18" t="s">
        <v>6974</v>
      </c>
      <c r="I663" s="18"/>
      <c r="J663" s="19">
        <v>41948</v>
      </c>
      <c r="K663" s="20" t="s">
        <v>1291</v>
      </c>
      <c r="L663" s="20">
        <v>2015</v>
      </c>
      <c r="M663" s="22">
        <v>8500</v>
      </c>
      <c r="N663" s="21" t="s">
        <v>130</v>
      </c>
      <c r="O663" s="23">
        <f>M663*VLOOKUP(N663,Kurzy!$A$2:$B$10,2,FALSE)</f>
        <v>8500</v>
      </c>
      <c r="P663" s="18"/>
      <c r="Q663" s="24"/>
      <c r="R663" s="18" t="s">
        <v>10147</v>
      </c>
      <c r="S663" s="18" t="s">
        <v>10179</v>
      </c>
    </row>
    <row r="664" spans="1:19" ht="51" x14ac:dyDescent="0.2">
      <c r="A664" s="7" t="s">
        <v>9</v>
      </c>
      <c r="B664" s="4" t="s">
        <v>2</v>
      </c>
      <c r="C664" s="17" t="s">
        <v>7185</v>
      </c>
      <c r="D664" s="17" t="s">
        <v>6970</v>
      </c>
      <c r="E664" s="18" t="s">
        <v>7186</v>
      </c>
      <c r="F664" s="18" t="s">
        <v>6971</v>
      </c>
      <c r="G664" s="18"/>
      <c r="H664" s="18" t="s">
        <v>6974</v>
      </c>
      <c r="I664" s="18"/>
      <c r="J664" s="19">
        <v>41940</v>
      </c>
      <c r="K664" s="20" t="s">
        <v>1291</v>
      </c>
      <c r="L664" s="20">
        <v>2015</v>
      </c>
      <c r="M664" s="22">
        <v>7500</v>
      </c>
      <c r="N664" s="21" t="s">
        <v>130</v>
      </c>
      <c r="O664" s="23">
        <f>M664*VLOOKUP(N664,Kurzy!$A$2:$B$10,2,FALSE)</f>
        <v>7500</v>
      </c>
      <c r="P664" s="18"/>
      <c r="Q664" s="24"/>
      <c r="R664" s="18" t="s">
        <v>10147</v>
      </c>
      <c r="S664" s="18" t="s">
        <v>10179</v>
      </c>
    </row>
    <row r="665" spans="1:19" ht="51" x14ac:dyDescent="0.2">
      <c r="A665" s="7" t="s">
        <v>9</v>
      </c>
      <c r="B665" s="4" t="s">
        <v>2</v>
      </c>
      <c r="C665" s="17" t="s">
        <v>7187</v>
      </c>
      <c r="D665" s="17" t="s">
        <v>7188</v>
      </c>
      <c r="E665" s="18" t="s">
        <v>7189</v>
      </c>
      <c r="F665" s="18" t="s">
        <v>6971</v>
      </c>
      <c r="G665" s="18"/>
      <c r="H665" s="18" t="s">
        <v>6974</v>
      </c>
      <c r="I665" s="18"/>
      <c r="J665" s="19">
        <v>41950</v>
      </c>
      <c r="K665" s="20" t="s">
        <v>1291</v>
      </c>
      <c r="L665" s="20">
        <v>2015</v>
      </c>
      <c r="M665" s="22">
        <v>8500</v>
      </c>
      <c r="N665" s="21" t="s">
        <v>130</v>
      </c>
      <c r="O665" s="23">
        <f>M665*VLOOKUP(N665,Kurzy!$A$2:$B$10,2,FALSE)</f>
        <v>8500</v>
      </c>
      <c r="P665" s="18"/>
      <c r="Q665" s="24"/>
      <c r="R665" s="18" t="s">
        <v>10147</v>
      </c>
      <c r="S665" s="18" t="s">
        <v>10179</v>
      </c>
    </row>
    <row r="666" spans="1:19" ht="63.75" x14ac:dyDescent="0.2">
      <c r="A666" s="7" t="s">
        <v>9</v>
      </c>
      <c r="B666" s="4" t="s">
        <v>2</v>
      </c>
      <c r="C666" s="17" t="s">
        <v>7190</v>
      </c>
      <c r="D666" s="17" t="s">
        <v>7000</v>
      </c>
      <c r="E666" s="18" t="s">
        <v>7191</v>
      </c>
      <c r="F666" s="18" t="s">
        <v>988</v>
      </c>
      <c r="G666" s="18"/>
      <c r="H666" s="18" t="s">
        <v>7001</v>
      </c>
      <c r="I666" s="18">
        <v>36441392</v>
      </c>
      <c r="J666" s="19">
        <v>41983</v>
      </c>
      <c r="K666" s="20" t="s">
        <v>1291</v>
      </c>
      <c r="L666" s="20">
        <v>2015</v>
      </c>
      <c r="M666" s="22">
        <v>4734</v>
      </c>
      <c r="N666" s="21" t="s">
        <v>130</v>
      </c>
      <c r="O666" s="23">
        <f>M666*VLOOKUP(N666,Kurzy!$A$2:$B$10,2,FALSE)</f>
        <v>4734</v>
      </c>
      <c r="P666" s="18"/>
      <c r="Q666" s="24" t="s">
        <v>7473</v>
      </c>
      <c r="R666" s="18" t="s">
        <v>10147</v>
      </c>
      <c r="S666" s="18"/>
    </row>
    <row r="667" spans="1:19" ht="63.75" x14ac:dyDescent="0.2">
      <c r="A667" s="7" t="s">
        <v>9</v>
      </c>
      <c r="B667" s="4" t="s">
        <v>2</v>
      </c>
      <c r="C667" s="17" t="s">
        <v>7192</v>
      </c>
      <c r="D667" s="17" t="s">
        <v>7000</v>
      </c>
      <c r="E667" s="18" t="s">
        <v>7191</v>
      </c>
      <c r="F667" s="18" t="s">
        <v>988</v>
      </c>
      <c r="G667" s="18"/>
      <c r="H667" s="18" t="s">
        <v>7001</v>
      </c>
      <c r="I667" s="18">
        <v>36441392</v>
      </c>
      <c r="J667" s="19">
        <v>41947</v>
      </c>
      <c r="K667" s="20" t="s">
        <v>1291</v>
      </c>
      <c r="L667" s="20">
        <v>2015</v>
      </c>
      <c r="M667" s="22">
        <v>5639.42</v>
      </c>
      <c r="N667" s="21" t="s">
        <v>130</v>
      </c>
      <c r="O667" s="23">
        <f>M667*VLOOKUP(N667,Kurzy!$A$2:$B$10,2,FALSE)</f>
        <v>5639.42</v>
      </c>
      <c r="P667" s="18"/>
      <c r="Q667" s="24" t="s">
        <v>7473</v>
      </c>
      <c r="R667" s="18" t="s">
        <v>10147</v>
      </c>
      <c r="S667" s="18"/>
    </row>
    <row r="668" spans="1:19" ht="38.25" x14ac:dyDescent="0.2">
      <c r="A668" s="7" t="s">
        <v>9</v>
      </c>
      <c r="B668" s="4" t="s">
        <v>2</v>
      </c>
      <c r="C668" s="17" t="s">
        <v>7193</v>
      </c>
      <c r="D668" s="17" t="s">
        <v>7067</v>
      </c>
      <c r="E668" s="18" t="s">
        <v>7194</v>
      </c>
      <c r="F668" s="18" t="s">
        <v>988</v>
      </c>
      <c r="G668" s="18"/>
      <c r="H668" s="18" t="s">
        <v>7195</v>
      </c>
      <c r="I668" s="18">
        <v>35910739</v>
      </c>
      <c r="J668" s="19">
        <v>41961</v>
      </c>
      <c r="K668" s="20" t="s">
        <v>1291</v>
      </c>
      <c r="L668" s="20">
        <v>2015</v>
      </c>
      <c r="M668" s="22">
        <v>1251.5999999999999</v>
      </c>
      <c r="N668" s="21" t="s">
        <v>130</v>
      </c>
      <c r="O668" s="23">
        <f>M668*VLOOKUP(N668,Kurzy!$A$2:$B$10,2,FALSE)</f>
        <v>1251.5999999999999</v>
      </c>
      <c r="P668" s="18"/>
      <c r="Q668" s="24"/>
      <c r="R668" s="18" t="s">
        <v>10147</v>
      </c>
      <c r="S668" s="18"/>
    </row>
    <row r="669" spans="1:19" ht="102" x14ac:dyDescent="0.2">
      <c r="A669" s="7" t="s">
        <v>9</v>
      </c>
      <c r="B669" s="4" t="s">
        <v>2</v>
      </c>
      <c r="C669" s="17" t="s">
        <v>7196</v>
      </c>
      <c r="D669" s="17" t="s">
        <v>7000</v>
      </c>
      <c r="E669" s="18" t="s">
        <v>7152</v>
      </c>
      <c r="F669" s="18" t="s">
        <v>988</v>
      </c>
      <c r="G669" s="18"/>
      <c r="H669" s="18" t="s">
        <v>6982</v>
      </c>
      <c r="I669" s="18">
        <v>36386553</v>
      </c>
      <c r="J669" s="19">
        <v>41913</v>
      </c>
      <c r="K669" s="20" t="s">
        <v>1291</v>
      </c>
      <c r="L669" s="20">
        <v>2015</v>
      </c>
      <c r="M669" s="22">
        <v>4674.3119999999999</v>
      </c>
      <c r="N669" s="21" t="s">
        <v>130</v>
      </c>
      <c r="O669" s="23">
        <f>M669*VLOOKUP(N669,Kurzy!$A$2:$B$10,2,FALSE)</f>
        <v>4674.3119999999999</v>
      </c>
      <c r="P669" s="18"/>
      <c r="Q669" s="24" t="s">
        <v>7470</v>
      </c>
      <c r="R669" s="18" t="s">
        <v>10147</v>
      </c>
      <c r="S669" s="18"/>
    </row>
    <row r="670" spans="1:19" ht="140.25" x14ac:dyDescent="0.2">
      <c r="A670" s="7" t="s">
        <v>9</v>
      </c>
      <c r="B670" s="4" t="s">
        <v>2</v>
      </c>
      <c r="C670" s="17" t="s">
        <v>7197</v>
      </c>
      <c r="D670" s="17" t="s">
        <v>6976</v>
      </c>
      <c r="E670" s="18" t="s">
        <v>7198</v>
      </c>
      <c r="F670" s="18" t="s">
        <v>7009</v>
      </c>
      <c r="G670" s="18"/>
      <c r="H670" s="18" t="s">
        <v>7199</v>
      </c>
      <c r="I670" s="18">
        <v>35795123</v>
      </c>
      <c r="J670" s="19">
        <v>41773</v>
      </c>
      <c r="K670" s="20" t="s">
        <v>1291</v>
      </c>
      <c r="L670" s="20">
        <v>2015</v>
      </c>
      <c r="M670" s="22">
        <v>6000</v>
      </c>
      <c r="N670" s="21" t="s">
        <v>130</v>
      </c>
      <c r="O670" s="23">
        <f>M670*VLOOKUP(N670,Kurzy!$A$2:$B$10,2,FALSE)</f>
        <v>6000</v>
      </c>
      <c r="P670" s="18"/>
      <c r="Q670" s="24" t="s">
        <v>7460</v>
      </c>
      <c r="R670" s="18" t="s">
        <v>10147</v>
      </c>
      <c r="S670" s="18"/>
    </row>
    <row r="671" spans="1:19" ht="63.75" x14ac:dyDescent="0.2">
      <c r="A671" s="7" t="s">
        <v>9</v>
      </c>
      <c r="B671" s="4" t="s">
        <v>2</v>
      </c>
      <c r="C671" s="17" t="s">
        <v>7200</v>
      </c>
      <c r="D671" s="17" t="s">
        <v>7126</v>
      </c>
      <c r="E671" s="18" t="s">
        <v>7201</v>
      </c>
      <c r="F671" s="18" t="s">
        <v>988</v>
      </c>
      <c r="G671" s="18"/>
      <c r="H671" s="18" t="s">
        <v>7202</v>
      </c>
      <c r="I671" s="18">
        <v>44964676</v>
      </c>
      <c r="J671" s="19">
        <v>41660</v>
      </c>
      <c r="K671" s="20" t="s">
        <v>1291</v>
      </c>
      <c r="L671" s="20">
        <v>2015</v>
      </c>
      <c r="M671" s="22">
        <v>7980</v>
      </c>
      <c r="N671" s="21" t="s">
        <v>130</v>
      </c>
      <c r="O671" s="23">
        <f>M671*VLOOKUP(N671,Kurzy!$A$2:$B$10,2,FALSE)</f>
        <v>7980</v>
      </c>
      <c r="P671" s="18"/>
      <c r="Q671" s="24" t="s">
        <v>7474</v>
      </c>
      <c r="R671" s="18" t="s">
        <v>10147</v>
      </c>
      <c r="S671" s="18"/>
    </row>
    <row r="672" spans="1:19" ht="63.75" x14ac:dyDescent="0.2">
      <c r="A672" s="7" t="s">
        <v>9</v>
      </c>
      <c r="B672" s="4" t="s">
        <v>2</v>
      </c>
      <c r="C672" s="17" t="s">
        <v>7203</v>
      </c>
      <c r="D672" s="17" t="s">
        <v>6984</v>
      </c>
      <c r="E672" s="18" t="s">
        <v>7204</v>
      </c>
      <c r="F672" s="18" t="s">
        <v>988</v>
      </c>
      <c r="G672" s="18"/>
      <c r="H672" s="18" t="s">
        <v>7205</v>
      </c>
      <c r="I672" s="18">
        <v>43463151</v>
      </c>
      <c r="J672" s="19">
        <v>41017</v>
      </c>
      <c r="K672" s="20" t="s">
        <v>1291</v>
      </c>
      <c r="L672" s="20">
        <v>2015</v>
      </c>
      <c r="M672" s="22">
        <v>1300</v>
      </c>
      <c r="N672" s="21" t="s">
        <v>130</v>
      </c>
      <c r="O672" s="23">
        <f>M672*VLOOKUP(N672,Kurzy!$A$2:$B$10,2,FALSE)</f>
        <v>1300</v>
      </c>
      <c r="P672" s="18"/>
      <c r="Q672" s="24" t="s">
        <v>7475</v>
      </c>
      <c r="R672" s="18" t="s">
        <v>10147</v>
      </c>
      <c r="S672" s="18"/>
    </row>
    <row r="673" spans="1:19" ht="51" hidden="1" x14ac:dyDescent="0.2">
      <c r="A673" s="7" t="s">
        <v>9</v>
      </c>
      <c r="B673" s="4" t="s">
        <v>85</v>
      </c>
      <c r="C673" s="17" t="s">
        <v>7206</v>
      </c>
      <c r="D673" s="17" t="s">
        <v>7207</v>
      </c>
      <c r="E673" s="18" t="s">
        <v>7208</v>
      </c>
      <c r="F673" s="18" t="s">
        <v>988</v>
      </c>
      <c r="G673" s="18"/>
      <c r="H673" s="18" t="s">
        <v>7209</v>
      </c>
      <c r="I673" s="18">
        <v>43833900</v>
      </c>
      <c r="J673" s="19">
        <v>42011</v>
      </c>
      <c r="K673" s="20">
        <v>2015</v>
      </c>
      <c r="L673" s="20">
        <v>2015</v>
      </c>
      <c r="M673" s="22">
        <v>1440</v>
      </c>
      <c r="N673" s="21" t="s">
        <v>130</v>
      </c>
      <c r="O673" s="23">
        <f>M673*VLOOKUP(N673,Kurzy!$A$2:$B$10,2,FALSE)</f>
        <v>1440</v>
      </c>
      <c r="P673" s="18"/>
      <c r="Q673" s="24"/>
      <c r="R673" s="18" t="s">
        <v>10143</v>
      </c>
      <c r="S673" s="18" t="s">
        <v>10176</v>
      </c>
    </row>
    <row r="674" spans="1:19" ht="51" hidden="1" x14ac:dyDescent="0.2">
      <c r="A674" s="7" t="s">
        <v>9</v>
      </c>
      <c r="B674" s="4" t="s">
        <v>85</v>
      </c>
      <c r="C674" s="17" t="s">
        <v>7210</v>
      </c>
      <c r="D674" s="17" t="s">
        <v>7211</v>
      </c>
      <c r="E674" s="18" t="s">
        <v>7212</v>
      </c>
      <c r="F674" s="18" t="s">
        <v>6971</v>
      </c>
      <c r="G674" s="18"/>
      <c r="H674" s="18" t="s">
        <v>7213</v>
      </c>
      <c r="I674" s="18">
        <v>14715405</v>
      </c>
      <c r="J674" s="19">
        <v>42174</v>
      </c>
      <c r="K674" s="20">
        <v>2015</v>
      </c>
      <c r="L674" s="20">
        <v>2015</v>
      </c>
      <c r="M674" s="22">
        <v>7000</v>
      </c>
      <c r="N674" s="21" t="s">
        <v>130</v>
      </c>
      <c r="O674" s="23">
        <f>M674*VLOOKUP(N674,Kurzy!$A$2:$B$10,2,FALSE)</f>
        <v>7000</v>
      </c>
      <c r="P674" s="18"/>
      <c r="Q674" s="24"/>
      <c r="R674" s="18" t="s">
        <v>10143</v>
      </c>
      <c r="S674" s="18" t="s">
        <v>10179</v>
      </c>
    </row>
    <row r="675" spans="1:19" ht="51" hidden="1" x14ac:dyDescent="0.2">
      <c r="A675" s="7" t="s">
        <v>9</v>
      </c>
      <c r="B675" s="4" t="s">
        <v>85</v>
      </c>
      <c r="C675" s="17" t="s">
        <v>7214</v>
      </c>
      <c r="D675" s="17" t="s">
        <v>7215</v>
      </c>
      <c r="E675" s="18" t="s">
        <v>7216</v>
      </c>
      <c r="F675" s="18" t="s">
        <v>988</v>
      </c>
      <c r="G675" s="18"/>
      <c r="H675" s="18" t="s">
        <v>7217</v>
      </c>
      <c r="I675" s="18">
        <v>2911417</v>
      </c>
      <c r="J675" s="19">
        <v>42072</v>
      </c>
      <c r="K675" s="20">
        <v>2015</v>
      </c>
      <c r="L675" s="20">
        <v>2015</v>
      </c>
      <c r="M675" s="22">
        <v>493</v>
      </c>
      <c r="N675" s="21" t="s">
        <v>130</v>
      </c>
      <c r="O675" s="23">
        <f>M675*VLOOKUP(N675,Kurzy!$A$2:$B$10,2,FALSE)</f>
        <v>493</v>
      </c>
      <c r="P675" s="18"/>
      <c r="Q675" s="24"/>
      <c r="R675" s="18" t="s">
        <v>10143</v>
      </c>
      <c r="S675" s="18" t="s">
        <v>10179</v>
      </c>
    </row>
    <row r="676" spans="1:19" ht="51" hidden="1" x14ac:dyDescent="0.2">
      <c r="A676" s="7" t="s">
        <v>9</v>
      </c>
      <c r="B676" s="4" t="s">
        <v>85</v>
      </c>
      <c r="C676" s="17" t="s">
        <v>7218</v>
      </c>
      <c r="D676" s="17" t="s">
        <v>7207</v>
      </c>
      <c r="E676" s="18" t="s">
        <v>7219</v>
      </c>
      <c r="F676" s="18" t="s">
        <v>988</v>
      </c>
      <c r="G676" s="18"/>
      <c r="H676" s="18" t="s">
        <v>7220</v>
      </c>
      <c r="I676" s="18">
        <v>36374784</v>
      </c>
      <c r="J676" s="19">
        <v>42037</v>
      </c>
      <c r="K676" s="20">
        <v>2015</v>
      </c>
      <c r="L676" s="20">
        <v>2015</v>
      </c>
      <c r="M676" s="22">
        <v>2040</v>
      </c>
      <c r="N676" s="21" t="s">
        <v>130</v>
      </c>
      <c r="O676" s="23">
        <f>M676*VLOOKUP(N676,Kurzy!$A$2:$B$10,2,FALSE)</f>
        <v>2040</v>
      </c>
      <c r="P676" s="18"/>
      <c r="Q676" s="24"/>
      <c r="R676" s="18" t="s">
        <v>10143</v>
      </c>
      <c r="S676" s="18" t="s">
        <v>10176</v>
      </c>
    </row>
    <row r="677" spans="1:19" ht="25.5" x14ac:dyDescent="0.2">
      <c r="A677" s="7" t="s">
        <v>9</v>
      </c>
      <c r="B677" s="4" t="s">
        <v>85</v>
      </c>
      <c r="C677" s="17" t="s">
        <v>7221</v>
      </c>
      <c r="D677" s="17" t="s">
        <v>7222</v>
      </c>
      <c r="E677" s="18" t="s">
        <v>7223</v>
      </c>
      <c r="F677" s="18" t="s">
        <v>988</v>
      </c>
      <c r="G677" s="18"/>
      <c r="H677" s="18" t="s">
        <v>7224</v>
      </c>
      <c r="I677" s="18">
        <v>35829141</v>
      </c>
      <c r="J677" s="19">
        <v>42080</v>
      </c>
      <c r="K677" s="20">
        <v>2015</v>
      </c>
      <c r="L677" s="20">
        <v>2015</v>
      </c>
      <c r="M677" s="22">
        <v>23400</v>
      </c>
      <c r="N677" s="21" t="s">
        <v>130</v>
      </c>
      <c r="O677" s="23">
        <f>M677*VLOOKUP(N677,Kurzy!$A$2:$B$10,2,FALSE)</f>
        <v>23400</v>
      </c>
      <c r="P677" s="18"/>
      <c r="Q677" s="24"/>
      <c r="R677" s="18" t="s">
        <v>10147</v>
      </c>
      <c r="S677" s="18"/>
    </row>
    <row r="678" spans="1:19" ht="25.5" x14ac:dyDescent="0.2">
      <c r="A678" s="7" t="s">
        <v>9</v>
      </c>
      <c r="B678" s="4" t="s">
        <v>85</v>
      </c>
      <c r="C678" s="17" t="s">
        <v>7225</v>
      </c>
      <c r="D678" s="17" t="s">
        <v>7222</v>
      </c>
      <c r="E678" s="18" t="s">
        <v>7226</v>
      </c>
      <c r="F678" s="18" t="s">
        <v>988</v>
      </c>
      <c r="G678" s="18"/>
      <c r="H678" s="18" t="s">
        <v>7224</v>
      </c>
      <c r="I678" s="18">
        <v>35829141</v>
      </c>
      <c r="J678" s="19">
        <v>42116</v>
      </c>
      <c r="K678" s="20">
        <v>2015</v>
      </c>
      <c r="L678" s="20">
        <v>2015</v>
      </c>
      <c r="M678" s="22">
        <v>28800</v>
      </c>
      <c r="N678" s="21" t="s">
        <v>130</v>
      </c>
      <c r="O678" s="23">
        <f>M678*VLOOKUP(N678,Kurzy!$A$2:$B$10,2,FALSE)</f>
        <v>28800</v>
      </c>
      <c r="P678" s="18"/>
      <c r="Q678" s="24"/>
      <c r="R678" s="18" t="s">
        <v>10147</v>
      </c>
      <c r="S678" s="18"/>
    </row>
    <row r="679" spans="1:19" ht="51" hidden="1" x14ac:dyDescent="0.2">
      <c r="A679" s="7" t="s">
        <v>9</v>
      </c>
      <c r="B679" s="4" t="s">
        <v>85</v>
      </c>
      <c r="C679" s="17" t="s">
        <v>7227</v>
      </c>
      <c r="D679" s="17" t="s">
        <v>7228</v>
      </c>
      <c r="E679" s="18" t="s">
        <v>7229</v>
      </c>
      <c r="F679" s="18" t="s">
        <v>6971</v>
      </c>
      <c r="G679" s="18"/>
      <c r="H679" s="18" t="s">
        <v>7230</v>
      </c>
      <c r="I679" s="18" t="s">
        <v>7231</v>
      </c>
      <c r="J679" s="19">
        <v>41989</v>
      </c>
      <c r="K679" s="20">
        <v>2015</v>
      </c>
      <c r="L679" s="20">
        <v>2015</v>
      </c>
      <c r="M679" s="22">
        <v>10995</v>
      </c>
      <c r="N679" s="21" t="s">
        <v>130</v>
      </c>
      <c r="O679" s="23">
        <f>M679*VLOOKUP(N679,Kurzy!$A$2:$B$10,2,FALSE)</f>
        <v>10995</v>
      </c>
      <c r="P679" s="18"/>
      <c r="Q679" s="24"/>
      <c r="R679" s="18" t="s">
        <v>10143</v>
      </c>
      <c r="S679" s="18" t="s">
        <v>10179</v>
      </c>
    </row>
    <row r="680" spans="1:19" ht="51" hidden="1" x14ac:dyDescent="0.2">
      <c r="A680" s="7" t="s">
        <v>9</v>
      </c>
      <c r="B680" s="4" t="s">
        <v>85</v>
      </c>
      <c r="C680" s="17" t="s">
        <v>7232</v>
      </c>
      <c r="D680" s="17" t="s">
        <v>7233</v>
      </c>
      <c r="E680" s="18" t="s">
        <v>7234</v>
      </c>
      <c r="F680" s="18" t="s">
        <v>6971</v>
      </c>
      <c r="G680" s="18"/>
      <c r="H680" s="18" t="s">
        <v>7235</v>
      </c>
      <c r="I680" s="18">
        <v>46747885</v>
      </c>
      <c r="J680" s="19">
        <v>42264</v>
      </c>
      <c r="K680" s="20">
        <v>2015</v>
      </c>
      <c r="L680" s="20">
        <v>2015</v>
      </c>
      <c r="M680" s="22">
        <v>999</v>
      </c>
      <c r="N680" s="21" t="s">
        <v>130</v>
      </c>
      <c r="O680" s="23">
        <f>M680*VLOOKUP(N680,Kurzy!$A$2:$B$10,2,FALSE)</f>
        <v>999</v>
      </c>
      <c r="P680" s="18"/>
      <c r="Q680" s="24"/>
      <c r="R680" s="18" t="s">
        <v>10143</v>
      </c>
      <c r="S680" s="18" t="s">
        <v>10179</v>
      </c>
    </row>
    <row r="681" spans="1:19" ht="38.25" x14ac:dyDescent="0.2">
      <c r="A681" s="7" t="s">
        <v>9</v>
      </c>
      <c r="B681" s="4" t="s">
        <v>85</v>
      </c>
      <c r="C681" s="17" t="s">
        <v>7236</v>
      </c>
      <c r="D681" s="17" t="s">
        <v>7237</v>
      </c>
      <c r="E681" s="18" t="s">
        <v>7238</v>
      </c>
      <c r="F681" s="18" t="s">
        <v>6971</v>
      </c>
      <c r="G681" s="18"/>
      <c r="H681" s="18" t="s">
        <v>7239</v>
      </c>
      <c r="I681" s="18">
        <v>448553</v>
      </c>
      <c r="J681" s="19">
        <v>42250</v>
      </c>
      <c r="K681" s="20">
        <v>2015</v>
      </c>
      <c r="L681" s="20">
        <v>2015</v>
      </c>
      <c r="M681" s="22">
        <v>6000</v>
      </c>
      <c r="N681" s="21" t="s">
        <v>130</v>
      </c>
      <c r="O681" s="23">
        <f>M681*VLOOKUP(N681,Kurzy!$A$2:$B$10,2,FALSE)</f>
        <v>6000</v>
      </c>
      <c r="P681" s="18"/>
      <c r="Q681" s="24"/>
      <c r="R681" s="18" t="s">
        <v>10147</v>
      </c>
      <c r="S681" s="18"/>
    </row>
    <row r="682" spans="1:19" ht="51" hidden="1" x14ac:dyDescent="0.2">
      <c r="A682" s="7" t="s">
        <v>9</v>
      </c>
      <c r="B682" s="4" t="s">
        <v>85</v>
      </c>
      <c r="C682" s="17" t="s">
        <v>7240</v>
      </c>
      <c r="D682" s="17" t="s">
        <v>7211</v>
      </c>
      <c r="E682" s="18" t="s">
        <v>7241</v>
      </c>
      <c r="F682" s="18" t="s">
        <v>6971</v>
      </c>
      <c r="G682" s="18"/>
      <c r="H682" s="18" t="s">
        <v>7213</v>
      </c>
      <c r="I682" s="18">
        <v>14715405</v>
      </c>
      <c r="J682" s="19">
        <v>42324</v>
      </c>
      <c r="K682" s="20">
        <v>2015</v>
      </c>
      <c r="L682" s="20">
        <v>2015</v>
      </c>
      <c r="M682" s="22">
        <v>3000</v>
      </c>
      <c r="N682" s="21" t="s">
        <v>130</v>
      </c>
      <c r="O682" s="23">
        <f>M682*VLOOKUP(N682,Kurzy!$A$2:$B$10,2,FALSE)</f>
        <v>3000</v>
      </c>
      <c r="P682" s="18"/>
      <c r="Q682" s="24"/>
      <c r="R682" s="18" t="s">
        <v>10143</v>
      </c>
      <c r="S682" s="18" t="s">
        <v>10179</v>
      </c>
    </row>
    <row r="683" spans="1:19" ht="344.25" x14ac:dyDescent="0.2">
      <c r="A683" s="7" t="s">
        <v>9</v>
      </c>
      <c r="B683" s="4" t="s">
        <v>85</v>
      </c>
      <c r="C683" s="17" t="s">
        <v>7242</v>
      </c>
      <c r="D683" s="17" t="s">
        <v>7211</v>
      </c>
      <c r="E683" s="18" t="s">
        <v>7243</v>
      </c>
      <c r="F683" s="18" t="s">
        <v>6971</v>
      </c>
      <c r="G683" s="18"/>
      <c r="H683" s="18" t="s">
        <v>7244</v>
      </c>
      <c r="I683" s="18">
        <v>48029483</v>
      </c>
      <c r="J683" s="19">
        <v>42152</v>
      </c>
      <c r="K683" s="20">
        <v>2015</v>
      </c>
      <c r="L683" s="20">
        <v>2015</v>
      </c>
      <c r="M683" s="22">
        <v>4800</v>
      </c>
      <c r="N683" s="21" t="s">
        <v>130</v>
      </c>
      <c r="O683" s="23">
        <f>M683*VLOOKUP(N683,Kurzy!$A$2:$B$10,2,FALSE)</f>
        <v>4800</v>
      </c>
      <c r="P683" s="18"/>
      <c r="Q683" s="24" t="s">
        <v>10204</v>
      </c>
      <c r="R683" s="18" t="s">
        <v>10147</v>
      </c>
      <c r="S683" s="18" t="s">
        <v>10200</v>
      </c>
    </row>
    <row r="684" spans="1:19" ht="25.5" x14ac:dyDescent="0.2">
      <c r="A684" s="7" t="s">
        <v>9</v>
      </c>
      <c r="B684" s="4" t="s">
        <v>85</v>
      </c>
      <c r="C684" s="17" t="s">
        <v>7245</v>
      </c>
      <c r="D684" s="17" t="s">
        <v>7222</v>
      </c>
      <c r="E684" s="18" t="s">
        <v>7246</v>
      </c>
      <c r="F684" s="18" t="s">
        <v>988</v>
      </c>
      <c r="G684" s="18"/>
      <c r="H684" s="18" t="s">
        <v>7224</v>
      </c>
      <c r="I684" s="18">
        <v>35829141</v>
      </c>
      <c r="J684" s="19">
        <v>41957</v>
      </c>
      <c r="K684" s="20">
        <v>2014</v>
      </c>
      <c r="L684" s="20">
        <v>2015</v>
      </c>
      <c r="M684" s="22">
        <v>26400</v>
      </c>
      <c r="N684" s="21" t="s">
        <v>130</v>
      </c>
      <c r="O684" s="23">
        <f>M684*VLOOKUP(N684,Kurzy!$A$2:$B$10,2,FALSE)</f>
        <v>26400</v>
      </c>
      <c r="P684" s="18"/>
      <c r="Q684" s="24"/>
      <c r="R684" s="18" t="s">
        <v>10147</v>
      </c>
      <c r="S684" s="18"/>
    </row>
    <row r="685" spans="1:19" ht="25.5" x14ac:dyDescent="0.2">
      <c r="A685" s="7" t="s">
        <v>9</v>
      </c>
      <c r="B685" s="4" t="s">
        <v>85</v>
      </c>
      <c r="C685" s="17" t="s">
        <v>7247</v>
      </c>
      <c r="D685" s="17" t="s">
        <v>7222</v>
      </c>
      <c r="E685" s="18" t="s">
        <v>7246</v>
      </c>
      <c r="F685" s="18" t="s">
        <v>988</v>
      </c>
      <c r="G685" s="18"/>
      <c r="H685" s="18" t="s">
        <v>7224</v>
      </c>
      <c r="I685" s="18">
        <v>35829141</v>
      </c>
      <c r="J685" s="19">
        <v>41957</v>
      </c>
      <c r="K685" s="20">
        <v>2014</v>
      </c>
      <c r="L685" s="20">
        <v>2015</v>
      </c>
      <c r="M685" s="22">
        <v>20400</v>
      </c>
      <c r="N685" s="21" t="s">
        <v>130</v>
      </c>
      <c r="O685" s="23">
        <f>M685*VLOOKUP(N685,Kurzy!$A$2:$B$10,2,FALSE)</f>
        <v>20400</v>
      </c>
      <c r="P685" s="18"/>
      <c r="Q685" s="24"/>
      <c r="R685" s="18" t="s">
        <v>10147</v>
      </c>
      <c r="S685" s="18"/>
    </row>
    <row r="686" spans="1:19" ht="38.25" x14ac:dyDescent="0.2">
      <c r="A686" s="7" t="s">
        <v>9</v>
      </c>
      <c r="B686" s="4" t="s">
        <v>85</v>
      </c>
      <c r="C686" s="17" t="s">
        <v>7248</v>
      </c>
      <c r="D686" s="17" t="s">
        <v>7222</v>
      </c>
      <c r="E686" s="18" t="s">
        <v>7246</v>
      </c>
      <c r="F686" s="18" t="s">
        <v>988</v>
      </c>
      <c r="G686" s="18"/>
      <c r="H686" s="18" t="s">
        <v>7224</v>
      </c>
      <c r="I686" s="18">
        <v>35829141</v>
      </c>
      <c r="J686" s="19">
        <v>41921</v>
      </c>
      <c r="K686" s="20">
        <v>2014</v>
      </c>
      <c r="L686" s="20">
        <v>2015</v>
      </c>
      <c r="M686" s="22">
        <v>33600</v>
      </c>
      <c r="N686" s="21" t="s">
        <v>130</v>
      </c>
      <c r="O686" s="23">
        <f>M686*VLOOKUP(N686,Kurzy!$A$2:$B$10,2,FALSE)</f>
        <v>33600</v>
      </c>
      <c r="P686" s="18"/>
      <c r="Q686" s="24"/>
      <c r="R686" s="18" t="s">
        <v>10147</v>
      </c>
      <c r="S686" s="18"/>
    </row>
    <row r="687" spans="1:19" ht="51" x14ac:dyDescent="0.2">
      <c r="A687" s="7" t="s">
        <v>9</v>
      </c>
      <c r="B687" s="4" t="s">
        <v>85</v>
      </c>
      <c r="C687" s="17" t="s">
        <v>7249</v>
      </c>
      <c r="D687" s="17" t="s">
        <v>7250</v>
      </c>
      <c r="E687" s="18" t="s">
        <v>7251</v>
      </c>
      <c r="F687" s="18" t="s">
        <v>7252</v>
      </c>
      <c r="G687" s="18"/>
      <c r="H687" s="18" t="s">
        <v>1191</v>
      </c>
      <c r="I687" s="18">
        <v>42137527</v>
      </c>
      <c r="J687" s="19">
        <v>41519</v>
      </c>
      <c r="K687" s="20">
        <v>2013</v>
      </c>
      <c r="L687" s="20">
        <v>2015</v>
      </c>
      <c r="M687" s="22">
        <v>988</v>
      </c>
      <c r="N687" s="21" t="s">
        <v>130</v>
      </c>
      <c r="O687" s="23">
        <f>M687*VLOOKUP(N687,Kurzy!$A$2:$B$10,2,FALSE)</f>
        <v>988</v>
      </c>
      <c r="P687" s="18"/>
      <c r="Q687" s="24"/>
      <c r="R687" s="18" t="s">
        <v>10147</v>
      </c>
      <c r="S687" s="18"/>
    </row>
    <row r="688" spans="1:19" ht="51" x14ac:dyDescent="0.2">
      <c r="A688" s="7" t="s">
        <v>9</v>
      </c>
      <c r="B688" s="4" t="s">
        <v>85</v>
      </c>
      <c r="C688" s="17" t="s">
        <v>7253</v>
      </c>
      <c r="D688" s="17" t="s">
        <v>7254</v>
      </c>
      <c r="E688" s="18" t="s">
        <v>7255</v>
      </c>
      <c r="F688" s="18" t="s">
        <v>7255</v>
      </c>
      <c r="G688" s="18"/>
      <c r="H688" s="18" t="s">
        <v>7256</v>
      </c>
      <c r="I688" s="18">
        <v>31416519</v>
      </c>
      <c r="J688" s="19">
        <v>41912</v>
      </c>
      <c r="K688" s="20">
        <v>2014</v>
      </c>
      <c r="L688" s="20">
        <v>2014</v>
      </c>
      <c r="M688" s="22">
        <v>6600</v>
      </c>
      <c r="N688" s="21" t="s">
        <v>130</v>
      </c>
      <c r="O688" s="23">
        <f>M688*VLOOKUP(N688,Kurzy!$A$2:$B$10,2,FALSE)</f>
        <v>6600</v>
      </c>
      <c r="P688" s="18"/>
      <c r="Q688" s="24"/>
      <c r="R688" s="18" t="s">
        <v>10147</v>
      </c>
      <c r="S688" s="18"/>
    </row>
    <row r="689" spans="1:19" x14ac:dyDescent="0.2">
      <c r="A689" s="7" t="s">
        <v>9</v>
      </c>
      <c r="B689" s="4" t="s">
        <v>85</v>
      </c>
      <c r="C689" s="17" t="s">
        <v>7257</v>
      </c>
      <c r="D689" s="17" t="s">
        <v>7258</v>
      </c>
      <c r="E689" s="18" t="s">
        <v>7259</v>
      </c>
      <c r="F689" s="18" t="s">
        <v>7260</v>
      </c>
      <c r="G689" s="18"/>
      <c r="H689" s="18" t="s">
        <v>6968</v>
      </c>
      <c r="I689" s="18">
        <v>31784828</v>
      </c>
      <c r="J689" s="19">
        <v>42060</v>
      </c>
      <c r="K689" s="20">
        <v>2015</v>
      </c>
      <c r="L689" s="20">
        <v>2015</v>
      </c>
      <c r="M689" s="22">
        <v>4979</v>
      </c>
      <c r="N689" s="21" t="s">
        <v>130</v>
      </c>
      <c r="O689" s="23">
        <f>M689*VLOOKUP(N689,Kurzy!$A$2:$B$10,2,FALSE)</f>
        <v>4979</v>
      </c>
      <c r="P689" s="18"/>
      <c r="Q689" s="24"/>
      <c r="R689" s="18" t="s">
        <v>10147</v>
      </c>
      <c r="S689" s="18"/>
    </row>
    <row r="690" spans="1:19" ht="38.25" x14ac:dyDescent="0.2">
      <c r="A690" s="7" t="s">
        <v>9</v>
      </c>
      <c r="B690" s="4" t="s">
        <v>85</v>
      </c>
      <c r="C690" s="17" t="s">
        <v>7261</v>
      </c>
      <c r="D690" s="17" t="s">
        <v>6861</v>
      </c>
      <c r="E690" s="18" t="s">
        <v>7262</v>
      </c>
      <c r="F690" s="18" t="s">
        <v>260</v>
      </c>
      <c r="G690" s="18"/>
      <c r="H690" s="18" t="s">
        <v>6913</v>
      </c>
      <c r="I690" s="18">
        <v>44964676</v>
      </c>
      <c r="J690" s="19">
        <v>41968</v>
      </c>
      <c r="K690" s="20">
        <v>2014</v>
      </c>
      <c r="L690" s="20">
        <v>2015</v>
      </c>
      <c r="M690" s="22">
        <v>40500</v>
      </c>
      <c r="N690" s="21" t="s">
        <v>130</v>
      </c>
      <c r="O690" s="23">
        <f>M690*VLOOKUP(N690,Kurzy!$A$2:$B$10,2,FALSE)</f>
        <v>40500</v>
      </c>
      <c r="P690" s="18"/>
      <c r="Q690" s="24"/>
      <c r="R690" s="18" t="s">
        <v>10147</v>
      </c>
      <c r="S690" s="18"/>
    </row>
    <row r="691" spans="1:19" ht="25.5" x14ac:dyDescent="0.2">
      <c r="A691" s="7" t="s">
        <v>9</v>
      </c>
      <c r="B691" s="4" t="s">
        <v>85</v>
      </c>
      <c r="C691" s="17" t="s">
        <v>7263</v>
      </c>
      <c r="D691" s="17" t="s">
        <v>7211</v>
      </c>
      <c r="E691" s="18" t="s">
        <v>7264</v>
      </c>
      <c r="F691" s="18" t="s">
        <v>7265</v>
      </c>
      <c r="G691" s="18"/>
      <c r="H691" s="18" t="s">
        <v>7266</v>
      </c>
      <c r="I691" s="18" t="s">
        <v>7267</v>
      </c>
      <c r="J691" s="19">
        <v>41568</v>
      </c>
      <c r="K691" s="20">
        <v>2013</v>
      </c>
      <c r="L691" s="20">
        <v>2015</v>
      </c>
      <c r="M691" s="22">
        <v>6000</v>
      </c>
      <c r="N691" s="21" t="s">
        <v>130</v>
      </c>
      <c r="O691" s="23">
        <f>M691*VLOOKUP(N691,Kurzy!$A$2:$B$10,2,FALSE)</f>
        <v>6000</v>
      </c>
      <c r="P691" s="18"/>
      <c r="Q691" s="24"/>
      <c r="R691" s="18" t="s">
        <v>10147</v>
      </c>
      <c r="S691" s="18"/>
    </row>
    <row r="692" spans="1:19" ht="25.5" x14ac:dyDescent="0.2">
      <c r="A692" s="7" t="s">
        <v>9</v>
      </c>
      <c r="B692" s="4" t="s">
        <v>85</v>
      </c>
      <c r="C692" s="17" t="s">
        <v>7268</v>
      </c>
      <c r="D692" s="17" t="s">
        <v>7222</v>
      </c>
      <c r="E692" s="18" t="s">
        <v>7269</v>
      </c>
      <c r="F692" s="18" t="s">
        <v>988</v>
      </c>
      <c r="G692" s="18"/>
      <c r="H692" s="18" t="s">
        <v>7270</v>
      </c>
      <c r="I692" s="18">
        <v>31450474</v>
      </c>
      <c r="J692" s="19">
        <v>41908</v>
      </c>
      <c r="K692" s="20">
        <v>2014</v>
      </c>
      <c r="L692" s="20">
        <v>2015</v>
      </c>
      <c r="M692" s="22">
        <v>6000</v>
      </c>
      <c r="N692" s="21" t="s">
        <v>130</v>
      </c>
      <c r="O692" s="23">
        <f>M692*VLOOKUP(N692,Kurzy!$A$2:$B$10,2,FALSE)</f>
        <v>6000</v>
      </c>
      <c r="P692" s="18"/>
      <c r="Q692" s="24"/>
      <c r="R692" s="18" t="s">
        <v>10147</v>
      </c>
      <c r="S692" s="18"/>
    </row>
    <row r="693" spans="1:19" ht="25.5" x14ac:dyDescent="0.2">
      <c r="A693" s="7" t="s">
        <v>9</v>
      </c>
      <c r="B693" s="4" t="s">
        <v>35</v>
      </c>
      <c r="C693" s="17" t="s">
        <v>7271</v>
      </c>
      <c r="D693" s="17" t="s">
        <v>7272</v>
      </c>
      <c r="E693" s="18" t="s">
        <v>7273</v>
      </c>
      <c r="F693" s="18" t="s">
        <v>260</v>
      </c>
      <c r="G693" s="18"/>
      <c r="H693" s="18" t="s">
        <v>7274</v>
      </c>
      <c r="I693" s="18">
        <v>36005622</v>
      </c>
      <c r="J693" s="19">
        <v>42037</v>
      </c>
      <c r="K693" s="20">
        <v>2015</v>
      </c>
      <c r="L693" s="20">
        <v>2015</v>
      </c>
      <c r="M693" s="22">
        <v>6500</v>
      </c>
      <c r="N693" s="21" t="s">
        <v>130</v>
      </c>
      <c r="O693" s="23">
        <f>M693*VLOOKUP(N693,Kurzy!$A$2:$B$10,2,FALSE)</f>
        <v>6500</v>
      </c>
      <c r="P693" s="18"/>
      <c r="Q693" s="24"/>
      <c r="R693" s="18" t="s">
        <v>10147</v>
      </c>
      <c r="S693" s="18"/>
    </row>
    <row r="694" spans="1:19" ht="25.5" x14ac:dyDescent="0.2">
      <c r="A694" s="7" t="s">
        <v>9</v>
      </c>
      <c r="B694" s="4" t="s">
        <v>35</v>
      </c>
      <c r="C694" s="17" t="s">
        <v>7275</v>
      </c>
      <c r="D694" s="17" t="s">
        <v>6869</v>
      </c>
      <c r="E694" s="18" t="s">
        <v>7276</v>
      </c>
      <c r="F694" s="18" t="s">
        <v>260</v>
      </c>
      <c r="G694" s="18"/>
      <c r="H694" s="18" t="s">
        <v>7277</v>
      </c>
      <c r="I694" s="18">
        <v>36143235</v>
      </c>
      <c r="J694" s="19">
        <v>42009</v>
      </c>
      <c r="K694" s="20">
        <v>2015</v>
      </c>
      <c r="L694" s="20">
        <v>2015</v>
      </c>
      <c r="M694" s="22">
        <v>60000</v>
      </c>
      <c r="N694" s="21" t="s">
        <v>130</v>
      </c>
      <c r="O694" s="23">
        <f>M694*VLOOKUP(N694,Kurzy!$A$2:$B$10,2,FALSE)</f>
        <v>60000</v>
      </c>
      <c r="P694" s="18"/>
      <c r="Q694" s="24"/>
      <c r="R694" s="18" t="s">
        <v>10147</v>
      </c>
      <c r="S694" s="18"/>
    </row>
    <row r="695" spans="1:19" ht="51" hidden="1" x14ac:dyDescent="0.2">
      <c r="A695" s="7" t="s">
        <v>9</v>
      </c>
      <c r="B695" s="4" t="s">
        <v>35</v>
      </c>
      <c r="C695" s="17" t="s">
        <v>7278</v>
      </c>
      <c r="D695" s="17" t="s">
        <v>6869</v>
      </c>
      <c r="E695" s="18" t="s">
        <v>7279</v>
      </c>
      <c r="F695" s="18" t="s">
        <v>7280</v>
      </c>
      <c r="G695" s="18"/>
      <c r="H695" s="18" t="s">
        <v>7281</v>
      </c>
      <c r="I695" s="18">
        <v>36805645</v>
      </c>
      <c r="J695" s="19">
        <v>42107</v>
      </c>
      <c r="K695" s="20">
        <v>2015</v>
      </c>
      <c r="L695" s="20">
        <v>2015</v>
      </c>
      <c r="M695" s="22">
        <v>600</v>
      </c>
      <c r="N695" s="21" t="s">
        <v>130</v>
      </c>
      <c r="O695" s="23">
        <f>M695*VLOOKUP(N695,Kurzy!$A$2:$B$10,2,FALSE)</f>
        <v>600</v>
      </c>
      <c r="P695" s="18"/>
      <c r="Q695" s="24"/>
      <c r="R695" s="18" t="s">
        <v>10143</v>
      </c>
      <c r="S695" s="18" t="s">
        <v>10176</v>
      </c>
    </row>
    <row r="696" spans="1:19" ht="51" hidden="1" x14ac:dyDescent="0.2">
      <c r="A696" s="7" t="s">
        <v>9</v>
      </c>
      <c r="B696" s="4" t="s">
        <v>35</v>
      </c>
      <c r="C696" s="17" t="s">
        <v>7282</v>
      </c>
      <c r="D696" s="17" t="s">
        <v>7283</v>
      </c>
      <c r="E696" s="18" t="s">
        <v>7284</v>
      </c>
      <c r="F696" s="18" t="s">
        <v>7280</v>
      </c>
      <c r="G696" s="18"/>
      <c r="H696" s="18" t="s">
        <v>7285</v>
      </c>
      <c r="I696" s="18">
        <v>36402672</v>
      </c>
      <c r="J696" s="19">
        <v>42158</v>
      </c>
      <c r="K696" s="20">
        <v>2015</v>
      </c>
      <c r="L696" s="20">
        <v>2015</v>
      </c>
      <c r="M696" s="22">
        <v>1150</v>
      </c>
      <c r="N696" s="21" t="s">
        <v>130</v>
      </c>
      <c r="O696" s="23">
        <f>M696*VLOOKUP(N696,Kurzy!$A$2:$B$10,2,FALSE)</f>
        <v>1150</v>
      </c>
      <c r="P696" s="18"/>
      <c r="Q696" s="24"/>
      <c r="R696" s="18" t="s">
        <v>10143</v>
      </c>
      <c r="S696" s="18" t="s">
        <v>10176</v>
      </c>
    </row>
    <row r="697" spans="1:19" ht="25.5" x14ac:dyDescent="0.2">
      <c r="A697" s="7" t="s">
        <v>9</v>
      </c>
      <c r="B697" s="4" t="s">
        <v>35</v>
      </c>
      <c r="C697" s="17" t="s">
        <v>7286</v>
      </c>
      <c r="D697" s="17" t="s">
        <v>7287</v>
      </c>
      <c r="E697" s="18" t="s">
        <v>7288</v>
      </c>
      <c r="F697" s="18" t="s">
        <v>7280</v>
      </c>
      <c r="G697" s="18"/>
      <c r="H697" s="18" t="s">
        <v>7289</v>
      </c>
      <c r="I697" s="18">
        <v>47778253</v>
      </c>
      <c r="J697" s="19">
        <v>42256</v>
      </c>
      <c r="K697" s="20">
        <v>2015</v>
      </c>
      <c r="L697" s="20">
        <v>2015</v>
      </c>
      <c r="M697" s="22">
        <v>3980</v>
      </c>
      <c r="N697" s="21" t="s">
        <v>130</v>
      </c>
      <c r="O697" s="23">
        <f>M697*VLOOKUP(N697,Kurzy!$A$2:$B$10,2,FALSE)</f>
        <v>3980</v>
      </c>
      <c r="P697" s="18"/>
      <c r="Q697" s="24"/>
      <c r="R697" s="18" t="s">
        <v>10147</v>
      </c>
      <c r="S697" s="18"/>
    </row>
    <row r="698" spans="1:19" ht="51" hidden="1" x14ac:dyDescent="0.2">
      <c r="A698" s="7" t="s">
        <v>9</v>
      </c>
      <c r="B698" s="4" t="s">
        <v>35</v>
      </c>
      <c r="C698" s="17" t="s">
        <v>7290</v>
      </c>
      <c r="D698" s="17" t="s">
        <v>7272</v>
      </c>
      <c r="E698" s="18" t="s">
        <v>7291</v>
      </c>
      <c r="F698" s="18" t="s">
        <v>7280</v>
      </c>
      <c r="G698" s="18"/>
      <c r="H698" s="18" t="s">
        <v>7281</v>
      </c>
      <c r="I698" s="18">
        <v>36805645</v>
      </c>
      <c r="J698" s="19">
        <v>42284</v>
      </c>
      <c r="K698" s="20">
        <v>2015</v>
      </c>
      <c r="L698" s="20">
        <v>2015</v>
      </c>
      <c r="M698" s="22">
        <v>350</v>
      </c>
      <c r="N698" s="21" t="s">
        <v>130</v>
      </c>
      <c r="O698" s="23">
        <f>M698*VLOOKUP(N698,Kurzy!$A$2:$B$10,2,FALSE)</f>
        <v>350</v>
      </c>
      <c r="P698" s="18"/>
      <c r="Q698" s="24"/>
      <c r="R698" s="18" t="s">
        <v>10143</v>
      </c>
      <c r="S698" s="18" t="s">
        <v>10176</v>
      </c>
    </row>
    <row r="699" spans="1:19" ht="25.5" x14ac:dyDescent="0.2">
      <c r="A699" s="7" t="s">
        <v>9</v>
      </c>
      <c r="B699" s="4" t="s">
        <v>35</v>
      </c>
      <c r="C699" s="17" t="s">
        <v>7292</v>
      </c>
      <c r="D699" s="17" t="s">
        <v>7293</v>
      </c>
      <c r="E699" s="18" t="s">
        <v>7294</v>
      </c>
      <c r="F699" s="18" t="s">
        <v>7280</v>
      </c>
      <c r="G699" s="18"/>
      <c r="H699" s="18" t="s">
        <v>7295</v>
      </c>
      <c r="I699" s="18">
        <v>31587011</v>
      </c>
      <c r="J699" s="19">
        <v>42311</v>
      </c>
      <c r="K699" s="20">
        <v>2015</v>
      </c>
      <c r="L699" s="20">
        <v>2015</v>
      </c>
      <c r="M699" s="22">
        <v>2250</v>
      </c>
      <c r="N699" s="21" t="s">
        <v>130</v>
      </c>
      <c r="O699" s="23">
        <f>M699*VLOOKUP(N699,Kurzy!$A$2:$B$10,2,FALSE)</f>
        <v>2250</v>
      </c>
      <c r="P699" s="18"/>
      <c r="Q699" s="24"/>
      <c r="R699" s="18" t="s">
        <v>10147</v>
      </c>
      <c r="S699" s="18"/>
    </row>
    <row r="700" spans="1:19" ht="25.5" x14ac:dyDescent="0.2">
      <c r="A700" s="7" t="s">
        <v>9</v>
      </c>
      <c r="B700" s="4" t="s">
        <v>35</v>
      </c>
      <c r="C700" s="17" t="s">
        <v>7296</v>
      </c>
      <c r="D700" s="17" t="s">
        <v>7272</v>
      </c>
      <c r="E700" s="18" t="s">
        <v>7297</v>
      </c>
      <c r="F700" s="18" t="s">
        <v>7280</v>
      </c>
      <c r="G700" s="18"/>
      <c r="H700" s="18" t="s">
        <v>7298</v>
      </c>
      <c r="I700" s="18">
        <v>36306690</v>
      </c>
      <c r="J700" s="19">
        <v>42175</v>
      </c>
      <c r="K700" s="20">
        <v>2015</v>
      </c>
      <c r="L700" s="20">
        <v>2015</v>
      </c>
      <c r="M700" s="22">
        <v>2160</v>
      </c>
      <c r="N700" s="21" t="s">
        <v>130</v>
      </c>
      <c r="O700" s="23">
        <f>M700*VLOOKUP(N700,Kurzy!$A$2:$B$10,2,FALSE)</f>
        <v>2160</v>
      </c>
      <c r="P700" s="18"/>
      <c r="Q700" s="24"/>
      <c r="R700" s="18" t="s">
        <v>10147</v>
      </c>
      <c r="S700" s="18"/>
    </row>
    <row r="701" spans="1:19" ht="51" hidden="1" x14ac:dyDescent="0.2">
      <c r="A701" s="7" t="s">
        <v>9</v>
      </c>
      <c r="B701" s="4" t="s">
        <v>35</v>
      </c>
      <c r="C701" s="17" t="s">
        <v>7299</v>
      </c>
      <c r="D701" s="17" t="s">
        <v>7300</v>
      </c>
      <c r="E701" s="18" t="s">
        <v>7301</v>
      </c>
      <c r="F701" s="18" t="s">
        <v>7302</v>
      </c>
      <c r="G701" s="18"/>
      <c r="H701" s="18" t="s">
        <v>7303</v>
      </c>
      <c r="I701" s="18" t="s">
        <v>7304</v>
      </c>
      <c r="J701" s="19">
        <v>42187</v>
      </c>
      <c r="K701" s="20">
        <v>2015</v>
      </c>
      <c r="L701" s="20">
        <v>2015</v>
      </c>
      <c r="M701" s="22">
        <v>8000</v>
      </c>
      <c r="N701" s="21" t="s">
        <v>130</v>
      </c>
      <c r="O701" s="23">
        <f>M701*VLOOKUP(N701,Kurzy!$A$2:$B$10,2,FALSE)</f>
        <v>8000</v>
      </c>
      <c r="P701" s="18"/>
      <c r="Q701" s="24"/>
      <c r="R701" s="18" t="s">
        <v>10143</v>
      </c>
      <c r="S701" s="18" t="s">
        <v>10176</v>
      </c>
    </row>
    <row r="702" spans="1:19" ht="25.5" x14ac:dyDescent="0.2">
      <c r="A702" s="7" t="s">
        <v>9</v>
      </c>
      <c r="B702" s="4" t="s">
        <v>35</v>
      </c>
      <c r="C702" s="17" t="s">
        <v>7305</v>
      </c>
      <c r="D702" s="17" t="s">
        <v>7306</v>
      </c>
      <c r="E702" s="18" t="s">
        <v>7307</v>
      </c>
      <c r="F702" s="18" t="s">
        <v>7280</v>
      </c>
      <c r="G702" s="18"/>
      <c r="H702" s="18" t="s">
        <v>7308</v>
      </c>
      <c r="I702" s="18">
        <v>47238038</v>
      </c>
      <c r="J702" s="19">
        <v>42241</v>
      </c>
      <c r="K702" s="20">
        <v>2015</v>
      </c>
      <c r="L702" s="20">
        <v>2015</v>
      </c>
      <c r="M702" s="22">
        <v>6500</v>
      </c>
      <c r="N702" s="21" t="s">
        <v>130</v>
      </c>
      <c r="O702" s="23">
        <f>M702*VLOOKUP(N702,Kurzy!$A$2:$B$10,2,FALSE)</f>
        <v>6500</v>
      </c>
      <c r="P702" s="18"/>
      <c r="Q702" s="24"/>
      <c r="R702" s="18" t="s">
        <v>10147</v>
      </c>
      <c r="S702" s="18"/>
    </row>
    <row r="703" spans="1:19" ht="25.5" x14ac:dyDescent="0.2">
      <c r="A703" s="7" t="s">
        <v>9</v>
      </c>
      <c r="B703" s="4" t="s">
        <v>35</v>
      </c>
      <c r="C703" s="17" t="s">
        <v>7309</v>
      </c>
      <c r="D703" s="17" t="s">
        <v>7287</v>
      </c>
      <c r="E703" s="18" t="s">
        <v>7310</v>
      </c>
      <c r="F703" s="18" t="s">
        <v>7280</v>
      </c>
      <c r="G703" s="18"/>
      <c r="H703" s="18" t="s">
        <v>7311</v>
      </c>
      <c r="I703" s="18">
        <v>31356648</v>
      </c>
      <c r="J703" s="19">
        <v>42012</v>
      </c>
      <c r="K703" s="20">
        <v>2015</v>
      </c>
      <c r="L703" s="20">
        <v>2015</v>
      </c>
      <c r="M703" s="22">
        <v>3190</v>
      </c>
      <c r="N703" s="21" t="s">
        <v>130</v>
      </c>
      <c r="O703" s="23">
        <f>M703*VLOOKUP(N703,Kurzy!$A$2:$B$10,2,FALSE)</f>
        <v>3190</v>
      </c>
      <c r="P703" s="18"/>
      <c r="Q703" s="24"/>
      <c r="R703" s="18" t="s">
        <v>10147</v>
      </c>
      <c r="S703" s="18"/>
    </row>
    <row r="704" spans="1:19" ht="38.25" x14ac:dyDescent="0.2">
      <c r="A704" s="7" t="s">
        <v>9</v>
      </c>
      <c r="B704" s="4" t="s">
        <v>35</v>
      </c>
      <c r="C704" s="17" t="s">
        <v>7312</v>
      </c>
      <c r="D704" s="17" t="s">
        <v>7313</v>
      </c>
      <c r="E704" s="18" t="s">
        <v>7314</v>
      </c>
      <c r="F704" s="18" t="s">
        <v>260</v>
      </c>
      <c r="G704" s="18"/>
      <c r="H704" s="18" t="s">
        <v>7315</v>
      </c>
      <c r="I704" s="18">
        <v>35729023</v>
      </c>
      <c r="J704" s="19">
        <v>41359</v>
      </c>
      <c r="K704" s="20">
        <v>2013</v>
      </c>
      <c r="L704" s="20">
        <v>2016</v>
      </c>
      <c r="M704" s="22">
        <v>12362.2</v>
      </c>
      <c r="N704" s="21" t="s">
        <v>130</v>
      </c>
      <c r="O704" s="23">
        <f>M704*VLOOKUP(N704,Kurzy!$A$2:$B$10,2,FALSE)</f>
        <v>12362.2</v>
      </c>
      <c r="P704" s="18"/>
      <c r="Q704" s="24"/>
      <c r="R704" s="18" t="s">
        <v>10147</v>
      </c>
      <c r="S704" s="18"/>
    </row>
    <row r="705" spans="1:19" ht="38.25" x14ac:dyDescent="0.2">
      <c r="A705" s="7" t="s">
        <v>9</v>
      </c>
      <c r="B705" s="4" t="s">
        <v>35</v>
      </c>
      <c r="C705" s="17" t="s">
        <v>7316</v>
      </c>
      <c r="D705" s="17" t="s">
        <v>7317</v>
      </c>
      <c r="E705" s="18" t="s">
        <v>7318</v>
      </c>
      <c r="F705" s="18" t="s">
        <v>260</v>
      </c>
      <c r="G705" s="18"/>
      <c r="H705" s="18" t="s">
        <v>7311</v>
      </c>
      <c r="I705" s="18">
        <v>31356648</v>
      </c>
      <c r="J705" s="19">
        <v>42058</v>
      </c>
      <c r="K705" s="20">
        <v>2015</v>
      </c>
      <c r="L705" s="20">
        <v>2015</v>
      </c>
      <c r="M705" s="22">
        <v>20841.259999999998</v>
      </c>
      <c r="N705" s="21" t="s">
        <v>130</v>
      </c>
      <c r="O705" s="23">
        <f>M705*VLOOKUP(N705,Kurzy!$A$2:$B$10,2,FALSE)</f>
        <v>20841.259999999998</v>
      </c>
      <c r="P705" s="18"/>
      <c r="Q705" s="24"/>
      <c r="R705" s="18" t="s">
        <v>10147</v>
      </c>
      <c r="S705" s="18"/>
    </row>
    <row r="706" spans="1:19" ht="25.5" x14ac:dyDescent="0.2">
      <c r="A706" s="7" t="s">
        <v>9</v>
      </c>
      <c r="B706" s="4" t="s">
        <v>35</v>
      </c>
      <c r="C706" s="17" t="s">
        <v>7319</v>
      </c>
      <c r="D706" s="17" t="s">
        <v>6879</v>
      </c>
      <c r="E706" s="18" t="s">
        <v>7320</v>
      </c>
      <c r="F706" s="18" t="s">
        <v>260</v>
      </c>
      <c r="G706" s="18"/>
      <c r="H706" s="18" t="s">
        <v>7321</v>
      </c>
      <c r="I706" s="18"/>
      <c r="J706" s="19">
        <v>41758</v>
      </c>
      <c r="K706" s="20">
        <v>2014</v>
      </c>
      <c r="L706" s="20">
        <v>2017</v>
      </c>
      <c r="M706" s="22">
        <v>42593</v>
      </c>
      <c r="N706" s="21" t="s">
        <v>130</v>
      </c>
      <c r="O706" s="23">
        <f>M706*VLOOKUP(N706,Kurzy!$A$2:$B$10,2,FALSE)</f>
        <v>42593</v>
      </c>
      <c r="P706" s="18"/>
      <c r="Q706" s="24"/>
      <c r="R706" s="18" t="s">
        <v>10147</v>
      </c>
      <c r="S706" s="18"/>
    </row>
    <row r="707" spans="1:19" ht="38.25" x14ac:dyDescent="0.2">
      <c r="A707" s="7" t="s">
        <v>9</v>
      </c>
      <c r="B707" s="4" t="s">
        <v>35</v>
      </c>
      <c r="C707" s="17" t="s">
        <v>7322</v>
      </c>
      <c r="D707" s="17" t="s">
        <v>7287</v>
      </c>
      <c r="E707" s="18" t="s">
        <v>7323</v>
      </c>
      <c r="F707" s="18" t="s">
        <v>7280</v>
      </c>
      <c r="G707" s="18"/>
      <c r="H707" s="18" t="s">
        <v>7311</v>
      </c>
      <c r="I707" s="18">
        <v>31356648</v>
      </c>
      <c r="J707" s="19">
        <v>42055</v>
      </c>
      <c r="K707" s="20">
        <v>2015</v>
      </c>
      <c r="L707" s="20">
        <v>2015</v>
      </c>
      <c r="M707" s="22">
        <v>23841</v>
      </c>
      <c r="N707" s="21" t="s">
        <v>130</v>
      </c>
      <c r="O707" s="23">
        <f>M707*VLOOKUP(N707,Kurzy!$A$2:$B$10,2,FALSE)</f>
        <v>23841</v>
      </c>
      <c r="P707" s="18"/>
      <c r="Q707" s="24"/>
      <c r="R707" s="18" t="s">
        <v>10147</v>
      </c>
      <c r="S707" s="18"/>
    </row>
    <row r="708" spans="1:19" ht="25.5" x14ac:dyDescent="0.2">
      <c r="A708" s="7" t="s">
        <v>9</v>
      </c>
      <c r="B708" s="4" t="s">
        <v>35</v>
      </c>
      <c r="C708" s="17" t="s">
        <v>7324</v>
      </c>
      <c r="D708" s="17" t="s">
        <v>7317</v>
      </c>
      <c r="E708" s="18" t="s">
        <v>7325</v>
      </c>
      <c r="F708" s="18" t="s">
        <v>260</v>
      </c>
      <c r="G708" s="18"/>
      <c r="H708" s="18" t="s">
        <v>7326</v>
      </c>
      <c r="I708" s="18">
        <v>31333320</v>
      </c>
      <c r="J708" s="19">
        <v>42116</v>
      </c>
      <c r="K708" s="20">
        <v>2015</v>
      </c>
      <c r="L708" s="20">
        <v>2015</v>
      </c>
      <c r="M708" s="22">
        <v>17165</v>
      </c>
      <c r="N708" s="21" t="s">
        <v>130</v>
      </c>
      <c r="O708" s="23">
        <f>M708*VLOOKUP(N708,Kurzy!$A$2:$B$10,2,FALSE)</f>
        <v>17165</v>
      </c>
      <c r="P708" s="18"/>
      <c r="Q708" s="24"/>
      <c r="R708" s="18" t="s">
        <v>10147</v>
      </c>
      <c r="S708" s="18"/>
    </row>
    <row r="709" spans="1:19" ht="25.5" x14ac:dyDescent="0.2">
      <c r="A709" s="7" t="s">
        <v>9</v>
      </c>
      <c r="B709" s="4" t="s">
        <v>35</v>
      </c>
      <c r="C709" s="17" t="s">
        <v>7327</v>
      </c>
      <c r="D709" s="17" t="s">
        <v>7317</v>
      </c>
      <c r="E709" s="18" t="s">
        <v>7328</v>
      </c>
      <c r="F709" s="18" t="s">
        <v>7280</v>
      </c>
      <c r="G709" s="18"/>
      <c r="H709" s="18" t="s">
        <v>7329</v>
      </c>
      <c r="I709" s="18">
        <v>35881879</v>
      </c>
      <c r="J709" s="19">
        <v>42137</v>
      </c>
      <c r="K709" s="20">
        <v>2015</v>
      </c>
      <c r="L709" s="20">
        <v>2015</v>
      </c>
      <c r="M709" s="22">
        <v>2758</v>
      </c>
      <c r="N709" s="21" t="s">
        <v>130</v>
      </c>
      <c r="O709" s="23">
        <f>M709*VLOOKUP(N709,Kurzy!$A$2:$B$10,2,FALSE)</f>
        <v>2758</v>
      </c>
      <c r="P709" s="18"/>
      <c r="Q709" s="24"/>
      <c r="R709" s="18" t="s">
        <v>10147</v>
      </c>
      <c r="S709" s="18"/>
    </row>
    <row r="710" spans="1:19" ht="25.5" x14ac:dyDescent="0.2">
      <c r="A710" s="7" t="s">
        <v>9</v>
      </c>
      <c r="B710" s="4" t="s">
        <v>35</v>
      </c>
      <c r="C710" s="17" t="s">
        <v>7330</v>
      </c>
      <c r="D710" s="17" t="s">
        <v>7287</v>
      </c>
      <c r="E710" s="18" t="s">
        <v>7331</v>
      </c>
      <c r="F710" s="18" t="s">
        <v>7280</v>
      </c>
      <c r="G710" s="18"/>
      <c r="H710" s="18" t="s">
        <v>7332</v>
      </c>
      <c r="I710" s="18">
        <v>35727951</v>
      </c>
      <c r="J710" s="19">
        <v>42207</v>
      </c>
      <c r="K710" s="20">
        <v>2015</v>
      </c>
      <c r="L710" s="20">
        <v>2015</v>
      </c>
      <c r="M710" s="22">
        <v>2380</v>
      </c>
      <c r="N710" s="21" t="s">
        <v>130</v>
      </c>
      <c r="O710" s="23">
        <f>M710*VLOOKUP(N710,Kurzy!$A$2:$B$10,2,FALSE)</f>
        <v>2380</v>
      </c>
      <c r="P710" s="18"/>
      <c r="Q710" s="24"/>
      <c r="R710" s="18" t="s">
        <v>10147</v>
      </c>
      <c r="S710" s="18"/>
    </row>
    <row r="711" spans="1:19" ht="38.25" x14ac:dyDescent="0.2">
      <c r="A711" s="7" t="s">
        <v>9</v>
      </c>
      <c r="B711" s="4" t="s">
        <v>35</v>
      </c>
      <c r="C711" s="17" t="s">
        <v>7333</v>
      </c>
      <c r="D711" s="17" t="s">
        <v>7313</v>
      </c>
      <c r="E711" s="18" t="s">
        <v>7334</v>
      </c>
      <c r="F711" s="18" t="s">
        <v>7280</v>
      </c>
      <c r="G711" s="18"/>
      <c r="H711" s="18" t="s">
        <v>7335</v>
      </c>
      <c r="I711" s="18">
        <v>35802723</v>
      </c>
      <c r="J711" s="19">
        <v>42208</v>
      </c>
      <c r="K711" s="20">
        <v>2015</v>
      </c>
      <c r="L711" s="20">
        <v>2015</v>
      </c>
      <c r="M711" s="22">
        <v>10649</v>
      </c>
      <c r="N711" s="21" t="s">
        <v>130</v>
      </c>
      <c r="O711" s="23">
        <f>M711*VLOOKUP(N711,Kurzy!$A$2:$B$10,2,FALSE)</f>
        <v>10649</v>
      </c>
      <c r="P711" s="18"/>
      <c r="Q711" s="24"/>
      <c r="R711" s="18" t="s">
        <v>10147</v>
      </c>
      <c r="S711" s="18"/>
    </row>
    <row r="712" spans="1:19" ht="25.5" hidden="1" x14ac:dyDescent="0.2">
      <c r="A712" s="7" t="s">
        <v>9</v>
      </c>
      <c r="B712" s="4" t="s">
        <v>35</v>
      </c>
      <c r="C712" s="17" t="s">
        <v>7336</v>
      </c>
      <c r="D712" s="17" t="s">
        <v>7313</v>
      </c>
      <c r="E712" s="18" t="s">
        <v>7337</v>
      </c>
      <c r="F712" s="18" t="s">
        <v>7280</v>
      </c>
      <c r="G712" s="18"/>
      <c r="H712" s="18" t="s">
        <v>7338</v>
      </c>
      <c r="I712" s="18">
        <v>43861105</v>
      </c>
      <c r="J712" s="19">
        <v>42249</v>
      </c>
      <c r="K712" s="20">
        <v>2015</v>
      </c>
      <c r="L712" s="20">
        <v>2015</v>
      </c>
      <c r="M712" s="22">
        <v>2606</v>
      </c>
      <c r="N712" s="21" t="s">
        <v>130</v>
      </c>
      <c r="O712" s="23">
        <f>M712*VLOOKUP(N712,Kurzy!$A$2:$B$10,2,FALSE)</f>
        <v>2606</v>
      </c>
      <c r="P712" s="18"/>
      <c r="Q712" s="24"/>
      <c r="R712" s="18" t="s">
        <v>10143</v>
      </c>
      <c r="S712" s="18" t="s">
        <v>10158</v>
      </c>
    </row>
    <row r="713" spans="1:19" ht="25.5" x14ac:dyDescent="0.2">
      <c r="A713" s="7" t="s">
        <v>9</v>
      </c>
      <c r="B713" s="4" t="s">
        <v>35</v>
      </c>
      <c r="C713" s="17" t="s">
        <v>7339</v>
      </c>
      <c r="D713" s="17" t="s">
        <v>7272</v>
      </c>
      <c r="E713" s="18" t="s">
        <v>7340</v>
      </c>
      <c r="F713" s="18" t="s">
        <v>260</v>
      </c>
      <c r="G713" s="18"/>
      <c r="H713" s="18" t="s">
        <v>7341</v>
      </c>
      <c r="I713" s="18">
        <v>26863154</v>
      </c>
      <c r="J713" s="19">
        <v>42191</v>
      </c>
      <c r="K713" s="20">
        <v>2015</v>
      </c>
      <c r="L713" s="20">
        <v>2015</v>
      </c>
      <c r="M713" s="22">
        <v>21200</v>
      </c>
      <c r="N713" s="21" t="s">
        <v>130</v>
      </c>
      <c r="O713" s="23">
        <f>M713*VLOOKUP(N713,Kurzy!$A$2:$B$10,2,FALSE)</f>
        <v>21200</v>
      </c>
      <c r="P713" s="18"/>
      <c r="Q713" s="24"/>
      <c r="R713" s="18" t="s">
        <v>10147</v>
      </c>
      <c r="S713" s="18"/>
    </row>
    <row r="714" spans="1:19" ht="51" hidden="1" x14ac:dyDescent="0.2">
      <c r="A714" s="7" t="s">
        <v>9</v>
      </c>
      <c r="B714" s="4" t="s">
        <v>35</v>
      </c>
      <c r="C714" s="17" t="s">
        <v>7342</v>
      </c>
      <c r="D714" s="17" t="s">
        <v>7283</v>
      </c>
      <c r="E714" s="18" t="s">
        <v>7343</v>
      </c>
      <c r="F714" s="18" t="s">
        <v>7280</v>
      </c>
      <c r="G714" s="18"/>
      <c r="H714" s="18" t="s">
        <v>7344</v>
      </c>
      <c r="I714" s="18">
        <v>31413498</v>
      </c>
      <c r="J714" s="19">
        <v>42235</v>
      </c>
      <c r="K714" s="20">
        <v>2015</v>
      </c>
      <c r="L714" s="20">
        <v>2015</v>
      </c>
      <c r="M714" s="22">
        <v>1400</v>
      </c>
      <c r="N714" s="21" t="s">
        <v>130</v>
      </c>
      <c r="O714" s="23">
        <f>M714*VLOOKUP(N714,Kurzy!$A$2:$B$10,2,FALSE)</f>
        <v>1400</v>
      </c>
      <c r="P714" s="18"/>
      <c r="Q714" s="24"/>
      <c r="R714" s="18" t="s">
        <v>10143</v>
      </c>
      <c r="S714" s="18" t="s">
        <v>10176</v>
      </c>
    </row>
    <row r="715" spans="1:19" ht="25.5" x14ac:dyDescent="0.2">
      <c r="A715" s="7" t="s">
        <v>9</v>
      </c>
      <c r="B715" s="4" t="s">
        <v>35</v>
      </c>
      <c r="C715" s="17" t="s">
        <v>7345</v>
      </c>
      <c r="D715" s="17" t="s">
        <v>7317</v>
      </c>
      <c r="E715" s="18" t="s">
        <v>7346</v>
      </c>
      <c r="F715" s="18" t="s">
        <v>7280</v>
      </c>
      <c r="G715" s="18"/>
      <c r="H715" s="18" t="s">
        <v>7311</v>
      </c>
      <c r="I715" s="18">
        <v>31356648</v>
      </c>
      <c r="J715" s="19">
        <v>42235</v>
      </c>
      <c r="K715" s="20">
        <v>2015</v>
      </c>
      <c r="L715" s="20">
        <v>2015</v>
      </c>
      <c r="M715" s="22">
        <v>20640</v>
      </c>
      <c r="N715" s="21" t="s">
        <v>130</v>
      </c>
      <c r="O715" s="23">
        <f>M715*VLOOKUP(N715,Kurzy!$A$2:$B$10,2,FALSE)</f>
        <v>20640</v>
      </c>
      <c r="P715" s="18"/>
      <c r="Q715" s="24"/>
      <c r="R715" s="18" t="s">
        <v>10147</v>
      </c>
      <c r="S715" s="18"/>
    </row>
    <row r="716" spans="1:19" ht="25.5" hidden="1" x14ac:dyDescent="0.2">
      <c r="A716" s="7" t="s">
        <v>9</v>
      </c>
      <c r="B716" s="4" t="s">
        <v>35</v>
      </c>
      <c r="C716" s="17" t="s">
        <v>7347</v>
      </c>
      <c r="D716" s="17" t="s">
        <v>7317</v>
      </c>
      <c r="E716" s="18" t="s">
        <v>7348</v>
      </c>
      <c r="F716" s="18" t="s">
        <v>7280</v>
      </c>
      <c r="G716" s="18"/>
      <c r="H716" s="18" t="s">
        <v>7338</v>
      </c>
      <c r="I716" s="18">
        <v>43861105</v>
      </c>
      <c r="J716" s="19">
        <v>42261</v>
      </c>
      <c r="K716" s="20">
        <v>2015</v>
      </c>
      <c r="L716" s="20">
        <v>2015</v>
      </c>
      <c r="M716" s="22">
        <v>1550</v>
      </c>
      <c r="N716" s="21" t="s">
        <v>130</v>
      </c>
      <c r="O716" s="23">
        <f>M716*VLOOKUP(N716,Kurzy!$A$2:$B$10,2,FALSE)</f>
        <v>1550</v>
      </c>
      <c r="P716" s="18"/>
      <c r="Q716" s="24"/>
      <c r="R716" s="18" t="s">
        <v>10143</v>
      </c>
      <c r="S716" s="18" t="s">
        <v>10158</v>
      </c>
    </row>
    <row r="717" spans="1:19" ht="38.25" x14ac:dyDescent="0.2">
      <c r="A717" s="7" t="s">
        <v>9</v>
      </c>
      <c r="B717" s="4" t="s">
        <v>35</v>
      </c>
      <c r="C717" s="17" t="s">
        <v>7349</v>
      </c>
      <c r="D717" s="17" t="s">
        <v>7272</v>
      </c>
      <c r="E717" s="18" t="s">
        <v>7350</v>
      </c>
      <c r="F717" s="18" t="s">
        <v>7280</v>
      </c>
      <c r="G717" s="18"/>
      <c r="H717" s="18" t="s">
        <v>7351</v>
      </c>
      <c r="I717" s="18">
        <v>31562795</v>
      </c>
      <c r="J717" s="19">
        <v>42173</v>
      </c>
      <c r="K717" s="20">
        <v>2015</v>
      </c>
      <c r="L717" s="20">
        <v>2015</v>
      </c>
      <c r="M717" s="22">
        <v>1216</v>
      </c>
      <c r="N717" s="21" t="s">
        <v>130</v>
      </c>
      <c r="O717" s="23">
        <f>M717*VLOOKUP(N717,Kurzy!$A$2:$B$10,2,FALSE)</f>
        <v>1216</v>
      </c>
      <c r="P717" s="18"/>
      <c r="Q717" s="24"/>
      <c r="R717" s="18" t="s">
        <v>10147</v>
      </c>
      <c r="S717" s="18"/>
    </row>
    <row r="718" spans="1:19" ht="25.5" x14ac:dyDescent="0.2">
      <c r="A718" s="7" t="s">
        <v>9</v>
      </c>
      <c r="B718" s="4" t="s">
        <v>35</v>
      </c>
      <c r="C718" s="17" t="s">
        <v>7352</v>
      </c>
      <c r="D718" s="17" t="s">
        <v>7317</v>
      </c>
      <c r="E718" s="18" t="s">
        <v>7353</v>
      </c>
      <c r="F718" s="18" t="s">
        <v>7280</v>
      </c>
      <c r="G718" s="18"/>
      <c r="H718" s="18" t="s">
        <v>7354</v>
      </c>
      <c r="I718" s="18">
        <v>17317282</v>
      </c>
      <c r="J718" s="19">
        <v>42222</v>
      </c>
      <c r="K718" s="20">
        <v>2015</v>
      </c>
      <c r="L718" s="20">
        <v>2015</v>
      </c>
      <c r="M718" s="22">
        <v>5750</v>
      </c>
      <c r="N718" s="21" t="s">
        <v>130</v>
      </c>
      <c r="O718" s="23">
        <f>M718*VLOOKUP(N718,Kurzy!$A$2:$B$10,2,FALSE)</f>
        <v>5750</v>
      </c>
      <c r="P718" s="18"/>
      <c r="Q718" s="24"/>
      <c r="R718" s="18" t="s">
        <v>10147</v>
      </c>
      <c r="S718" s="18"/>
    </row>
    <row r="719" spans="1:19" ht="38.25" x14ac:dyDescent="0.2">
      <c r="A719" s="7" t="s">
        <v>9</v>
      </c>
      <c r="B719" s="4" t="s">
        <v>35</v>
      </c>
      <c r="C719" s="17" t="s">
        <v>7355</v>
      </c>
      <c r="D719" s="17" t="s">
        <v>7317</v>
      </c>
      <c r="E719" s="18" t="s">
        <v>7356</v>
      </c>
      <c r="F719" s="18" t="s">
        <v>260</v>
      </c>
      <c r="G719" s="18"/>
      <c r="H719" s="18" t="s">
        <v>7326</v>
      </c>
      <c r="I719" s="18">
        <v>31333320</v>
      </c>
      <c r="J719" s="19">
        <v>42310</v>
      </c>
      <c r="K719" s="20">
        <v>2015</v>
      </c>
      <c r="L719" s="20">
        <v>2015</v>
      </c>
      <c r="M719" s="22">
        <v>50000</v>
      </c>
      <c r="N719" s="21" t="s">
        <v>130</v>
      </c>
      <c r="O719" s="23">
        <f>M719*VLOOKUP(N719,Kurzy!$A$2:$B$10,2,FALSE)</f>
        <v>50000</v>
      </c>
      <c r="P719" s="18"/>
      <c r="Q719" s="24"/>
      <c r="R719" s="18" t="s">
        <v>10147</v>
      </c>
      <c r="S719" s="18"/>
    </row>
    <row r="720" spans="1:19" ht="38.25" x14ac:dyDescent="0.2">
      <c r="A720" s="7" t="s">
        <v>9</v>
      </c>
      <c r="B720" s="4" t="s">
        <v>35</v>
      </c>
      <c r="C720" s="17" t="s">
        <v>7357</v>
      </c>
      <c r="D720" s="17" t="s">
        <v>7317</v>
      </c>
      <c r="E720" s="18" t="s">
        <v>7358</v>
      </c>
      <c r="F720" s="18" t="s">
        <v>260</v>
      </c>
      <c r="G720" s="18"/>
      <c r="H720" s="18" t="s">
        <v>7326</v>
      </c>
      <c r="I720" s="18">
        <v>31333320</v>
      </c>
      <c r="J720" s="19">
        <v>42310</v>
      </c>
      <c r="K720" s="20">
        <v>2015</v>
      </c>
      <c r="L720" s="20">
        <v>2015</v>
      </c>
      <c r="M720" s="22">
        <v>65000</v>
      </c>
      <c r="N720" s="21" t="s">
        <v>130</v>
      </c>
      <c r="O720" s="23">
        <f>M720*VLOOKUP(N720,Kurzy!$A$2:$B$10,2,FALSE)</f>
        <v>65000</v>
      </c>
      <c r="P720" s="18"/>
      <c r="Q720" s="24"/>
      <c r="R720" s="18" t="s">
        <v>10147</v>
      </c>
      <c r="S720" s="18"/>
    </row>
    <row r="721" spans="1:19" ht="38.25" x14ac:dyDescent="0.2">
      <c r="A721" s="7" t="s">
        <v>9</v>
      </c>
      <c r="B721" s="4" t="s">
        <v>35</v>
      </c>
      <c r="C721" s="17" t="s">
        <v>7359</v>
      </c>
      <c r="D721" s="17" t="s">
        <v>7317</v>
      </c>
      <c r="E721" s="18" t="s">
        <v>7360</v>
      </c>
      <c r="F721" s="18" t="s">
        <v>7280</v>
      </c>
      <c r="G721" s="18"/>
      <c r="H721" s="18" t="s">
        <v>7311</v>
      </c>
      <c r="I721" s="18">
        <v>31356648</v>
      </c>
      <c r="J721" s="19">
        <v>42304</v>
      </c>
      <c r="K721" s="20">
        <v>2015</v>
      </c>
      <c r="L721" s="20">
        <v>2015</v>
      </c>
      <c r="M721" s="22">
        <v>5120</v>
      </c>
      <c r="N721" s="21" t="s">
        <v>130</v>
      </c>
      <c r="O721" s="23">
        <f>M721*VLOOKUP(N721,Kurzy!$A$2:$B$10,2,FALSE)</f>
        <v>5120</v>
      </c>
      <c r="P721" s="18"/>
      <c r="Q721" s="24"/>
      <c r="R721" s="18" t="s">
        <v>10147</v>
      </c>
      <c r="S721" s="18"/>
    </row>
    <row r="722" spans="1:19" ht="25.5" x14ac:dyDescent="0.2">
      <c r="A722" s="7" t="s">
        <v>9</v>
      </c>
      <c r="B722" s="4" t="s">
        <v>35</v>
      </c>
      <c r="C722" s="17" t="s">
        <v>7361</v>
      </c>
      <c r="D722" s="17" t="s">
        <v>7272</v>
      </c>
      <c r="E722" s="18" t="s">
        <v>7362</v>
      </c>
      <c r="F722" s="18" t="s">
        <v>7280</v>
      </c>
      <c r="G722" s="18"/>
      <c r="H722" s="18" t="s">
        <v>7363</v>
      </c>
      <c r="I722" s="18">
        <v>36787957</v>
      </c>
      <c r="J722" s="19">
        <v>42297</v>
      </c>
      <c r="K722" s="20">
        <v>2015</v>
      </c>
      <c r="L722" s="20">
        <v>2015</v>
      </c>
      <c r="M722" s="22">
        <v>1715</v>
      </c>
      <c r="N722" s="21" t="s">
        <v>130</v>
      </c>
      <c r="O722" s="23">
        <f>M722*VLOOKUP(N722,Kurzy!$A$2:$B$10,2,FALSE)</f>
        <v>1715</v>
      </c>
      <c r="P722" s="18"/>
      <c r="Q722" s="24"/>
      <c r="R722" s="18" t="s">
        <v>10147</v>
      </c>
      <c r="S722" s="18"/>
    </row>
    <row r="723" spans="1:19" ht="25.5" x14ac:dyDescent="0.2">
      <c r="A723" s="7" t="s">
        <v>9</v>
      </c>
      <c r="B723" s="4" t="s">
        <v>0</v>
      </c>
      <c r="C723" s="17" t="s">
        <v>7364</v>
      </c>
      <c r="D723" s="17" t="s">
        <v>7365</v>
      </c>
      <c r="E723" s="18" t="s">
        <v>7366</v>
      </c>
      <c r="F723" s="18" t="s">
        <v>368</v>
      </c>
      <c r="G723" s="18" t="s">
        <v>362</v>
      </c>
      <c r="H723" s="18" t="s">
        <v>362</v>
      </c>
      <c r="I723" s="18" t="s">
        <v>225</v>
      </c>
      <c r="J723" s="19">
        <v>41992</v>
      </c>
      <c r="K723" s="20">
        <v>2014</v>
      </c>
      <c r="L723" s="20">
        <v>2015</v>
      </c>
      <c r="M723" s="22">
        <v>2000</v>
      </c>
      <c r="N723" s="21" t="s">
        <v>130</v>
      </c>
      <c r="O723" s="23">
        <f>M723*VLOOKUP(N723,Kurzy!$A$2:$B$10,2,FALSE)</f>
        <v>2000</v>
      </c>
      <c r="P723" s="18"/>
      <c r="Q723" s="24"/>
      <c r="R723" s="18" t="s">
        <v>10147</v>
      </c>
      <c r="S723" s="18"/>
    </row>
    <row r="724" spans="1:19" ht="38.25" x14ac:dyDescent="0.2">
      <c r="A724" s="7" t="s">
        <v>9</v>
      </c>
      <c r="B724" s="4" t="s">
        <v>0</v>
      </c>
      <c r="C724" s="17" t="s">
        <v>7367</v>
      </c>
      <c r="D724" s="17" t="s">
        <v>7368</v>
      </c>
      <c r="E724" s="18" t="s">
        <v>7369</v>
      </c>
      <c r="F724" s="18" t="s">
        <v>7370</v>
      </c>
      <c r="G724" s="18" t="s">
        <v>7371</v>
      </c>
      <c r="H724" s="18" t="s">
        <v>1191</v>
      </c>
      <c r="I724" s="18" t="s">
        <v>6963</v>
      </c>
      <c r="J724" s="19">
        <v>41905</v>
      </c>
      <c r="K724" s="20">
        <v>2014</v>
      </c>
      <c r="L724" s="20">
        <v>2015</v>
      </c>
      <c r="M724" s="22">
        <v>250</v>
      </c>
      <c r="N724" s="21" t="s">
        <v>130</v>
      </c>
      <c r="O724" s="23">
        <f>M724*VLOOKUP(N724,Kurzy!$A$2:$B$10,2,FALSE)</f>
        <v>250</v>
      </c>
      <c r="P724" s="18"/>
      <c r="Q724" s="24"/>
      <c r="R724" s="18" t="s">
        <v>10147</v>
      </c>
      <c r="S724" s="18"/>
    </row>
    <row r="725" spans="1:19" ht="25.5" x14ac:dyDescent="0.2">
      <c r="A725" s="7" t="s">
        <v>9</v>
      </c>
      <c r="B725" s="4" t="s">
        <v>0</v>
      </c>
      <c r="C725" s="17" t="s">
        <v>7372</v>
      </c>
      <c r="D725" s="17" t="s">
        <v>7373</v>
      </c>
      <c r="E725" s="18" t="s">
        <v>7374</v>
      </c>
      <c r="F725" s="18" t="s">
        <v>7375</v>
      </c>
      <c r="G725" s="18" t="s">
        <v>7376</v>
      </c>
      <c r="H725" s="18" t="s">
        <v>7377</v>
      </c>
      <c r="I725" s="18" t="s">
        <v>7378</v>
      </c>
      <c r="J725" s="19">
        <v>42060</v>
      </c>
      <c r="K725" s="20">
        <v>2015</v>
      </c>
      <c r="L725" s="20">
        <v>2015</v>
      </c>
      <c r="M725" s="22">
        <v>5000</v>
      </c>
      <c r="N725" s="21" t="s">
        <v>130</v>
      </c>
      <c r="O725" s="23">
        <f>M725*VLOOKUP(N725,Kurzy!$A$2:$B$10,2,FALSE)</f>
        <v>5000</v>
      </c>
      <c r="P725" s="18"/>
      <c r="Q725" s="24"/>
      <c r="R725" s="18" t="s">
        <v>10147</v>
      </c>
      <c r="S725" s="18"/>
    </row>
    <row r="726" spans="1:19" ht="25.5" x14ac:dyDescent="0.2">
      <c r="A726" s="7" t="s">
        <v>9</v>
      </c>
      <c r="B726" s="4" t="s">
        <v>0</v>
      </c>
      <c r="C726" s="17" t="s">
        <v>7379</v>
      </c>
      <c r="D726" s="17" t="s">
        <v>7380</v>
      </c>
      <c r="E726" s="18" t="s">
        <v>7381</v>
      </c>
      <c r="F726" s="18" t="s">
        <v>7375</v>
      </c>
      <c r="G726" s="18" t="s">
        <v>7376</v>
      </c>
      <c r="H726" s="18" t="s">
        <v>7377</v>
      </c>
      <c r="I726" s="18" t="s">
        <v>7378</v>
      </c>
      <c r="J726" s="19">
        <v>42060</v>
      </c>
      <c r="K726" s="20">
        <v>2015</v>
      </c>
      <c r="L726" s="20">
        <v>2015</v>
      </c>
      <c r="M726" s="22">
        <v>2930.76</v>
      </c>
      <c r="N726" s="21" t="s">
        <v>130</v>
      </c>
      <c r="O726" s="23">
        <f>M726*VLOOKUP(N726,Kurzy!$A$2:$B$10,2,FALSE)</f>
        <v>2930.76</v>
      </c>
      <c r="P726" s="18"/>
      <c r="Q726" s="24"/>
      <c r="R726" s="18" t="s">
        <v>10147</v>
      </c>
      <c r="S726" s="18"/>
    </row>
    <row r="727" spans="1:19" ht="25.5" x14ac:dyDescent="0.2">
      <c r="A727" s="7" t="s">
        <v>9</v>
      </c>
      <c r="B727" s="4" t="s">
        <v>0</v>
      </c>
      <c r="C727" s="17" t="s">
        <v>7382</v>
      </c>
      <c r="D727" s="17" t="s">
        <v>7368</v>
      </c>
      <c r="E727" s="18" t="s">
        <v>7383</v>
      </c>
      <c r="F727" s="18" t="s">
        <v>7384</v>
      </c>
      <c r="G727" s="18"/>
      <c r="H727" s="18" t="s">
        <v>7385</v>
      </c>
      <c r="I727" s="18" t="s">
        <v>7386</v>
      </c>
      <c r="J727" s="19">
        <v>42290</v>
      </c>
      <c r="K727" s="20">
        <v>2015</v>
      </c>
      <c r="L727" s="20">
        <v>2016</v>
      </c>
      <c r="M727" s="22">
        <v>2400</v>
      </c>
      <c r="N727" s="21" t="s">
        <v>130</v>
      </c>
      <c r="O727" s="23">
        <f>M727*VLOOKUP(N727,Kurzy!$A$2:$B$10,2,FALSE)</f>
        <v>2400</v>
      </c>
      <c r="P727" s="18"/>
      <c r="Q727" s="24"/>
      <c r="R727" s="18" t="s">
        <v>10147</v>
      </c>
      <c r="S727" s="18"/>
    </row>
    <row r="728" spans="1:19" ht="25.5" x14ac:dyDescent="0.2">
      <c r="A728" s="7" t="s">
        <v>9</v>
      </c>
      <c r="B728" s="4" t="s">
        <v>0</v>
      </c>
      <c r="C728" s="17" t="s">
        <v>7387</v>
      </c>
      <c r="D728" s="17" t="s">
        <v>7388</v>
      </c>
      <c r="E728" s="18" t="s">
        <v>7389</v>
      </c>
      <c r="F728" s="18" t="s">
        <v>7390</v>
      </c>
      <c r="G728" s="18"/>
      <c r="H728" s="18" t="s">
        <v>7391</v>
      </c>
      <c r="I728" s="18" t="s">
        <v>7392</v>
      </c>
      <c r="J728" s="19">
        <v>42045</v>
      </c>
      <c r="K728" s="20">
        <v>2015</v>
      </c>
      <c r="L728" s="20">
        <v>2015</v>
      </c>
      <c r="M728" s="22">
        <v>51094.89</v>
      </c>
      <c r="N728" s="21" t="s">
        <v>130</v>
      </c>
      <c r="O728" s="23">
        <f>M728*VLOOKUP(N728,Kurzy!$A$2:$B$10,2,FALSE)</f>
        <v>51094.89</v>
      </c>
      <c r="P728" s="18"/>
      <c r="Q728" s="24"/>
      <c r="R728" s="18" t="s">
        <v>10147</v>
      </c>
      <c r="S728" s="18"/>
    </row>
    <row r="729" spans="1:19" ht="25.5" x14ac:dyDescent="0.2">
      <c r="A729" s="7" t="s">
        <v>9</v>
      </c>
      <c r="B729" s="4" t="s">
        <v>0</v>
      </c>
      <c r="C729" s="17" t="s">
        <v>7393</v>
      </c>
      <c r="D729" s="17" t="s">
        <v>7388</v>
      </c>
      <c r="E729" s="18" t="s">
        <v>7394</v>
      </c>
      <c r="F729" s="18" t="s">
        <v>7395</v>
      </c>
      <c r="G729" s="18"/>
      <c r="H729" s="18" t="s">
        <v>7391</v>
      </c>
      <c r="I729" s="18" t="s">
        <v>7392</v>
      </c>
      <c r="J729" s="19">
        <v>42052</v>
      </c>
      <c r="K729" s="20">
        <v>2015</v>
      </c>
      <c r="L729" s="20">
        <v>2015</v>
      </c>
      <c r="M729" s="22">
        <v>14095.79</v>
      </c>
      <c r="N729" s="21" t="s">
        <v>130</v>
      </c>
      <c r="O729" s="23">
        <f>M729*VLOOKUP(N729,Kurzy!$A$2:$B$10,2,FALSE)</f>
        <v>14095.79</v>
      </c>
      <c r="P729" s="18"/>
      <c r="Q729" s="24"/>
      <c r="R729" s="18" t="s">
        <v>10147</v>
      </c>
      <c r="S729" s="18"/>
    </row>
    <row r="730" spans="1:19" ht="25.5" x14ac:dyDescent="0.2">
      <c r="A730" s="7" t="s">
        <v>9</v>
      </c>
      <c r="B730" s="4" t="s">
        <v>0</v>
      </c>
      <c r="C730" s="17" t="s">
        <v>7396</v>
      </c>
      <c r="D730" s="17" t="s">
        <v>7388</v>
      </c>
      <c r="E730" s="18" t="s">
        <v>7397</v>
      </c>
      <c r="F730" s="18" t="s">
        <v>6971</v>
      </c>
      <c r="G730" s="18"/>
      <c r="H730" s="18" t="s">
        <v>7398</v>
      </c>
      <c r="I730" s="18" t="s">
        <v>7399</v>
      </c>
      <c r="J730" s="19">
        <v>41692</v>
      </c>
      <c r="K730" s="20">
        <v>2014</v>
      </c>
      <c r="L730" s="20">
        <v>2015</v>
      </c>
      <c r="M730" s="22">
        <v>37499.54</v>
      </c>
      <c r="N730" s="21" t="s">
        <v>130</v>
      </c>
      <c r="O730" s="23">
        <f>M730*VLOOKUP(N730,Kurzy!$A$2:$B$10,2,FALSE)</f>
        <v>37499.54</v>
      </c>
      <c r="P730" s="18"/>
      <c r="Q730" s="24"/>
      <c r="R730" s="18" t="s">
        <v>10147</v>
      </c>
      <c r="S730" s="18"/>
    </row>
    <row r="731" spans="1:19" ht="25.5" x14ac:dyDescent="0.2">
      <c r="A731" s="7" t="s">
        <v>9</v>
      </c>
      <c r="B731" s="4" t="s">
        <v>0</v>
      </c>
      <c r="C731" s="17" t="s">
        <v>7400</v>
      </c>
      <c r="D731" s="17" t="s">
        <v>7401</v>
      </c>
      <c r="E731" s="18" t="s">
        <v>7402</v>
      </c>
      <c r="F731" s="18" t="s">
        <v>7403</v>
      </c>
      <c r="G731" s="18"/>
      <c r="H731" s="18" t="s">
        <v>7391</v>
      </c>
      <c r="I731" s="18" t="s">
        <v>7392</v>
      </c>
      <c r="J731" s="19">
        <v>41919</v>
      </c>
      <c r="K731" s="20">
        <v>2014</v>
      </c>
      <c r="L731" s="20">
        <v>2014</v>
      </c>
      <c r="M731" s="22">
        <v>10135.379999999999</v>
      </c>
      <c r="N731" s="21" t="s">
        <v>130</v>
      </c>
      <c r="O731" s="23">
        <f>M731*VLOOKUP(N731,Kurzy!$A$2:$B$10,2,FALSE)</f>
        <v>10135.379999999999</v>
      </c>
      <c r="P731" s="18"/>
      <c r="Q731" s="24"/>
      <c r="R731" s="18" t="s">
        <v>10147</v>
      </c>
      <c r="S731" s="18"/>
    </row>
    <row r="732" spans="1:19" ht="38.25" x14ac:dyDescent="0.2">
      <c r="A732" s="7" t="s">
        <v>9</v>
      </c>
      <c r="B732" s="4" t="s">
        <v>0</v>
      </c>
      <c r="C732" s="17" t="s">
        <v>7404</v>
      </c>
      <c r="D732" s="17" t="s">
        <v>7401</v>
      </c>
      <c r="E732" s="18" t="s">
        <v>7405</v>
      </c>
      <c r="F732" s="18" t="s">
        <v>6971</v>
      </c>
      <c r="G732" s="18"/>
      <c r="H732" s="18" t="s">
        <v>7406</v>
      </c>
      <c r="I732" s="18">
        <v>36402672</v>
      </c>
      <c r="J732" s="19">
        <v>41914</v>
      </c>
      <c r="K732" s="20">
        <v>2014</v>
      </c>
      <c r="L732" s="20">
        <v>2014</v>
      </c>
      <c r="M732" s="22">
        <v>8400</v>
      </c>
      <c r="N732" s="21" t="s">
        <v>130</v>
      </c>
      <c r="O732" s="23">
        <f>M732*VLOOKUP(N732,Kurzy!$A$2:$B$10,2,FALSE)</f>
        <v>8400</v>
      </c>
      <c r="P732" s="18"/>
      <c r="Q732" s="24"/>
      <c r="R732" s="18" t="s">
        <v>10147</v>
      </c>
      <c r="S732" s="18"/>
    </row>
    <row r="733" spans="1:19" ht="25.5" hidden="1" x14ac:dyDescent="0.2">
      <c r="A733" s="7" t="s">
        <v>9</v>
      </c>
      <c r="B733" s="4" t="s">
        <v>0</v>
      </c>
      <c r="C733" s="17" t="s">
        <v>7407</v>
      </c>
      <c r="D733" s="17" t="s">
        <v>7388</v>
      </c>
      <c r="E733" s="18" t="s">
        <v>7408</v>
      </c>
      <c r="F733" s="18" t="s">
        <v>7409</v>
      </c>
      <c r="G733" s="18"/>
      <c r="H733" s="18" t="s">
        <v>7410</v>
      </c>
      <c r="I733" s="18">
        <v>31364501</v>
      </c>
      <c r="J733" s="19">
        <v>41628</v>
      </c>
      <c r="K733" s="20">
        <v>2013</v>
      </c>
      <c r="L733" s="20">
        <v>2014</v>
      </c>
      <c r="M733" s="22">
        <v>18000</v>
      </c>
      <c r="N733" s="21" t="s">
        <v>130</v>
      </c>
      <c r="O733" s="23">
        <f>M733*VLOOKUP(N733,Kurzy!$A$2:$B$10,2,FALSE)</f>
        <v>18000</v>
      </c>
      <c r="P733" s="18"/>
      <c r="Q733" s="24"/>
      <c r="R733" s="18" t="s">
        <v>10143</v>
      </c>
      <c r="S733" s="18" t="s">
        <v>10158</v>
      </c>
    </row>
    <row r="734" spans="1:19" ht="25.5" x14ac:dyDescent="0.2">
      <c r="A734" s="7" t="s">
        <v>9</v>
      </c>
      <c r="B734" s="4" t="s">
        <v>0</v>
      </c>
      <c r="C734" s="17" t="s">
        <v>7411</v>
      </c>
      <c r="D734" s="17" t="s">
        <v>7388</v>
      </c>
      <c r="E734" s="18" t="s">
        <v>7412</v>
      </c>
      <c r="F734" s="18" t="s">
        <v>7413</v>
      </c>
      <c r="G734" s="18"/>
      <c r="H734" s="18" t="s">
        <v>7391</v>
      </c>
      <c r="I734" s="18" t="s">
        <v>7392</v>
      </c>
      <c r="J734" s="19">
        <v>42121</v>
      </c>
      <c r="K734" s="20">
        <v>2015</v>
      </c>
      <c r="L734" s="20">
        <v>2015</v>
      </c>
      <c r="M734" s="22">
        <v>11010.79</v>
      </c>
      <c r="N734" s="21" t="s">
        <v>130</v>
      </c>
      <c r="O734" s="23">
        <f>M734*VLOOKUP(N734,Kurzy!$A$2:$B$10,2,FALSE)</f>
        <v>11010.79</v>
      </c>
      <c r="P734" s="18"/>
      <c r="Q734" s="24"/>
      <c r="R734" s="18" t="s">
        <v>10147</v>
      </c>
      <c r="S734" s="18"/>
    </row>
    <row r="735" spans="1:19" ht="25.5" x14ac:dyDescent="0.2">
      <c r="A735" s="7" t="s">
        <v>9</v>
      </c>
      <c r="B735" s="4" t="s">
        <v>0</v>
      </c>
      <c r="C735" s="17" t="s">
        <v>7411</v>
      </c>
      <c r="D735" s="17" t="s">
        <v>7388</v>
      </c>
      <c r="E735" s="18" t="s">
        <v>7414</v>
      </c>
      <c r="F735" s="18" t="s">
        <v>7415</v>
      </c>
      <c r="G735" s="18"/>
      <c r="H735" s="18" t="s">
        <v>7391</v>
      </c>
      <c r="I735" s="18" t="s">
        <v>7392</v>
      </c>
      <c r="J735" s="19">
        <v>42195</v>
      </c>
      <c r="K735" s="20">
        <v>2015</v>
      </c>
      <c r="L735" s="20">
        <v>2015</v>
      </c>
      <c r="M735" s="22">
        <v>7327.09</v>
      </c>
      <c r="N735" s="21" t="s">
        <v>130</v>
      </c>
      <c r="O735" s="23">
        <f>M735*VLOOKUP(N735,Kurzy!$A$2:$B$10,2,FALSE)</f>
        <v>7327.09</v>
      </c>
      <c r="P735" s="18"/>
      <c r="Q735" s="24"/>
      <c r="R735" s="18" t="s">
        <v>10147</v>
      </c>
      <c r="S735" s="18"/>
    </row>
    <row r="736" spans="1:19" ht="25.5" x14ac:dyDescent="0.2">
      <c r="A736" s="7" t="s">
        <v>9</v>
      </c>
      <c r="B736" s="4" t="s">
        <v>0</v>
      </c>
      <c r="C736" s="17" t="s">
        <v>7411</v>
      </c>
      <c r="D736" s="17" t="s">
        <v>7388</v>
      </c>
      <c r="E736" s="18" t="s">
        <v>7416</v>
      </c>
      <c r="F736" s="18" t="s">
        <v>7417</v>
      </c>
      <c r="G736" s="18"/>
      <c r="H736" s="18" t="s">
        <v>7391</v>
      </c>
      <c r="I736" s="18" t="s">
        <v>7392</v>
      </c>
      <c r="J736" s="19">
        <v>42201</v>
      </c>
      <c r="K736" s="20">
        <v>2015</v>
      </c>
      <c r="L736" s="20">
        <v>2015</v>
      </c>
      <c r="M736" s="22">
        <v>12270.39</v>
      </c>
      <c r="N736" s="21" t="s">
        <v>130</v>
      </c>
      <c r="O736" s="23">
        <f>M736*VLOOKUP(N736,Kurzy!$A$2:$B$10,2,FALSE)</f>
        <v>12270.39</v>
      </c>
      <c r="P736" s="18"/>
      <c r="Q736" s="24"/>
      <c r="R736" s="18" t="s">
        <v>10147</v>
      </c>
      <c r="S736" s="18"/>
    </row>
    <row r="737" spans="1:19" ht="25.5" x14ac:dyDescent="0.2">
      <c r="A737" s="7" t="s">
        <v>9</v>
      </c>
      <c r="B737" s="4" t="s">
        <v>0</v>
      </c>
      <c r="C737" s="17" t="s">
        <v>7418</v>
      </c>
      <c r="D737" s="17" t="s">
        <v>7388</v>
      </c>
      <c r="E737" s="18" t="s">
        <v>7419</v>
      </c>
      <c r="F737" s="18" t="s">
        <v>6971</v>
      </c>
      <c r="G737" s="18"/>
      <c r="H737" s="18" t="s">
        <v>7420</v>
      </c>
      <c r="I737" s="18">
        <v>70994226</v>
      </c>
      <c r="J737" s="19">
        <v>42058</v>
      </c>
      <c r="K737" s="20">
        <v>2015</v>
      </c>
      <c r="L737" s="20">
        <v>2015</v>
      </c>
      <c r="M737" s="22">
        <v>921.02</v>
      </c>
      <c r="N737" s="21" t="s">
        <v>130</v>
      </c>
      <c r="O737" s="23">
        <f>M737*VLOOKUP(N737,Kurzy!$A$2:$B$10,2,FALSE)</f>
        <v>921.02</v>
      </c>
      <c r="P737" s="18"/>
      <c r="Q737" s="24"/>
      <c r="R737" s="18" t="s">
        <v>10147</v>
      </c>
      <c r="S737" s="18"/>
    </row>
    <row r="738" spans="1:19" ht="25.5" x14ac:dyDescent="0.2">
      <c r="A738" s="7" t="s">
        <v>9</v>
      </c>
      <c r="B738" s="4" t="s">
        <v>0</v>
      </c>
      <c r="C738" s="17" t="s">
        <v>7421</v>
      </c>
      <c r="D738" s="17" t="s">
        <v>7388</v>
      </c>
      <c r="E738" s="18" t="s">
        <v>7422</v>
      </c>
      <c r="F738" s="18" t="s">
        <v>6971</v>
      </c>
      <c r="G738" s="18"/>
      <c r="H738" s="18" t="s">
        <v>7423</v>
      </c>
      <c r="I738" s="18">
        <v>35785306</v>
      </c>
      <c r="J738" s="19">
        <v>39264</v>
      </c>
      <c r="K738" s="20">
        <v>2007</v>
      </c>
      <c r="L738" s="20">
        <v>2016</v>
      </c>
      <c r="M738" s="22">
        <v>30592</v>
      </c>
      <c r="N738" s="21" t="s">
        <v>130</v>
      </c>
      <c r="O738" s="23">
        <f>M738*VLOOKUP(N738,Kurzy!$A$2:$B$10,2,FALSE)</f>
        <v>30592</v>
      </c>
      <c r="P738" s="18"/>
      <c r="Q738" s="24"/>
      <c r="R738" s="18" t="s">
        <v>10147</v>
      </c>
      <c r="S738" s="18"/>
    </row>
    <row r="739" spans="1:19" ht="25.5" x14ac:dyDescent="0.2">
      <c r="A739" s="7" t="s">
        <v>9</v>
      </c>
      <c r="B739" s="4" t="s">
        <v>0</v>
      </c>
      <c r="C739" s="17" t="s">
        <v>7424</v>
      </c>
      <c r="D739" s="17" t="s">
        <v>7425</v>
      </c>
      <c r="E739" s="18" t="s">
        <v>7426</v>
      </c>
      <c r="F739" s="18" t="s">
        <v>988</v>
      </c>
      <c r="G739" s="18"/>
      <c r="H739" s="18" t="s">
        <v>7427</v>
      </c>
      <c r="I739" s="18">
        <v>29375746</v>
      </c>
      <c r="J739" s="19">
        <v>41978</v>
      </c>
      <c r="K739" s="20">
        <v>2014</v>
      </c>
      <c r="L739" s="20">
        <v>2014</v>
      </c>
      <c r="M739" s="22">
        <v>1200</v>
      </c>
      <c r="N739" s="21" t="s">
        <v>130</v>
      </c>
      <c r="O739" s="23">
        <f>M739*VLOOKUP(N739,Kurzy!$A$2:$B$10,2,FALSE)</f>
        <v>1200</v>
      </c>
      <c r="P739" s="18"/>
      <c r="Q739" s="24"/>
      <c r="R739" s="18" t="s">
        <v>10147</v>
      </c>
      <c r="S739" s="18"/>
    </row>
    <row r="740" spans="1:19" ht="38.25" x14ac:dyDescent="0.2">
      <c r="A740" s="7" t="s">
        <v>9</v>
      </c>
      <c r="B740" s="4" t="s">
        <v>0</v>
      </c>
      <c r="C740" s="17" t="s">
        <v>7428</v>
      </c>
      <c r="D740" s="17" t="s">
        <v>7429</v>
      </c>
      <c r="E740" s="18">
        <v>108140</v>
      </c>
      <c r="F740" s="18" t="s">
        <v>988</v>
      </c>
      <c r="G740" s="18"/>
      <c r="H740" s="18" t="s">
        <v>7430</v>
      </c>
      <c r="I740" s="18">
        <v>42348536</v>
      </c>
      <c r="J740" s="19">
        <v>42520</v>
      </c>
      <c r="K740" s="20">
        <v>2015</v>
      </c>
      <c r="L740" s="20">
        <v>2015</v>
      </c>
      <c r="M740" s="22">
        <v>1069.2</v>
      </c>
      <c r="N740" s="21" t="s">
        <v>130</v>
      </c>
      <c r="O740" s="23">
        <f>M740*VLOOKUP(N740,Kurzy!$A$2:$B$10,2,FALSE)</f>
        <v>1069.2</v>
      </c>
      <c r="P740" s="18"/>
      <c r="Q740" s="24"/>
      <c r="R740" s="18" t="s">
        <v>10147</v>
      </c>
      <c r="S740" s="18"/>
    </row>
    <row r="741" spans="1:19" ht="25.5" x14ac:dyDescent="0.2">
      <c r="A741" s="7" t="s">
        <v>9</v>
      </c>
      <c r="B741" s="4" t="s">
        <v>10161</v>
      </c>
      <c r="C741" s="17" t="s">
        <v>7431</v>
      </c>
      <c r="D741" s="17" t="s">
        <v>7432</v>
      </c>
      <c r="E741" s="18" t="s">
        <v>7433</v>
      </c>
      <c r="F741" s="18" t="s">
        <v>988</v>
      </c>
      <c r="G741" s="18"/>
      <c r="H741" s="18" t="s">
        <v>7434</v>
      </c>
      <c r="I741" s="18">
        <v>31405851</v>
      </c>
      <c r="J741" s="19">
        <v>42282</v>
      </c>
      <c r="K741" s="20">
        <v>2015</v>
      </c>
      <c r="L741" s="20">
        <v>2015</v>
      </c>
      <c r="M741" s="22">
        <v>3000</v>
      </c>
      <c r="N741" s="21" t="s">
        <v>130</v>
      </c>
      <c r="O741" s="23">
        <f>M741*VLOOKUP(N741,Kurzy!$A$2:$B$10,2,FALSE)</f>
        <v>3000</v>
      </c>
      <c r="P741" s="18" t="s">
        <v>7476</v>
      </c>
      <c r="Q741" s="24"/>
      <c r="R741" s="18" t="s">
        <v>10147</v>
      </c>
      <c r="S741" s="18"/>
    </row>
    <row r="742" spans="1:19" ht="25.5" x14ac:dyDescent="0.2">
      <c r="A742" s="7" t="s">
        <v>9</v>
      </c>
      <c r="B742" s="4" t="s">
        <v>10161</v>
      </c>
      <c r="C742" s="17" t="s">
        <v>7435</v>
      </c>
      <c r="D742" s="17" t="s">
        <v>7432</v>
      </c>
      <c r="E742" s="18" t="s">
        <v>7436</v>
      </c>
      <c r="F742" s="18" t="s">
        <v>988</v>
      </c>
      <c r="G742" s="18"/>
      <c r="H742" s="18" t="s">
        <v>7434</v>
      </c>
      <c r="I742" s="18">
        <v>31405851</v>
      </c>
      <c r="J742" s="19">
        <v>42143</v>
      </c>
      <c r="K742" s="20">
        <v>2015</v>
      </c>
      <c r="L742" s="20">
        <v>2015</v>
      </c>
      <c r="M742" s="22">
        <v>9000</v>
      </c>
      <c r="N742" s="21" t="s">
        <v>130</v>
      </c>
      <c r="O742" s="23">
        <f>M742*VLOOKUP(N742,Kurzy!$A$2:$B$10,2,FALSE)</f>
        <v>9000</v>
      </c>
      <c r="P742" s="18" t="s">
        <v>7476</v>
      </c>
      <c r="Q742" s="24"/>
      <c r="R742" s="18" t="s">
        <v>10147</v>
      </c>
      <c r="S742" s="18"/>
    </row>
    <row r="743" spans="1:19" ht="38.25" x14ac:dyDescent="0.2">
      <c r="A743" s="7" t="s">
        <v>9</v>
      </c>
      <c r="B743" s="4" t="s">
        <v>10162</v>
      </c>
      <c r="C743" s="17" t="s">
        <v>7437</v>
      </c>
      <c r="D743" s="17" t="s">
        <v>7438</v>
      </c>
      <c r="E743" s="18" t="s">
        <v>7439</v>
      </c>
      <c r="F743" s="18" t="s">
        <v>7440</v>
      </c>
      <c r="G743" s="18"/>
      <c r="H743" s="18" t="s">
        <v>7441</v>
      </c>
      <c r="I743" s="18">
        <v>31355161</v>
      </c>
      <c r="J743" s="19">
        <v>41962</v>
      </c>
      <c r="K743" s="20">
        <v>2014</v>
      </c>
      <c r="L743" s="20">
        <v>2015</v>
      </c>
      <c r="M743" s="22">
        <v>37560</v>
      </c>
      <c r="N743" s="21" t="s">
        <v>130</v>
      </c>
      <c r="O743" s="23">
        <f>M743*VLOOKUP(N743,Kurzy!$A$2:$B$10,2,FALSE)</f>
        <v>37560</v>
      </c>
      <c r="P743" s="18" t="s">
        <v>7477</v>
      </c>
      <c r="Q743" s="24"/>
      <c r="R743" s="18" t="s">
        <v>10147</v>
      </c>
      <c r="S743" s="18"/>
    </row>
    <row r="744" spans="1:19" ht="25.5" hidden="1" x14ac:dyDescent="0.2">
      <c r="A744" s="7" t="s">
        <v>9</v>
      </c>
      <c r="B744" s="4" t="s">
        <v>10162</v>
      </c>
      <c r="C744" s="17" t="s">
        <v>7442</v>
      </c>
      <c r="D744" s="17" t="s">
        <v>7443</v>
      </c>
      <c r="E744" s="18" t="s">
        <v>7444</v>
      </c>
      <c r="F744" s="18" t="s">
        <v>988</v>
      </c>
      <c r="G744" s="18"/>
      <c r="H744" s="18" t="s">
        <v>30</v>
      </c>
      <c r="I744" s="18">
        <v>397687</v>
      </c>
      <c r="J744" s="19">
        <v>42339</v>
      </c>
      <c r="K744" s="20">
        <v>2015</v>
      </c>
      <c r="L744" s="20">
        <v>2015</v>
      </c>
      <c r="M744" s="22">
        <v>995</v>
      </c>
      <c r="N744" s="21" t="s">
        <v>130</v>
      </c>
      <c r="O744" s="23">
        <f>M744*VLOOKUP(N744,Kurzy!$A$2:$B$10,2,FALSE)</f>
        <v>995</v>
      </c>
      <c r="P744" s="18" t="s">
        <v>7477</v>
      </c>
      <c r="Q744" s="24"/>
      <c r="R744" s="18" t="s">
        <v>10143</v>
      </c>
      <c r="S744" s="18" t="s">
        <v>10158</v>
      </c>
    </row>
    <row r="745" spans="1:19" ht="25.5" x14ac:dyDescent="0.2">
      <c r="A745" s="7" t="s">
        <v>9</v>
      </c>
      <c r="B745" s="4" t="s">
        <v>10162</v>
      </c>
      <c r="C745" s="17" t="s">
        <v>7445</v>
      </c>
      <c r="D745" s="17" t="s">
        <v>7446</v>
      </c>
      <c r="E745" s="18" t="s">
        <v>7447</v>
      </c>
      <c r="F745" s="18" t="s">
        <v>988</v>
      </c>
      <c r="G745" s="18"/>
      <c r="H745" s="18" t="s">
        <v>7448</v>
      </c>
      <c r="I745" s="18">
        <v>31635164</v>
      </c>
      <c r="J745" s="19">
        <v>42121</v>
      </c>
      <c r="K745" s="20">
        <v>2015</v>
      </c>
      <c r="L745" s="20">
        <v>2015</v>
      </c>
      <c r="M745" s="22">
        <v>912</v>
      </c>
      <c r="N745" s="21" t="s">
        <v>130</v>
      </c>
      <c r="O745" s="23">
        <f>M745*VLOOKUP(N745,Kurzy!$A$2:$B$10,2,FALSE)</f>
        <v>912</v>
      </c>
      <c r="P745" s="18" t="s">
        <v>7477</v>
      </c>
      <c r="Q745" s="24"/>
      <c r="R745" s="18" t="s">
        <v>10147</v>
      </c>
      <c r="S745" s="18"/>
    </row>
    <row r="746" spans="1:19" ht="114.75" x14ac:dyDescent="0.2">
      <c r="A746" s="7" t="s">
        <v>9</v>
      </c>
      <c r="B746" s="4" t="s">
        <v>10162</v>
      </c>
      <c r="C746" s="17" t="s">
        <v>7449</v>
      </c>
      <c r="D746" s="17" t="s">
        <v>7446</v>
      </c>
      <c r="E746" s="18" t="s">
        <v>7450</v>
      </c>
      <c r="F746" s="18" t="s">
        <v>988</v>
      </c>
      <c r="G746" s="18"/>
      <c r="H746" s="18" t="s">
        <v>4121</v>
      </c>
      <c r="I746" s="18">
        <v>25849026</v>
      </c>
      <c r="J746" s="19">
        <v>42152</v>
      </c>
      <c r="K746" s="20">
        <v>2015</v>
      </c>
      <c r="L746" s="20">
        <v>2015</v>
      </c>
      <c r="M746" s="22">
        <v>500</v>
      </c>
      <c r="N746" s="21" t="s">
        <v>130</v>
      </c>
      <c r="O746" s="23">
        <f>M746*VLOOKUP(N746,Kurzy!$A$2:$B$10,2,FALSE)</f>
        <v>500</v>
      </c>
      <c r="P746" s="18" t="s">
        <v>7477</v>
      </c>
      <c r="Q746" s="24" t="s">
        <v>10205</v>
      </c>
      <c r="R746" s="18" t="s">
        <v>10147</v>
      </c>
      <c r="S746" s="18" t="s">
        <v>10200</v>
      </c>
    </row>
    <row r="747" spans="1:19" ht="25.5" x14ac:dyDescent="0.2">
      <c r="A747" s="7" t="s">
        <v>9</v>
      </c>
      <c r="B747" s="4" t="s">
        <v>10162</v>
      </c>
      <c r="C747" s="17" t="s">
        <v>7451</v>
      </c>
      <c r="D747" s="17" t="s">
        <v>7452</v>
      </c>
      <c r="E747" s="18" t="s">
        <v>7453</v>
      </c>
      <c r="F747" s="18" t="s">
        <v>988</v>
      </c>
      <c r="G747" s="18"/>
      <c r="H747" s="18" t="s">
        <v>7454</v>
      </c>
      <c r="I747" s="18">
        <v>31322000</v>
      </c>
      <c r="J747" s="19">
        <v>42024</v>
      </c>
      <c r="K747" s="20">
        <v>2015</v>
      </c>
      <c r="L747" s="20">
        <v>2015</v>
      </c>
      <c r="M747" s="22">
        <v>12672</v>
      </c>
      <c r="N747" s="21" t="s">
        <v>130</v>
      </c>
      <c r="O747" s="23">
        <f>M747*VLOOKUP(N747,Kurzy!$A$2:$B$10,2,FALSE)</f>
        <v>12672</v>
      </c>
      <c r="P747" s="18" t="s">
        <v>7477</v>
      </c>
      <c r="Q747" s="24"/>
      <c r="R747" s="18" t="s">
        <v>10147</v>
      </c>
      <c r="S747" s="18"/>
    </row>
    <row r="748" spans="1:19" ht="25.5" x14ac:dyDescent="0.2">
      <c r="A748" s="7" t="s">
        <v>9</v>
      </c>
      <c r="B748" s="4" t="s">
        <v>10162</v>
      </c>
      <c r="C748" s="17" t="s">
        <v>7455</v>
      </c>
      <c r="D748" s="17" t="s">
        <v>7456</v>
      </c>
      <c r="E748" s="18" t="s">
        <v>7457</v>
      </c>
      <c r="F748" s="18" t="s">
        <v>7458</v>
      </c>
      <c r="G748" s="18"/>
      <c r="H748" s="18" t="s">
        <v>7459</v>
      </c>
      <c r="I748" s="18">
        <v>35962623</v>
      </c>
      <c r="J748" s="19">
        <v>42103</v>
      </c>
      <c r="K748" s="20">
        <v>2013</v>
      </c>
      <c r="L748" s="20">
        <v>2016</v>
      </c>
      <c r="M748" s="22">
        <v>5595</v>
      </c>
      <c r="N748" s="21" t="s">
        <v>130</v>
      </c>
      <c r="O748" s="23">
        <f>M748*VLOOKUP(N748,Kurzy!$A$2:$B$10,2,FALSE)</f>
        <v>5595</v>
      </c>
      <c r="P748" s="18" t="s">
        <v>7477</v>
      </c>
      <c r="Q748" s="24"/>
      <c r="R748" s="18" t="s">
        <v>10147</v>
      </c>
      <c r="S748" s="18"/>
    </row>
    <row r="749" spans="1:19" ht="51" x14ac:dyDescent="0.2">
      <c r="A749" s="7" t="s">
        <v>9</v>
      </c>
      <c r="B749" s="4" t="s">
        <v>2</v>
      </c>
      <c r="C749" s="17" t="s">
        <v>6849</v>
      </c>
      <c r="D749" s="17" t="s">
        <v>6850</v>
      </c>
      <c r="E749" s="18" t="s">
        <v>6851</v>
      </c>
      <c r="F749" s="18" t="s">
        <v>6852</v>
      </c>
      <c r="G749" s="18"/>
      <c r="H749" s="18" t="s">
        <v>6853</v>
      </c>
      <c r="I749" s="18"/>
      <c r="J749" s="19">
        <v>41201</v>
      </c>
      <c r="K749" s="20">
        <v>2012</v>
      </c>
      <c r="L749" s="20">
        <v>2015</v>
      </c>
      <c r="M749" s="22">
        <v>19206</v>
      </c>
      <c r="N749" s="21" t="s">
        <v>130</v>
      </c>
      <c r="O749" s="23">
        <f>M749*VLOOKUP(N749,Kurzy!$A$2:$B$10,2,FALSE)</f>
        <v>19206</v>
      </c>
      <c r="P749" s="18"/>
      <c r="Q749" s="24"/>
      <c r="R749" s="18" t="s">
        <v>10147</v>
      </c>
      <c r="S749" s="18" t="s">
        <v>10153</v>
      </c>
    </row>
    <row r="750" spans="1:19" ht="114.75" x14ac:dyDescent="0.2">
      <c r="A750" s="7" t="s">
        <v>9</v>
      </c>
      <c r="B750" s="4" t="s">
        <v>2</v>
      </c>
      <c r="C750" s="17" t="s">
        <v>6854</v>
      </c>
      <c r="D750" s="17" t="s">
        <v>6855</v>
      </c>
      <c r="E750" s="18" t="s">
        <v>6856</v>
      </c>
      <c r="F750" s="18" t="s">
        <v>6857</v>
      </c>
      <c r="G750" s="18" t="s">
        <v>6858</v>
      </c>
      <c r="H750" s="18" t="s">
        <v>6859</v>
      </c>
      <c r="I750" s="18">
        <v>590797</v>
      </c>
      <c r="J750" s="19">
        <v>42111</v>
      </c>
      <c r="K750" s="20">
        <v>2015</v>
      </c>
      <c r="L750" s="20">
        <v>2015</v>
      </c>
      <c r="M750" s="22">
        <v>4000</v>
      </c>
      <c r="N750" s="21" t="s">
        <v>130</v>
      </c>
      <c r="O750" s="23">
        <f>M750*VLOOKUP(N750,Kurzy!$A$2:$B$10,2,FALSE)</f>
        <v>4000</v>
      </c>
      <c r="P750" s="18"/>
      <c r="Q750" s="24"/>
      <c r="R750" s="18" t="s">
        <v>10147</v>
      </c>
      <c r="S750" s="18" t="s">
        <v>10153</v>
      </c>
    </row>
    <row r="751" spans="1:19" ht="89.25" x14ac:dyDescent="0.2">
      <c r="A751" s="7" t="s">
        <v>9</v>
      </c>
      <c r="B751" s="4" t="s">
        <v>6904</v>
      </c>
      <c r="C751" s="17" t="s">
        <v>6905</v>
      </c>
      <c r="D751" s="17" t="s">
        <v>6906</v>
      </c>
      <c r="E751" s="18" t="s">
        <v>6907</v>
      </c>
      <c r="F751" s="18" t="s">
        <v>6908</v>
      </c>
      <c r="G751" s="18" t="s">
        <v>6909</v>
      </c>
      <c r="H751" s="18" t="s">
        <v>6910</v>
      </c>
      <c r="I751" s="18">
        <v>31409911</v>
      </c>
      <c r="J751" s="19">
        <v>41602</v>
      </c>
      <c r="K751" s="20">
        <v>2013</v>
      </c>
      <c r="L751" s="20">
        <v>2016</v>
      </c>
      <c r="M751" s="22">
        <v>147000</v>
      </c>
      <c r="N751" s="21" t="s">
        <v>130</v>
      </c>
      <c r="O751" s="23">
        <f>M751*VLOOKUP(N751,Kurzy!$A$2:$B$10,2,FALSE)</f>
        <v>147000</v>
      </c>
      <c r="P751" s="18"/>
      <c r="Q751" s="24"/>
      <c r="R751" s="18" t="s">
        <v>10147</v>
      </c>
      <c r="S751" s="18" t="s">
        <v>10181</v>
      </c>
    </row>
    <row r="752" spans="1:19" ht="89.25" x14ac:dyDescent="0.2">
      <c r="A752" s="7" t="s">
        <v>9</v>
      </c>
      <c r="B752" s="4" t="s">
        <v>6904</v>
      </c>
      <c r="C752" s="17" t="s">
        <v>6911</v>
      </c>
      <c r="D752" s="17" t="s">
        <v>6906</v>
      </c>
      <c r="E752" s="18" t="s">
        <v>6912</v>
      </c>
      <c r="F752" s="18" t="s">
        <v>6908</v>
      </c>
      <c r="G752" s="18" t="s">
        <v>6909</v>
      </c>
      <c r="H752" s="18" t="s">
        <v>6913</v>
      </c>
      <c r="I752" s="18">
        <v>44964676</v>
      </c>
      <c r="J752" s="19">
        <v>41598</v>
      </c>
      <c r="K752" s="20">
        <v>2013</v>
      </c>
      <c r="L752" s="20">
        <v>2016</v>
      </c>
      <c r="M752" s="22">
        <v>149835</v>
      </c>
      <c r="N752" s="21" t="s">
        <v>130</v>
      </c>
      <c r="O752" s="23">
        <f>M752*VLOOKUP(N752,Kurzy!$A$2:$B$10,2,FALSE)</f>
        <v>149835</v>
      </c>
      <c r="P752" s="18"/>
      <c r="Q752" s="24"/>
      <c r="R752" s="18" t="s">
        <v>10147</v>
      </c>
      <c r="S752" s="18" t="s">
        <v>10181</v>
      </c>
    </row>
    <row r="753" spans="1:19" ht="89.25" x14ac:dyDescent="0.2">
      <c r="A753" s="7" t="s">
        <v>9</v>
      </c>
      <c r="B753" s="4" t="s">
        <v>6904</v>
      </c>
      <c r="C753" s="17" t="s">
        <v>6914</v>
      </c>
      <c r="D753" s="17" t="s">
        <v>6906</v>
      </c>
      <c r="E753" s="18" t="s">
        <v>6915</v>
      </c>
      <c r="F753" s="18" t="s">
        <v>6916</v>
      </c>
      <c r="G753" s="18" t="s">
        <v>6909</v>
      </c>
      <c r="H753" s="18" t="s">
        <v>6917</v>
      </c>
      <c r="I753" s="18">
        <v>47257083</v>
      </c>
      <c r="J753" s="19">
        <v>42258</v>
      </c>
      <c r="K753" s="20">
        <v>2015</v>
      </c>
      <c r="L753" s="20">
        <v>2017</v>
      </c>
      <c r="M753" s="22">
        <v>290000</v>
      </c>
      <c r="N753" s="21" t="s">
        <v>130</v>
      </c>
      <c r="O753" s="23">
        <f>M753*VLOOKUP(N753,Kurzy!$A$2:$B$10,2,FALSE)</f>
        <v>290000</v>
      </c>
      <c r="P753" s="18"/>
      <c r="Q753" s="24"/>
      <c r="R753" s="18" t="s">
        <v>10147</v>
      </c>
      <c r="S753" s="18" t="s">
        <v>10181</v>
      </c>
    </row>
    <row r="754" spans="1:19" ht="114.75" hidden="1" x14ac:dyDescent="0.2">
      <c r="A754" s="7" t="s">
        <v>10</v>
      </c>
      <c r="B754" s="4" t="s">
        <v>114</v>
      </c>
      <c r="C754" s="17" t="s">
        <v>3367</v>
      </c>
      <c r="D754" s="17" t="s">
        <v>3368</v>
      </c>
      <c r="E754" s="18" t="s">
        <v>3369</v>
      </c>
      <c r="F754" s="18" t="s">
        <v>3370</v>
      </c>
      <c r="G754" s="18" t="s">
        <v>3371</v>
      </c>
      <c r="H754" s="18" t="s">
        <v>3372</v>
      </c>
      <c r="I754" s="18">
        <v>166537</v>
      </c>
      <c r="J754" s="19">
        <v>42188</v>
      </c>
      <c r="K754" s="20">
        <v>2015</v>
      </c>
      <c r="L754" s="20">
        <v>2015</v>
      </c>
      <c r="M754" s="22">
        <v>87500</v>
      </c>
      <c r="N754" s="21" t="s">
        <v>130</v>
      </c>
      <c r="O754" s="23">
        <f>M754*VLOOKUP(N754,Kurzy!$A$2:$B$10,2,FALSE)</f>
        <v>87500</v>
      </c>
      <c r="P754" s="18"/>
      <c r="Q754" s="24"/>
      <c r="R754" s="18" t="s">
        <v>10143</v>
      </c>
      <c r="S754" s="18" t="s">
        <v>10158</v>
      </c>
    </row>
    <row r="755" spans="1:19" ht="25.5" x14ac:dyDescent="0.2">
      <c r="A755" s="7" t="s">
        <v>10</v>
      </c>
      <c r="B755" s="4" t="s">
        <v>112</v>
      </c>
      <c r="C755" s="17" t="s">
        <v>3373</v>
      </c>
      <c r="D755" s="17" t="s">
        <v>3374</v>
      </c>
      <c r="E755" s="18" t="s">
        <v>3375</v>
      </c>
      <c r="F755" s="18" t="s">
        <v>1465</v>
      </c>
      <c r="G755" s="18"/>
      <c r="H755" s="18" t="s">
        <v>3376</v>
      </c>
      <c r="I755" s="18">
        <v>36318442</v>
      </c>
      <c r="J755" s="19">
        <v>42254</v>
      </c>
      <c r="K755" s="20">
        <v>2015</v>
      </c>
      <c r="L755" s="20">
        <v>2015</v>
      </c>
      <c r="M755" s="22">
        <v>1500</v>
      </c>
      <c r="N755" s="21" t="s">
        <v>130</v>
      </c>
      <c r="O755" s="23">
        <f>M755*VLOOKUP(N755,Kurzy!$A$2:$B$10,2,FALSE)</f>
        <v>1500</v>
      </c>
      <c r="P755" s="18"/>
      <c r="Q755" s="24"/>
      <c r="R755" s="18" t="s">
        <v>10147</v>
      </c>
      <c r="S755" s="18"/>
    </row>
    <row r="756" spans="1:19" ht="25.5" x14ac:dyDescent="0.2">
      <c r="A756" s="7" t="s">
        <v>10</v>
      </c>
      <c r="B756" s="4" t="s">
        <v>112</v>
      </c>
      <c r="C756" s="17" t="s">
        <v>3377</v>
      </c>
      <c r="D756" s="17" t="s">
        <v>3374</v>
      </c>
      <c r="E756" s="18" t="s">
        <v>3378</v>
      </c>
      <c r="F756" s="18" t="s">
        <v>1465</v>
      </c>
      <c r="G756" s="18"/>
      <c r="H756" s="18" t="s">
        <v>3376</v>
      </c>
      <c r="I756" s="18">
        <v>36318442</v>
      </c>
      <c r="J756" s="19">
        <v>42254</v>
      </c>
      <c r="K756" s="20">
        <v>2015</v>
      </c>
      <c r="L756" s="20">
        <v>2015</v>
      </c>
      <c r="M756" s="22">
        <v>1000</v>
      </c>
      <c r="N756" s="21" t="s">
        <v>130</v>
      </c>
      <c r="O756" s="23">
        <f>M756*VLOOKUP(N756,Kurzy!$A$2:$B$10,2,FALSE)</f>
        <v>1000</v>
      </c>
      <c r="P756" s="18"/>
      <c r="Q756" s="24"/>
      <c r="R756" s="18" t="s">
        <v>10147</v>
      </c>
      <c r="S756" s="18"/>
    </row>
    <row r="757" spans="1:19" ht="25.5" x14ac:dyDescent="0.2">
      <c r="A757" s="7" t="s">
        <v>10</v>
      </c>
      <c r="B757" s="4" t="s">
        <v>112</v>
      </c>
      <c r="C757" s="17" t="s">
        <v>3379</v>
      </c>
      <c r="D757" s="17" t="s">
        <v>3374</v>
      </c>
      <c r="E757" s="18" t="s">
        <v>3380</v>
      </c>
      <c r="F757" s="18" t="s">
        <v>1465</v>
      </c>
      <c r="G757" s="18"/>
      <c r="H757" s="18" t="s">
        <v>3376</v>
      </c>
      <c r="I757" s="18">
        <v>36318442</v>
      </c>
      <c r="J757" s="19">
        <v>42254</v>
      </c>
      <c r="K757" s="20">
        <v>2015</v>
      </c>
      <c r="L757" s="20">
        <v>2015</v>
      </c>
      <c r="M757" s="22">
        <v>1500</v>
      </c>
      <c r="N757" s="21" t="s">
        <v>130</v>
      </c>
      <c r="O757" s="23">
        <f>M757*VLOOKUP(N757,Kurzy!$A$2:$B$10,2,FALSE)</f>
        <v>1500</v>
      </c>
      <c r="P757" s="18"/>
      <c r="Q757" s="24"/>
      <c r="R757" s="18" t="s">
        <v>10147</v>
      </c>
      <c r="S757" s="18"/>
    </row>
    <row r="758" spans="1:19" ht="38.25" x14ac:dyDescent="0.2">
      <c r="A758" s="7" t="s">
        <v>10</v>
      </c>
      <c r="B758" s="4" t="s">
        <v>112</v>
      </c>
      <c r="C758" s="17" t="s">
        <v>3381</v>
      </c>
      <c r="D758" s="17"/>
      <c r="E758" s="18" t="s">
        <v>3382</v>
      </c>
      <c r="F758" s="18" t="s">
        <v>1465</v>
      </c>
      <c r="G758" s="18"/>
      <c r="H758" s="18" t="s">
        <v>3383</v>
      </c>
      <c r="I758" s="18">
        <v>29396824</v>
      </c>
      <c r="J758" s="19">
        <v>42368</v>
      </c>
      <c r="K758" s="20">
        <v>2015</v>
      </c>
      <c r="L758" s="20">
        <v>2015</v>
      </c>
      <c r="M758" s="22">
        <v>600</v>
      </c>
      <c r="N758" s="21" t="s">
        <v>130</v>
      </c>
      <c r="O758" s="23">
        <f>M758*VLOOKUP(N758,Kurzy!$A$2:$B$10,2,FALSE)</f>
        <v>600</v>
      </c>
      <c r="P758" s="18"/>
      <c r="Q758" s="24"/>
      <c r="R758" s="18" t="s">
        <v>10147</v>
      </c>
      <c r="S758" s="18"/>
    </row>
    <row r="759" spans="1:19" ht="25.5" x14ac:dyDescent="0.2">
      <c r="A759" s="7" t="s">
        <v>11</v>
      </c>
      <c r="B759" s="4" t="s">
        <v>56</v>
      </c>
      <c r="C759" s="17" t="s">
        <v>258</v>
      </c>
      <c r="D759" s="17" t="s">
        <v>259</v>
      </c>
      <c r="E759" s="18" t="s">
        <v>260</v>
      </c>
      <c r="F759" s="18"/>
      <c r="G759" s="18"/>
      <c r="H759" s="18" t="s">
        <v>261</v>
      </c>
      <c r="I759" s="18">
        <v>17317380</v>
      </c>
      <c r="J759" s="19">
        <v>42059</v>
      </c>
      <c r="K759" s="20">
        <v>2015</v>
      </c>
      <c r="L759" s="20">
        <v>2015</v>
      </c>
      <c r="M759" s="22">
        <v>25000</v>
      </c>
      <c r="N759" s="21" t="s">
        <v>130</v>
      </c>
      <c r="O759" s="23">
        <v>25000</v>
      </c>
      <c r="P759" s="18"/>
      <c r="Q759" s="24"/>
      <c r="R759" s="18" t="s">
        <v>10147</v>
      </c>
      <c r="S759" s="18"/>
    </row>
    <row r="760" spans="1:19" ht="38.25" x14ac:dyDescent="0.2">
      <c r="A760" s="7" t="s">
        <v>11</v>
      </c>
      <c r="B760" s="4" t="s">
        <v>56</v>
      </c>
      <c r="C760" s="17" t="s">
        <v>262</v>
      </c>
      <c r="D760" s="17" t="s">
        <v>263</v>
      </c>
      <c r="E760" s="18" t="s">
        <v>264</v>
      </c>
      <c r="F760" s="18"/>
      <c r="G760" s="18"/>
      <c r="H760" s="18" t="s">
        <v>265</v>
      </c>
      <c r="I760" s="18">
        <v>30856043</v>
      </c>
      <c r="J760" s="19"/>
      <c r="K760" s="20">
        <v>2015</v>
      </c>
      <c r="L760" s="20">
        <v>2015</v>
      </c>
      <c r="M760" s="22">
        <v>30000</v>
      </c>
      <c r="N760" s="21" t="s">
        <v>130</v>
      </c>
      <c r="O760" s="23">
        <v>30000</v>
      </c>
      <c r="P760" s="18" t="s">
        <v>298</v>
      </c>
      <c r="Q760" s="24"/>
      <c r="R760" s="18" t="s">
        <v>10147</v>
      </c>
      <c r="S760" s="18"/>
    </row>
    <row r="761" spans="1:19" ht="38.25" x14ac:dyDescent="0.2">
      <c r="A761" s="7" t="s">
        <v>11</v>
      </c>
      <c r="B761" s="4" t="s">
        <v>51</v>
      </c>
      <c r="C761" s="17" t="s">
        <v>266</v>
      </c>
      <c r="D761" s="17" t="s">
        <v>267</v>
      </c>
      <c r="E761" s="18" t="s">
        <v>268</v>
      </c>
      <c r="F761" s="18" t="s">
        <v>269</v>
      </c>
      <c r="G761" s="18" t="s">
        <v>270</v>
      </c>
      <c r="H761" s="18" t="s">
        <v>269</v>
      </c>
      <c r="I761" s="18"/>
      <c r="J761" s="19">
        <v>2015</v>
      </c>
      <c r="K761" s="20">
        <v>2015</v>
      </c>
      <c r="L761" s="20">
        <v>2016</v>
      </c>
      <c r="M761" s="22">
        <v>5500</v>
      </c>
      <c r="N761" s="21" t="s">
        <v>130</v>
      </c>
      <c r="O761" s="23">
        <v>5500</v>
      </c>
      <c r="P761" s="18"/>
      <c r="Q761" s="24"/>
      <c r="R761" s="18" t="s">
        <v>10147</v>
      </c>
      <c r="S761" s="18" t="s">
        <v>10180</v>
      </c>
    </row>
    <row r="762" spans="1:19" ht="25.5" x14ac:dyDescent="0.2">
      <c r="A762" s="7" t="s">
        <v>11</v>
      </c>
      <c r="B762" s="4" t="s">
        <v>51</v>
      </c>
      <c r="C762" s="17" t="s">
        <v>271</v>
      </c>
      <c r="D762" s="17" t="s">
        <v>272</v>
      </c>
      <c r="E762" s="18" t="s">
        <v>273</v>
      </c>
      <c r="F762" s="18" t="s">
        <v>274</v>
      </c>
      <c r="G762" s="18" t="s">
        <v>274</v>
      </c>
      <c r="H762" s="18" t="s">
        <v>274</v>
      </c>
      <c r="I762" s="18">
        <v>47585439</v>
      </c>
      <c r="J762" s="19">
        <v>2015</v>
      </c>
      <c r="K762" s="20">
        <v>2015</v>
      </c>
      <c r="L762" s="20">
        <v>2016</v>
      </c>
      <c r="M762" s="22">
        <v>1224</v>
      </c>
      <c r="N762" s="21" t="s">
        <v>130</v>
      </c>
      <c r="O762" s="23">
        <v>1224</v>
      </c>
      <c r="P762" s="18"/>
      <c r="Q762" s="24"/>
      <c r="R762" s="18" t="s">
        <v>10147</v>
      </c>
      <c r="S762" s="18"/>
    </row>
    <row r="763" spans="1:19" ht="38.25" x14ac:dyDescent="0.2">
      <c r="A763" s="7" t="s">
        <v>11</v>
      </c>
      <c r="B763" s="4" t="s">
        <v>51</v>
      </c>
      <c r="C763" s="17" t="s">
        <v>275</v>
      </c>
      <c r="D763" s="17" t="s">
        <v>272</v>
      </c>
      <c r="E763" s="18" t="s">
        <v>276</v>
      </c>
      <c r="F763" s="18" t="s">
        <v>274</v>
      </c>
      <c r="G763" s="18" t="s">
        <v>274</v>
      </c>
      <c r="H763" s="18" t="s">
        <v>274</v>
      </c>
      <c r="I763" s="18">
        <v>47585439</v>
      </c>
      <c r="J763" s="19">
        <v>2015</v>
      </c>
      <c r="K763" s="20">
        <v>2015</v>
      </c>
      <c r="L763" s="20">
        <v>2016</v>
      </c>
      <c r="M763" s="22">
        <v>1428</v>
      </c>
      <c r="N763" s="21" t="s">
        <v>130</v>
      </c>
      <c r="O763" s="23">
        <v>1428</v>
      </c>
      <c r="P763" s="18"/>
      <c r="Q763" s="24"/>
      <c r="R763" s="18" t="s">
        <v>10147</v>
      </c>
      <c r="S763" s="18"/>
    </row>
    <row r="764" spans="1:19" ht="25.5" x14ac:dyDescent="0.2">
      <c r="A764" s="7" t="s">
        <v>11</v>
      </c>
      <c r="B764" s="4" t="s">
        <v>54</v>
      </c>
      <c r="C764" s="17" t="s">
        <v>277</v>
      </c>
      <c r="D764" s="17" t="s">
        <v>278</v>
      </c>
      <c r="E764" s="18"/>
      <c r="F764" s="18" t="s">
        <v>279</v>
      </c>
      <c r="G764" s="18"/>
      <c r="H764" s="18" t="s">
        <v>280</v>
      </c>
      <c r="I764" s="18">
        <v>36229156</v>
      </c>
      <c r="J764" s="19">
        <v>42268</v>
      </c>
      <c r="K764" s="20">
        <v>2015</v>
      </c>
      <c r="L764" s="20">
        <v>2018</v>
      </c>
      <c r="M764" s="22">
        <v>20850</v>
      </c>
      <c r="N764" s="21" t="s">
        <v>130</v>
      </c>
      <c r="O764" s="23">
        <v>20850</v>
      </c>
      <c r="P764" s="18"/>
      <c r="Q764" s="24"/>
      <c r="R764" s="18" t="s">
        <v>10147</v>
      </c>
      <c r="S764" s="18"/>
    </row>
    <row r="765" spans="1:19" ht="38.25" x14ac:dyDescent="0.2">
      <c r="A765" s="7" t="s">
        <v>11</v>
      </c>
      <c r="B765" s="4" t="s">
        <v>54</v>
      </c>
      <c r="C765" s="17" t="s">
        <v>281</v>
      </c>
      <c r="D765" s="17" t="s">
        <v>282</v>
      </c>
      <c r="E765" s="18"/>
      <c r="F765" s="18" t="s">
        <v>283</v>
      </c>
      <c r="G765" s="18"/>
      <c r="H765" s="18" t="s">
        <v>284</v>
      </c>
      <c r="I765" s="18">
        <v>45466475</v>
      </c>
      <c r="J765" s="19">
        <v>42268</v>
      </c>
      <c r="K765" s="20">
        <v>2015</v>
      </c>
      <c r="L765" s="20">
        <v>2018</v>
      </c>
      <c r="M765" s="22">
        <v>20850</v>
      </c>
      <c r="N765" s="21" t="s">
        <v>130</v>
      </c>
      <c r="O765" s="23">
        <v>20850</v>
      </c>
      <c r="P765" s="18"/>
      <c r="Q765" s="24"/>
      <c r="R765" s="18" t="s">
        <v>10147</v>
      </c>
      <c r="S765" s="18"/>
    </row>
    <row r="766" spans="1:19" ht="38.25" x14ac:dyDescent="0.2">
      <c r="A766" s="7" t="s">
        <v>11</v>
      </c>
      <c r="B766" s="4" t="s">
        <v>54</v>
      </c>
      <c r="C766" s="17" t="s">
        <v>285</v>
      </c>
      <c r="D766" s="17" t="s">
        <v>282</v>
      </c>
      <c r="E766" s="18"/>
      <c r="F766" s="18" t="s">
        <v>286</v>
      </c>
      <c r="G766" s="18"/>
      <c r="H766" s="18" t="s">
        <v>287</v>
      </c>
      <c r="I766" s="18">
        <v>36814059</v>
      </c>
      <c r="J766" s="19">
        <v>42268</v>
      </c>
      <c r="K766" s="20">
        <v>2015</v>
      </c>
      <c r="L766" s="20">
        <v>2018</v>
      </c>
      <c r="M766" s="22">
        <v>20850</v>
      </c>
      <c r="N766" s="21" t="s">
        <v>130</v>
      </c>
      <c r="O766" s="23">
        <v>20850</v>
      </c>
      <c r="P766" s="18"/>
      <c r="Q766" s="24"/>
      <c r="R766" s="18" t="s">
        <v>10147</v>
      </c>
      <c r="S766" s="18"/>
    </row>
    <row r="767" spans="1:19" ht="38.25" x14ac:dyDescent="0.2">
      <c r="A767" s="7" t="s">
        <v>11</v>
      </c>
      <c r="B767" s="4" t="s">
        <v>54</v>
      </c>
      <c r="C767" s="17" t="s">
        <v>288</v>
      </c>
      <c r="D767" s="17" t="s">
        <v>289</v>
      </c>
      <c r="E767" s="18"/>
      <c r="F767" s="18" t="s">
        <v>290</v>
      </c>
      <c r="G767" s="18"/>
      <c r="H767" s="18" t="s">
        <v>291</v>
      </c>
      <c r="I767" s="18">
        <v>45961981</v>
      </c>
      <c r="J767" s="19">
        <v>42268</v>
      </c>
      <c r="K767" s="20">
        <v>2015</v>
      </c>
      <c r="L767" s="20">
        <v>2018</v>
      </c>
      <c r="M767" s="22">
        <v>20850</v>
      </c>
      <c r="N767" s="21" t="s">
        <v>130</v>
      </c>
      <c r="O767" s="23">
        <v>20850</v>
      </c>
      <c r="P767" s="18"/>
      <c r="Q767" s="24"/>
      <c r="R767" s="18" t="s">
        <v>10147</v>
      </c>
      <c r="S767" s="18"/>
    </row>
    <row r="768" spans="1:19" ht="38.25" x14ac:dyDescent="0.2">
      <c r="A768" s="7" t="s">
        <v>11</v>
      </c>
      <c r="B768" s="4" t="s">
        <v>55</v>
      </c>
      <c r="C768" s="17" t="s">
        <v>292</v>
      </c>
      <c r="D768" s="17" t="s">
        <v>293</v>
      </c>
      <c r="E768" s="18">
        <v>4600005494</v>
      </c>
      <c r="F768" s="18" t="s">
        <v>294</v>
      </c>
      <c r="G768" s="18" t="s">
        <v>295</v>
      </c>
      <c r="H768" s="18" t="s">
        <v>295</v>
      </c>
      <c r="I768" s="18">
        <v>35829052</v>
      </c>
      <c r="J768" s="19">
        <v>40355</v>
      </c>
      <c r="K768" s="20">
        <v>2010</v>
      </c>
      <c r="L768" s="20">
        <v>2015</v>
      </c>
      <c r="M768" s="22">
        <v>8430</v>
      </c>
      <c r="N768" s="21" t="s">
        <v>130</v>
      </c>
      <c r="O768" s="23">
        <v>8430</v>
      </c>
      <c r="P768" s="18"/>
      <c r="Q768" s="24"/>
      <c r="R768" s="18" t="s">
        <v>10147</v>
      </c>
      <c r="S768" s="18"/>
    </row>
    <row r="769" spans="1:19" ht="38.25" x14ac:dyDescent="0.2">
      <c r="A769" s="7" t="s">
        <v>11</v>
      </c>
      <c r="B769" s="4" t="s">
        <v>55</v>
      </c>
      <c r="C769" s="17" t="s">
        <v>296</v>
      </c>
      <c r="D769" s="17" t="s">
        <v>297</v>
      </c>
      <c r="E769" s="18">
        <v>4500176917</v>
      </c>
      <c r="F769" s="18" t="s">
        <v>294</v>
      </c>
      <c r="G769" s="18" t="s">
        <v>295</v>
      </c>
      <c r="H769" s="18" t="s">
        <v>295</v>
      </c>
      <c r="I769" s="18">
        <v>35829052</v>
      </c>
      <c r="J769" s="19">
        <v>42222</v>
      </c>
      <c r="K769" s="20">
        <v>2015</v>
      </c>
      <c r="L769" s="20">
        <v>2015</v>
      </c>
      <c r="M769" s="22">
        <v>2500</v>
      </c>
      <c r="N769" s="21" t="s">
        <v>130</v>
      </c>
      <c r="O769" s="23">
        <v>2500</v>
      </c>
      <c r="P769" s="18"/>
      <c r="Q769" s="24"/>
      <c r="R769" s="18" t="s">
        <v>10147</v>
      </c>
      <c r="S769" s="18"/>
    </row>
    <row r="770" spans="1:19" ht="63.75" x14ac:dyDescent="0.2">
      <c r="A770" s="7" t="s">
        <v>13</v>
      </c>
      <c r="B770" s="4" t="s">
        <v>22</v>
      </c>
      <c r="C770" s="17" t="s">
        <v>4703</v>
      </c>
      <c r="D770" s="17" t="s">
        <v>4704</v>
      </c>
      <c r="E770" s="18" t="s">
        <v>4705</v>
      </c>
      <c r="F770" s="18" t="s">
        <v>4706</v>
      </c>
      <c r="G770" s="18" t="s">
        <v>4707</v>
      </c>
      <c r="H770" s="18" t="s">
        <v>4708</v>
      </c>
      <c r="I770" s="18">
        <v>42137527</v>
      </c>
      <c r="J770" s="19">
        <v>42250</v>
      </c>
      <c r="K770" s="20">
        <v>2015</v>
      </c>
      <c r="L770" s="20">
        <v>2016</v>
      </c>
      <c r="M770" s="22">
        <v>5980</v>
      </c>
      <c r="N770" s="21" t="s">
        <v>130</v>
      </c>
      <c r="O770" s="23">
        <f>M770*VLOOKUP(N770,Kurzy!$A$2:$B$10,2,FALSE)</f>
        <v>5980</v>
      </c>
      <c r="P770" s="18"/>
      <c r="Q770" s="24"/>
      <c r="R770" s="18" t="s">
        <v>10147</v>
      </c>
      <c r="S770" s="18"/>
    </row>
    <row r="771" spans="1:19" ht="127.5" x14ac:dyDescent="0.2">
      <c r="A771" s="7" t="s">
        <v>13</v>
      </c>
      <c r="B771" s="4" t="s">
        <v>90</v>
      </c>
      <c r="C771" s="17" t="s">
        <v>4709</v>
      </c>
      <c r="D771" s="17" t="s">
        <v>4710</v>
      </c>
      <c r="E771" s="18" t="s">
        <v>4711</v>
      </c>
      <c r="F771" s="18" t="s">
        <v>4712</v>
      </c>
      <c r="G771" s="18" t="s">
        <v>4713</v>
      </c>
      <c r="H771" s="18" t="s">
        <v>4714</v>
      </c>
      <c r="I771" s="18">
        <v>36785512</v>
      </c>
      <c r="J771" s="19">
        <v>42093</v>
      </c>
      <c r="K771" s="20">
        <v>2015</v>
      </c>
      <c r="L771" s="20">
        <v>2015</v>
      </c>
      <c r="M771" s="22">
        <v>21000</v>
      </c>
      <c r="N771" s="21" t="s">
        <v>130</v>
      </c>
      <c r="O771" s="23">
        <f>M771*VLOOKUP(N771,Kurzy!$A$2:$B$10,2,FALSE)</f>
        <v>21000</v>
      </c>
      <c r="P771" s="18"/>
      <c r="Q771" s="24"/>
      <c r="R771" s="18" t="s">
        <v>10147</v>
      </c>
      <c r="S771" s="18"/>
    </row>
    <row r="772" spans="1:19" ht="51" hidden="1" x14ac:dyDescent="0.2">
      <c r="A772" s="7" t="s">
        <v>13</v>
      </c>
      <c r="B772" s="4" t="s">
        <v>90</v>
      </c>
      <c r="C772" s="17" t="s">
        <v>4715</v>
      </c>
      <c r="D772" s="17" t="s">
        <v>4716</v>
      </c>
      <c r="E772" s="18"/>
      <c r="F772" s="18" t="s">
        <v>988</v>
      </c>
      <c r="G772" s="18" t="s">
        <v>260</v>
      </c>
      <c r="H772" s="18" t="s">
        <v>4717</v>
      </c>
      <c r="I772" s="18"/>
      <c r="J772" s="19"/>
      <c r="K772" s="20"/>
      <c r="L772" s="20"/>
      <c r="M772" s="22">
        <v>108</v>
      </c>
      <c r="N772" s="21" t="s">
        <v>130</v>
      </c>
      <c r="O772" s="23">
        <f>M772*VLOOKUP(N772,Kurzy!$A$2:$B$10,2,FALSE)</f>
        <v>108</v>
      </c>
      <c r="P772" s="18"/>
      <c r="Q772" s="24"/>
      <c r="R772" s="18" t="s">
        <v>10143</v>
      </c>
      <c r="S772" s="18" t="s">
        <v>10176</v>
      </c>
    </row>
    <row r="773" spans="1:19" ht="51" hidden="1" x14ac:dyDescent="0.2">
      <c r="A773" s="7" t="s">
        <v>13</v>
      </c>
      <c r="B773" s="4" t="s">
        <v>90</v>
      </c>
      <c r="C773" s="17" t="s">
        <v>4715</v>
      </c>
      <c r="D773" s="17" t="s">
        <v>4716</v>
      </c>
      <c r="E773" s="18"/>
      <c r="F773" s="18" t="s">
        <v>988</v>
      </c>
      <c r="G773" s="18" t="s">
        <v>260</v>
      </c>
      <c r="H773" s="18" t="s">
        <v>4718</v>
      </c>
      <c r="I773" s="18"/>
      <c r="J773" s="19"/>
      <c r="K773" s="20"/>
      <c r="L773" s="20"/>
      <c r="M773" s="22">
        <v>66</v>
      </c>
      <c r="N773" s="21" t="s">
        <v>130</v>
      </c>
      <c r="O773" s="23">
        <f>M773*VLOOKUP(N773,Kurzy!$A$2:$B$10,2,FALSE)</f>
        <v>66</v>
      </c>
      <c r="P773" s="18"/>
      <c r="Q773" s="24"/>
      <c r="R773" s="18" t="s">
        <v>10143</v>
      </c>
      <c r="S773" s="18" t="s">
        <v>10176</v>
      </c>
    </row>
    <row r="774" spans="1:19" ht="51" hidden="1" x14ac:dyDescent="0.2">
      <c r="A774" s="7" t="s">
        <v>13</v>
      </c>
      <c r="B774" s="4" t="s">
        <v>90</v>
      </c>
      <c r="C774" s="17" t="s">
        <v>4715</v>
      </c>
      <c r="D774" s="17" t="s">
        <v>4716</v>
      </c>
      <c r="E774" s="18"/>
      <c r="F774" s="18" t="s">
        <v>988</v>
      </c>
      <c r="G774" s="18" t="s">
        <v>260</v>
      </c>
      <c r="H774" s="18" t="s">
        <v>4719</v>
      </c>
      <c r="I774" s="18"/>
      <c r="J774" s="19"/>
      <c r="K774" s="20"/>
      <c r="L774" s="20"/>
      <c r="M774" s="22">
        <v>120</v>
      </c>
      <c r="N774" s="21" t="s">
        <v>130</v>
      </c>
      <c r="O774" s="23">
        <f>M774*VLOOKUP(N774,Kurzy!$A$2:$B$10,2,FALSE)</f>
        <v>120</v>
      </c>
      <c r="P774" s="18"/>
      <c r="Q774" s="24"/>
      <c r="R774" s="18" t="s">
        <v>10143</v>
      </c>
      <c r="S774" s="18" t="s">
        <v>10176</v>
      </c>
    </row>
    <row r="775" spans="1:19" ht="409.5" x14ac:dyDescent="0.2">
      <c r="A775" s="7" t="s">
        <v>13</v>
      </c>
      <c r="B775" s="4" t="s">
        <v>90</v>
      </c>
      <c r="C775" s="17" t="s">
        <v>4715</v>
      </c>
      <c r="D775" s="17" t="s">
        <v>4716</v>
      </c>
      <c r="E775" s="18"/>
      <c r="F775" s="18" t="s">
        <v>988</v>
      </c>
      <c r="G775" s="18" t="s">
        <v>260</v>
      </c>
      <c r="H775" s="18" t="s">
        <v>4720</v>
      </c>
      <c r="I775" s="18"/>
      <c r="J775" s="19"/>
      <c r="K775" s="20"/>
      <c r="L775" s="20"/>
      <c r="M775" s="22">
        <v>132</v>
      </c>
      <c r="N775" s="21" t="s">
        <v>130</v>
      </c>
      <c r="O775" s="23">
        <f>M775*VLOOKUP(N775,Kurzy!$A$2:$B$10,2,FALSE)</f>
        <v>132</v>
      </c>
      <c r="P775" s="18"/>
      <c r="Q775" s="24" t="s">
        <v>10207</v>
      </c>
      <c r="R775" s="18" t="s">
        <v>10147</v>
      </c>
      <c r="S775" s="18" t="s">
        <v>10200</v>
      </c>
    </row>
    <row r="776" spans="1:19" ht="409.5" x14ac:dyDescent="0.2">
      <c r="A776" s="7" t="s">
        <v>13</v>
      </c>
      <c r="B776" s="4" t="s">
        <v>90</v>
      </c>
      <c r="C776" s="17" t="s">
        <v>4721</v>
      </c>
      <c r="D776" s="17" t="s">
        <v>4716</v>
      </c>
      <c r="E776" s="18">
        <v>35875208</v>
      </c>
      <c r="F776" s="18" t="s">
        <v>4722</v>
      </c>
      <c r="G776" s="18" t="s">
        <v>4723</v>
      </c>
      <c r="H776" s="18" t="s">
        <v>4724</v>
      </c>
      <c r="I776" s="18"/>
      <c r="J776" s="19">
        <v>41288</v>
      </c>
      <c r="K776" s="20">
        <v>2013</v>
      </c>
      <c r="L776" s="20">
        <v>2015</v>
      </c>
      <c r="M776" s="22">
        <v>1620</v>
      </c>
      <c r="N776" s="21" t="s">
        <v>130</v>
      </c>
      <c r="O776" s="23">
        <f>M776*VLOOKUP(N776,Kurzy!$A$2:$B$10,2,FALSE)</f>
        <v>1620</v>
      </c>
      <c r="P776" s="18"/>
      <c r="Q776" s="24" t="s">
        <v>10206</v>
      </c>
      <c r="R776" s="18" t="s">
        <v>10147</v>
      </c>
      <c r="S776" s="18" t="s">
        <v>10200</v>
      </c>
    </row>
    <row r="777" spans="1:19" ht="409.5" x14ac:dyDescent="0.2">
      <c r="A777" s="7" t="s">
        <v>13</v>
      </c>
      <c r="B777" s="4" t="s">
        <v>90</v>
      </c>
      <c r="C777" s="17" t="s">
        <v>4721</v>
      </c>
      <c r="D777" s="17" t="s">
        <v>4716</v>
      </c>
      <c r="E777" s="18">
        <v>36502910</v>
      </c>
      <c r="F777" s="18" t="s">
        <v>4725</v>
      </c>
      <c r="G777" s="18" t="s">
        <v>4725</v>
      </c>
      <c r="H777" s="18" t="s">
        <v>4726</v>
      </c>
      <c r="I777" s="18"/>
      <c r="J777" s="19">
        <v>41290</v>
      </c>
      <c r="K777" s="20">
        <v>2013</v>
      </c>
      <c r="L777" s="20">
        <v>2015</v>
      </c>
      <c r="M777" s="22">
        <v>2970</v>
      </c>
      <c r="N777" s="21" t="s">
        <v>130</v>
      </c>
      <c r="O777" s="23">
        <f>M777*VLOOKUP(N777,Kurzy!$A$2:$B$10,2,FALSE)</f>
        <v>2970</v>
      </c>
      <c r="P777" s="18"/>
      <c r="Q777" s="24" t="s">
        <v>10206</v>
      </c>
      <c r="R777" s="18" t="s">
        <v>10147</v>
      </c>
      <c r="S777" s="18" t="s">
        <v>10200</v>
      </c>
    </row>
    <row r="778" spans="1:19" ht="38.25" x14ac:dyDescent="0.2">
      <c r="A778" s="7" t="s">
        <v>13</v>
      </c>
      <c r="B778" s="4" t="s">
        <v>89</v>
      </c>
      <c r="C778" s="17" t="s">
        <v>4727</v>
      </c>
      <c r="D778" s="17" t="s">
        <v>4728</v>
      </c>
      <c r="E778" s="18" t="s">
        <v>4705</v>
      </c>
      <c r="F778" s="18"/>
      <c r="G778" s="18"/>
      <c r="H778" s="18" t="s">
        <v>4729</v>
      </c>
      <c r="I778" s="18"/>
      <c r="J778" s="19"/>
      <c r="K778" s="20">
        <v>2013</v>
      </c>
      <c r="L778" s="20">
        <v>2015</v>
      </c>
      <c r="M778" s="22">
        <v>2000</v>
      </c>
      <c r="N778" s="21" t="s">
        <v>130</v>
      </c>
      <c r="O778" s="23">
        <f>M778*VLOOKUP(N778,Kurzy!$A$2:$B$10,2,FALSE)</f>
        <v>2000</v>
      </c>
      <c r="P778" s="18"/>
      <c r="Q778" s="24"/>
      <c r="R778" s="18" t="s">
        <v>10147</v>
      </c>
      <c r="S778" s="18"/>
    </row>
    <row r="779" spans="1:19" ht="25.5" x14ac:dyDescent="0.2">
      <c r="A779" s="7" t="s">
        <v>13</v>
      </c>
      <c r="B779" s="4" t="s">
        <v>22</v>
      </c>
      <c r="C779" s="17" t="s">
        <v>4730</v>
      </c>
      <c r="D779" s="17" t="s">
        <v>4731</v>
      </c>
      <c r="E779" s="18" t="s">
        <v>4732</v>
      </c>
      <c r="F779" s="18"/>
      <c r="G779" s="18" t="s">
        <v>4733</v>
      </c>
      <c r="H779" s="18" t="s">
        <v>4734</v>
      </c>
      <c r="I779" s="18">
        <v>631736</v>
      </c>
      <c r="J779" s="19">
        <v>41547</v>
      </c>
      <c r="K779" s="20">
        <v>2013</v>
      </c>
      <c r="L779" s="20">
        <v>2015</v>
      </c>
      <c r="M779" s="22">
        <v>999</v>
      </c>
      <c r="N779" s="21" t="s">
        <v>130</v>
      </c>
      <c r="O779" s="23">
        <f>M779*VLOOKUP(N779,Kurzy!$A$2:$B$10,2,FALSE)</f>
        <v>999</v>
      </c>
      <c r="P779" s="18"/>
      <c r="Q779" s="24"/>
      <c r="R779" s="18" t="s">
        <v>10147</v>
      </c>
      <c r="S779" s="18"/>
    </row>
    <row r="780" spans="1:19" ht="25.5" x14ac:dyDescent="0.2">
      <c r="A780" s="7" t="s">
        <v>33</v>
      </c>
      <c r="B780" s="4" t="s">
        <v>91</v>
      </c>
      <c r="C780" s="17" t="s">
        <v>6561</v>
      </c>
      <c r="D780" s="17" t="s">
        <v>6562</v>
      </c>
      <c r="E780" s="18" t="s">
        <v>6563</v>
      </c>
      <c r="F780" s="18" t="s">
        <v>360</v>
      </c>
      <c r="G780" s="18" t="s">
        <v>6564</v>
      </c>
      <c r="H780" s="18" t="s">
        <v>362</v>
      </c>
      <c r="I780" s="18">
        <v>30857571</v>
      </c>
      <c r="J780" s="19">
        <v>41991</v>
      </c>
      <c r="K780" s="20">
        <v>2014</v>
      </c>
      <c r="L780" s="20">
        <v>2015</v>
      </c>
      <c r="M780" s="22">
        <v>5000</v>
      </c>
      <c r="N780" s="21" t="s">
        <v>130</v>
      </c>
      <c r="O780" s="23">
        <f>M780*VLOOKUP(N780,Kurzy!$A$2:$B$10,2,FALSE)</f>
        <v>5000</v>
      </c>
      <c r="P780" s="18"/>
      <c r="Q780" s="24"/>
      <c r="R780" s="18" t="s">
        <v>10147</v>
      </c>
      <c r="S780" s="18"/>
    </row>
    <row r="781" spans="1:19" ht="25.5" x14ac:dyDescent="0.2">
      <c r="A781" s="7" t="s">
        <v>33</v>
      </c>
      <c r="B781" s="4" t="s">
        <v>91</v>
      </c>
      <c r="C781" s="17" t="s">
        <v>6565</v>
      </c>
      <c r="D781" s="17" t="s">
        <v>6566</v>
      </c>
      <c r="E781" s="18"/>
      <c r="F781" s="18"/>
      <c r="G781" s="18" t="s">
        <v>3358</v>
      </c>
      <c r="H781" s="18" t="s">
        <v>6567</v>
      </c>
      <c r="I781" s="18"/>
      <c r="J781" s="19">
        <v>42135</v>
      </c>
      <c r="K781" s="20">
        <v>2015</v>
      </c>
      <c r="L781" s="20">
        <v>2015</v>
      </c>
      <c r="M781" s="22">
        <v>150</v>
      </c>
      <c r="N781" s="21" t="s">
        <v>130</v>
      </c>
      <c r="O781" s="23">
        <f>M781*VLOOKUP(N781,Kurzy!$A$2:$B$10,2,FALSE)</f>
        <v>150</v>
      </c>
      <c r="P781" s="18"/>
      <c r="Q781" s="24"/>
      <c r="R781" s="18" t="s">
        <v>10147</v>
      </c>
      <c r="S781" s="18"/>
    </row>
    <row r="782" spans="1:19" ht="25.5" x14ac:dyDescent="0.2">
      <c r="A782" s="7" t="s">
        <v>33</v>
      </c>
      <c r="B782" s="4" t="s">
        <v>91</v>
      </c>
      <c r="C782" s="17" t="s">
        <v>6568</v>
      </c>
      <c r="D782" s="17" t="s">
        <v>6566</v>
      </c>
      <c r="E782" s="18">
        <v>122115</v>
      </c>
      <c r="F782" s="18" t="s">
        <v>6569</v>
      </c>
      <c r="G782" s="18" t="s">
        <v>6570</v>
      </c>
      <c r="H782" s="18" t="s">
        <v>6571</v>
      </c>
      <c r="I782" s="18">
        <v>31813305</v>
      </c>
      <c r="J782" s="19">
        <v>42355</v>
      </c>
      <c r="K782" s="20">
        <v>2015</v>
      </c>
      <c r="L782" s="20">
        <v>2016</v>
      </c>
      <c r="M782" s="22">
        <v>15000</v>
      </c>
      <c r="N782" s="21" t="s">
        <v>130</v>
      </c>
      <c r="O782" s="23">
        <f>M782*VLOOKUP(N782,Kurzy!$A$2:$B$10,2,FALSE)</f>
        <v>15000</v>
      </c>
      <c r="P782" s="18"/>
      <c r="Q782" s="24"/>
      <c r="R782" s="18" t="s">
        <v>10147</v>
      </c>
      <c r="S782" s="18"/>
    </row>
    <row r="783" spans="1:19" ht="25.5" x14ac:dyDescent="0.2">
      <c r="A783" s="7" t="s">
        <v>33</v>
      </c>
      <c r="B783" s="4" t="s">
        <v>92</v>
      </c>
      <c r="C783" s="17" t="s">
        <v>6572</v>
      </c>
      <c r="D783" s="17" t="s">
        <v>6573</v>
      </c>
      <c r="E783" s="18" t="s">
        <v>6574</v>
      </c>
      <c r="F783" s="18" t="s">
        <v>360</v>
      </c>
      <c r="G783" s="18" t="s">
        <v>6575</v>
      </c>
      <c r="H783" s="18" t="s">
        <v>362</v>
      </c>
      <c r="I783" s="18">
        <v>30857571</v>
      </c>
      <c r="J783" s="19">
        <v>42349</v>
      </c>
      <c r="K783" s="20">
        <v>2015</v>
      </c>
      <c r="L783" s="20">
        <v>2015</v>
      </c>
      <c r="M783" s="22">
        <v>2500</v>
      </c>
      <c r="N783" s="21" t="s">
        <v>130</v>
      </c>
      <c r="O783" s="23">
        <f>M783*VLOOKUP(N783,Kurzy!$A$2:$B$10,2,FALSE)</f>
        <v>2500</v>
      </c>
      <c r="P783" s="18"/>
      <c r="Q783" s="24"/>
      <c r="R783" s="18" t="s">
        <v>10147</v>
      </c>
      <c r="S783" s="18"/>
    </row>
    <row r="784" spans="1:19" ht="25.5" x14ac:dyDescent="0.2">
      <c r="A784" s="7" t="s">
        <v>33</v>
      </c>
      <c r="B784" s="4" t="s">
        <v>92</v>
      </c>
      <c r="C784" s="17" t="s">
        <v>6576</v>
      </c>
      <c r="D784" s="17" t="s">
        <v>6577</v>
      </c>
      <c r="E784" s="18" t="s">
        <v>6578</v>
      </c>
      <c r="F784" s="18" t="s">
        <v>3187</v>
      </c>
      <c r="G784" s="18" t="s">
        <v>6579</v>
      </c>
      <c r="H784" s="18" t="s">
        <v>362</v>
      </c>
      <c r="I784" s="18">
        <v>30857571</v>
      </c>
      <c r="J784" s="19">
        <v>42328</v>
      </c>
      <c r="K784" s="20">
        <v>2015</v>
      </c>
      <c r="L784" s="20">
        <v>2016</v>
      </c>
      <c r="M784" s="22">
        <v>3000</v>
      </c>
      <c r="N784" s="21" t="s">
        <v>130</v>
      </c>
      <c r="O784" s="23">
        <f>M784*VLOOKUP(N784,Kurzy!$A$2:$B$10,2,FALSE)</f>
        <v>3000</v>
      </c>
      <c r="P784" s="18"/>
      <c r="Q784" s="24"/>
      <c r="R784" s="18" t="s">
        <v>10147</v>
      </c>
      <c r="S784" s="18"/>
    </row>
    <row r="785" spans="1:19" ht="25.5" x14ac:dyDescent="0.2">
      <c r="A785" s="7" t="s">
        <v>33</v>
      </c>
      <c r="B785" s="4" t="s">
        <v>92</v>
      </c>
      <c r="C785" s="17" t="s">
        <v>6580</v>
      </c>
      <c r="D785" s="17" t="s">
        <v>6581</v>
      </c>
      <c r="E785" s="18" t="s">
        <v>6582</v>
      </c>
      <c r="F785" s="18" t="s">
        <v>3187</v>
      </c>
      <c r="G785" s="18" t="s">
        <v>6579</v>
      </c>
      <c r="H785" s="18" t="s">
        <v>362</v>
      </c>
      <c r="I785" s="18">
        <v>30857571</v>
      </c>
      <c r="J785" s="19">
        <v>42328</v>
      </c>
      <c r="K785" s="20">
        <v>2015</v>
      </c>
      <c r="L785" s="20">
        <v>2016</v>
      </c>
      <c r="M785" s="22">
        <v>3000</v>
      </c>
      <c r="N785" s="21" t="s">
        <v>130</v>
      </c>
      <c r="O785" s="23">
        <f>M785*VLOOKUP(N785,Kurzy!$A$2:$B$10,2,FALSE)</f>
        <v>3000</v>
      </c>
      <c r="P785" s="18"/>
      <c r="Q785" s="24"/>
      <c r="R785" s="18" t="s">
        <v>10147</v>
      </c>
      <c r="S785" s="18"/>
    </row>
    <row r="786" spans="1:19" ht="25.5" x14ac:dyDescent="0.2">
      <c r="A786" s="7" t="s">
        <v>33</v>
      </c>
      <c r="B786" s="4" t="s">
        <v>92</v>
      </c>
      <c r="C786" s="17" t="s">
        <v>6583</v>
      </c>
      <c r="D786" s="17" t="s">
        <v>6584</v>
      </c>
      <c r="E786" s="18" t="s">
        <v>6585</v>
      </c>
      <c r="F786" s="18" t="s">
        <v>3187</v>
      </c>
      <c r="G786" s="18" t="s">
        <v>6579</v>
      </c>
      <c r="H786" s="18" t="s">
        <v>362</v>
      </c>
      <c r="I786" s="18">
        <v>30857571</v>
      </c>
      <c r="J786" s="19">
        <v>42328</v>
      </c>
      <c r="K786" s="20">
        <v>2015</v>
      </c>
      <c r="L786" s="20">
        <v>2016</v>
      </c>
      <c r="M786" s="22">
        <v>1000</v>
      </c>
      <c r="N786" s="21" t="s">
        <v>130</v>
      </c>
      <c r="O786" s="23">
        <f>M786*VLOOKUP(N786,Kurzy!$A$2:$B$10,2,FALSE)</f>
        <v>1000</v>
      </c>
      <c r="P786" s="18"/>
      <c r="Q786" s="24"/>
      <c r="R786" s="18" t="s">
        <v>10147</v>
      </c>
      <c r="S786" s="18"/>
    </row>
    <row r="787" spans="1:19" ht="25.5" x14ac:dyDescent="0.2">
      <c r="A787" s="7" t="s">
        <v>33</v>
      </c>
      <c r="B787" s="4" t="s">
        <v>92</v>
      </c>
      <c r="C787" s="17" t="s">
        <v>6586</v>
      </c>
      <c r="D787" s="17" t="s">
        <v>6587</v>
      </c>
      <c r="E787" s="18" t="s">
        <v>6588</v>
      </c>
      <c r="F787" s="18" t="s">
        <v>3187</v>
      </c>
      <c r="G787" s="18" t="s">
        <v>6579</v>
      </c>
      <c r="H787" s="18" t="s">
        <v>362</v>
      </c>
      <c r="I787" s="18">
        <v>30857571</v>
      </c>
      <c r="J787" s="19">
        <v>42328</v>
      </c>
      <c r="K787" s="20">
        <v>2015</v>
      </c>
      <c r="L787" s="20">
        <v>2016</v>
      </c>
      <c r="M787" s="22">
        <v>2000</v>
      </c>
      <c r="N787" s="21" t="s">
        <v>130</v>
      </c>
      <c r="O787" s="23">
        <f>M787*VLOOKUP(N787,Kurzy!$A$2:$B$10,2,FALSE)</f>
        <v>2000</v>
      </c>
      <c r="P787" s="18"/>
      <c r="Q787" s="24"/>
      <c r="R787" s="18" t="s">
        <v>10147</v>
      </c>
      <c r="S787" s="18"/>
    </row>
    <row r="788" spans="1:19" ht="114.75" x14ac:dyDescent="0.2">
      <c r="A788" s="7" t="s">
        <v>33</v>
      </c>
      <c r="B788" s="4" t="s">
        <v>92</v>
      </c>
      <c r="C788" s="17" t="s">
        <v>6489</v>
      </c>
      <c r="D788" s="17" t="s">
        <v>6490</v>
      </c>
      <c r="E788" s="18" t="s">
        <v>6589</v>
      </c>
      <c r="F788" s="18"/>
      <c r="G788" s="18" t="s">
        <v>6590</v>
      </c>
      <c r="H788" s="18" t="s">
        <v>6591</v>
      </c>
      <c r="I788" s="18">
        <v>42253331</v>
      </c>
      <c r="J788" s="19">
        <v>42290</v>
      </c>
      <c r="K788" s="20">
        <v>2015</v>
      </c>
      <c r="L788" s="20">
        <v>2016</v>
      </c>
      <c r="M788" s="22">
        <v>200</v>
      </c>
      <c r="N788" s="21" t="s">
        <v>130</v>
      </c>
      <c r="O788" s="23">
        <f>M788*VLOOKUP(N788,Kurzy!$A$2:$B$10,2,FALSE)</f>
        <v>200</v>
      </c>
      <c r="P788" s="18"/>
      <c r="Q788" s="24"/>
      <c r="R788" s="18" t="s">
        <v>10147</v>
      </c>
      <c r="S788" s="18"/>
    </row>
    <row r="789" spans="1:19" ht="114.75" x14ac:dyDescent="0.2">
      <c r="A789" s="7" t="s">
        <v>33</v>
      </c>
      <c r="B789" s="4" t="s">
        <v>92</v>
      </c>
      <c r="C789" s="17" t="s">
        <v>6489</v>
      </c>
      <c r="D789" s="17" t="s">
        <v>6490</v>
      </c>
      <c r="E789" s="18" t="s">
        <v>6592</v>
      </c>
      <c r="F789" s="18"/>
      <c r="G789" s="18" t="s">
        <v>6590</v>
      </c>
      <c r="H789" s="18" t="s">
        <v>6593</v>
      </c>
      <c r="I789" s="18" t="s">
        <v>6594</v>
      </c>
      <c r="J789" s="19" t="s">
        <v>6595</v>
      </c>
      <c r="K789" s="20">
        <v>2015</v>
      </c>
      <c r="L789" s="20">
        <v>2016</v>
      </c>
      <c r="M789" s="22">
        <v>3000</v>
      </c>
      <c r="N789" s="21" t="s">
        <v>130</v>
      </c>
      <c r="O789" s="23">
        <f>M789*VLOOKUP(N789,Kurzy!$A$2:$B$10,2,FALSE)</f>
        <v>3000</v>
      </c>
      <c r="P789" s="18"/>
      <c r="Q789" s="24"/>
      <c r="R789" s="18" t="s">
        <v>10147</v>
      </c>
      <c r="S789" s="18"/>
    </row>
    <row r="790" spans="1:19" ht="25.5" x14ac:dyDescent="0.2">
      <c r="A790" s="7" t="s">
        <v>33</v>
      </c>
      <c r="B790" s="4" t="s">
        <v>93</v>
      </c>
      <c r="C790" s="17" t="s">
        <v>6596</v>
      </c>
      <c r="D790" s="17" t="s">
        <v>6540</v>
      </c>
      <c r="E790" s="18" t="s">
        <v>6597</v>
      </c>
      <c r="F790" s="18" t="s">
        <v>3187</v>
      </c>
      <c r="G790" s="18" t="s">
        <v>6579</v>
      </c>
      <c r="H790" s="18" t="s">
        <v>362</v>
      </c>
      <c r="I790" s="18">
        <v>30857571</v>
      </c>
      <c r="J790" s="19">
        <v>42349</v>
      </c>
      <c r="K790" s="20">
        <v>2015</v>
      </c>
      <c r="L790" s="20">
        <v>2016</v>
      </c>
      <c r="M790" s="22">
        <v>2800</v>
      </c>
      <c r="N790" s="21" t="s">
        <v>130</v>
      </c>
      <c r="O790" s="23">
        <f>M790*VLOOKUP(N790,Kurzy!$A$2:$B$10,2,FALSE)</f>
        <v>2800</v>
      </c>
      <c r="P790" s="18"/>
      <c r="Q790" s="24"/>
      <c r="R790" s="18" t="s">
        <v>10147</v>
      </c>
      <c r="S790" s="18"/>
    </row>
    <row r="791" spans="1:19" ht="25.5" x14ac:dyDescent="0.2">
      <c r="A791" s="7" t="s">
        <v>33</v>
      </c>
      <c r="B791" s="4" t="s">
        <v>93</v>
      </c>
      <c r="C791" s="17" t="s">
        <v>6598</v>
      </c>
      <c r="D791" s="17" t="s">
        <v>6540</v>
      </c>
      <c r="E791" s="18" t="s">
        <v>6599</v>
      </c>
      <c r="F791" s="18" t="s">
        <v>3187</v>
      </c>
      <c r="G791" s="18" t="s">
        <v>6579</v>
      </c>
      <c r="H791" s="18" t="s">
        <v>362</v>
      </c>
      <c r="I791" s="18">
        <v>30857571</v>
      </c>
      <c r="J791" s="19">
        <v>42349</v>
      </c>
      <c r="K791" s="20">
        <v>2015</v>
      </c>
      <c r="L791" s="20">
        <v>2016</v>
      </c>
      <c r="M791" s="22">
        <v>1300</v>
      </c>
      <c r="N791" s="21" t="s">
        <v>130</v>
      </c>
      <c r="O791" s="23">
        <f>M791*VLOOKUP(N791,Kurzy!$A$2:$B$10,2,FALSE)</f>
        <v>1300</v>
      </c>
      <c r="P791" s="18"/>
      <c r="Q791" s="24"/>
      <c r="R791" s="18" t="s">
        <v>10147</v>
      </c>
      <c r="S791" s="18"/>
    </row>
    <row r="792" spans="1:19" ht="25.5" x14ac:dyDescent="0.2">
      <c r="A792" s="7" t="s">
        <v>33</v>
      </c>
      <c r="B792" s="4" t="s">
        <v>93</v>
      </c>
      <c r="C792" s="17" t="s">
        <v>6600</v>
      </c>
      <c r="D792" s="17" t="s">
        <v>6601</v>
      </c>
      <c r="E792" s="18" t="s">
        <v>6602</v>
      </c>
      <c r="F792" s="18" t="s">
        <v>3187</v>
      </c>
      <c r="G792" s="18" t="s">
        <v>6603</v>
      </c>
      <c r="H792" s="18" t="s">
        <v>362</v>
      </c>
      <c r="I792" s="18">
        <v>30857571</v>
      </c>
      <c r="J792" s="19">
        <v>41991</v>
      </c>
      <c r="K792" s="20">
        <v>2015</v>
      </c>
      <c r="L792" s="20">
        <v>2015</v>
      </c>
      <c r="M792" s="22">
        <v>3500</v>
      </c>
      <c r="N792" s="21" t="s">
        <v>130</v>
      </c>
      <c r="O792" s="23">
        <f>M792*VLOOKUP(N792,Kurzy!$A$2:$B$10,2,FALSE)</f>
        <v>3500</v>
      </c>
      <c r="P792" s="18"/>
      <c r="Q792" s="24"/>
      <c r="R792" s="18" t="s">
        <v>10147</v>
      </c>
      <c r="S792" s="18"/>
    </row>
    <row r="793" spans="1:19" ht="25.5" x14ac:dyDescent="0.2">
      <c r="A793" s="7" t="s">
        <v>33</v>
      </c>
      <c r="B793" s="4" t="s">
        <v>93</v>
      </c>
      <c r="C793" s="17" t="s">
        <v>6604</v>
      </c>
      <c r="D793" s="17" t="s">
        <v>6605</v>
      </c>
      <c r="E793" s="18" t="s">
        <v>6602</v>
      </c>
      <c r="F793" s="18" t="s">
        <v>3187</v>
      </c>
      <c r="G793" s="18" t="s">
        <v>6603</v>
      </c>
      <c r="H793" s="18" t="s">
        <v>362</v>
      </c>
      <c r="I793" s="18">
        <v>30857571</v>
      </c>
      <c r="J793" s="19">
        <v>41991</v>
      </c>
      <c r="K793" s="20">
        <v>2015</v>
      </c>
      <c r="L793" s="20">
        <v>2015</v>
      </c>
      <c r="M793" s="22">
        <v>2000</v>
      </c>
      <c r="N793" s="21" t="s">
        <v>130</v>
      </c>
      <c r="O793" s="23">
        <f>M793*VLOOKUP(N793,Kurzy!$A$2:$B$10,2,FALSE)</f>
        <v>2000</v>
      </c>
      <c r="P793" s="18"/>
      <c r="Q793" s="24"/>
      <c r="R793" s="18" t="s">
        <v>10147</v>
      </c>
      <c r="S793" s="18"/>
    </row>
    <row r="794" spans="1:19" ht="25.5" x14ac:dyDescent="0.2">
      <c r="A794" s="7" t="s">
        <v>33</v>
      </c>
      <c r="B794" s="4" t="s">
        <v>93</v>
      </c>
      <c r="C794" s="17" t="s">
        <v>6606</v>
      </c>
      <c r="D794" s="17" t="s">
        <v>6607</v>
      </c>
      <c r="E794" s="18" t="s">
        <v>6608</v>
      </c>
      <c r="F794" s="18"/>
      <c r="G794" s="18" t="s">
        <v>6609</v>
      </c>
      <c r="H794" s="18" t="s">
        <v>6610</v>
      </c>
      <c r="I794" s="18">
        <v>45248061</v>
      </c>
      <c r="J794" s="19">
        <v>42011</v>
      </c>
      <c r="K794" s="20">
        <v>2015</v>
      </c>
      <c r="L794" s="20">
        <v>2015</v>
      </c>
      <c r="M794" s="22">
        <v>1500</v>
      </c>
      <c r="N794" s="21" t="s">
        <v>130</v>
      </c>
      <c r="O794" s="23">
        <f>M794*VLOOKUP(N794,Kurzy!$A$2:$B$10,2,FALSE)</f>
        <v>1500</v>
      </c>
      <c r="P794" s="18"/>
      <c r="Q794" s="24"/>
      <c r="R794" s="18" t="s">
        <v>10147</v>
      </c>
      <c r="S794" s="18"/>
    </row>
    <row r="795" spans="1:19" ht="38.25" x14ac:dyDescent="0.2">
      <c r="A795" s="7" t="s">
        <v>33</v>
      </c>
      <c r="B795" s="4" t="s">
        <v>93</v>
      </c>
      <c r="C795" s="17" t="s">
        <v>6611</v>
      </c>
      <c r="D795" s="17" t="s">
        <v>6549</v>
      </c>
      <c r="E795" s="18" t="s">
        <v>6612</v>
      </c>
      <c r="F795" s="18"/>
      <c r="G795" s="18" t="s">
        <v>6613</v>
      </c>
      <c r="H795" s="18" t="s">
        <v>6614</v>
      </c>
      <c r="I795" s="18" t="s">
        <v>6615</v>
      </c>
      <c r="J795" s="19">
        <v>42664</v>
      </c>
      <c r="K795" s="20">
        <v>2015</v>
      </c>
      <c r="L795" s="20">
        <v>2015</v>
      </c>
      <c r="M795" s="22">
        <v>500</v>
      </c>
      <c r="N795" s="21" t="s">
        <v>130</v>
      </c>
      <c r="O795" s="23">
        <f>M795*VLOOKUP(N795,Kurzy!$A$2:$B$10,2,FALSE)</f>
        <v>500</v>
      </c>
      <c r="P795" s="18"/>
      <c r="Q795" s="24"/>
      <c r="R795" s="18" t="s">
        <v>10147</v>
      </c>
      <c r="S795" s="18"/>
    </row>
    <row r="796" spans="1:19" ht="25.5" x14ac:dyDescent="0.2">
      <c r="A796" s="7" t="s">
        <v>14</v>
      </c>
      <c r="B796" s="4" t="s">
        <v>114</v>
      </c>
      <c r="C796" s="17" t="s">
        <v>6683</v>
      </c>
      <c r="D796" s="17" t="s">
        <v>6684</v>
      </c>
      <c r="E796" s="18" t="s">
        <v>6685</v>
      </c>
      <c r="F796" s="18" t="s">
        <v>6686</v>
      </c>
      <c r="G796" s="18" t="s">
        <v>6687</v>
      </c>
      <c r="H796" s="18" t="s">
        <v>362</v>
      </c>
      <c r="I796" s="18">
        <v>30857571</v>
      </c>
      <c r="J796" s="19">
        <v>42356</v>
      </c>
      <c r="K796" s="20">
        <v>2016</v>
      </c>
      <c r="L796" s="20">
        <v>2016</v>
      </c>
      <c r="M796" s="22">
        <v>2500</v>
      </c>
      <c r="N796" s="21" t="s">
        <v>130</v>
      </c>
      <c r="O796" s="23">
        <f>M796*VLOOKUP(N796,Kurzy!$A$2:$B$10,2,FALSE)</f>
        <v>2500</v>
      </c>
      <c r="P796" s="18"/>
      <c r="Q796" s="24"/>
      <c r="R796" s="18" t="s">
        <v>10147</v>
      </c>
      <c r="S796" s="18"/>
    </row>
    <row r="797" spans="1:19" ht="25.5" x14ac:dyDescent="0.2">
      <c r="A797" s="7" t="s">
        <v>14</v>
      </c>
      <c r="B797" s="4" t="s">
        <v>114</v>
      </c>
      <c r="C797" s="17" t="s">
        <v>6688</v>
      </c>
      <c r="D797" s="17" t="s">
        <v>6684</v>
      </c>
      <c r="E797" s="18" t="s">
        <v>6689</v>
      </c>
      <c r="F797" s="18" t="s">
        <v>1766</v>
      </c>
      <c r="G797" s="18"/>
      <c r="H797" s="18" t="s">
        <v>6690</v>
      </c>
      <c r="I797" s="18">
        <v>586421</v>
      </c>
      <c r="J797" s="19">
        <v>41618</v>
      </c>
      <c r="K797" s="20">
        <v>2013</v>
      </c>
      <c r="L797" s="20">
        <v>2015</v>
      </c>
      <c r="M797" s="22">
        <v>3500</v>
      </c>
      <c r="N797" s="21" t="s">
        <v>130</v>
      </c>
      <c r="O797" s="23">
        <f>M797*VLOOKUP(N797,Kurzy!$A$2:$B$10,2,FALSE)</f>
        <v>3500</v>
      </c>
      <c r="P797" s="18"/>
      <c r="Q797" s="24"/>
      <c r="R797" s="18" t="s">
        <v>10147</v>
      </c>
      <c r="S797" s="18"/>
    </row>
    <row r="798" spans="1:19" ht="25.5" hidden="1" x14ac:dyDescent="0.2">
      <c r="A798" s="7" t="s">
        <v>14</v>
      </c>
      <c r="B798" s="4" t="s">
        <v>114</v>
      </c>
      <c r="C798" s="17" t="s">
        <v>6691</v>
      </c>
      <c r="D798" s="17" t="s">
        <v>6692</v>
      </c>
      <c r="E798" s="18" t="s">
        <v>6693</v>
      </c>
      <c r="F798" s="18" t="s">
        <v>1766</v>
      </c>
      <c r="G798" s="18"/>
      <c r="H798" s="18" t="s">
        <v>6694</v>
      </c>
      <c r="I798" s="18">
        <v>164721</v>
      </c>
      <c r="J798" s="19">
        <v>41723</v>
      </c>
      <c r="K798" s="20">
        <v>2013</v>
      </c>
      <c r="L798" s="20">
        <v>2015</v>
      </c>
      <c r="M798" s="22">
        <v>1500</v>
      </c>
      <c r="N798" s="21" t="s">
        <v>130</v>
      </c>
      <c r="O798" s="23">
        <f>M798*VLOOKUP(N798,Kurzy!$A$2:$B$10,2,FALSE)</f>
        <v>1500</v>
      </c>
      <c r="P798" s="18"/>
      <c r="Q798" s="24"/>
      <c r="R798" s="18" t="s">
        <v>10143</v>
      </c>
      <c r="S798" s="18" t="s">
        <v>10158</v>
      </c>
    </row>
    <row r="799" spans="1:19" ht="25.5" hidden="1" x14ac:dyDescent="0.2">
      <c r="A799" s="7" t="s">
        <v>14</v>
      </c>
      <c r="B799" s="4" t="s">
        <v>114</v>
      </c>
      <c r="C799" s="17" t="s">
        <v>6691</v>
      </c>
      <c r="D799" s="17" t="s">
        <v>6692</v>
      </c>
      <c r="E799" s="18" t="s">
        <v>6695</v>
      </c>
      <c r="F799" s="18" t="s">
        <v>1766</v>
      </c>
      <c r="G799" s="18"/>
      <c r="H799" s="18" t="s">
        <v>6694</v>
      </c>
      <c r="I799" s="18">
        <v>164721</v>
      </c>
      <c r="J799" s="19">
        <v>41723</v>
      </c>
      <c r="K799" s="20">
        <v>2013</v>
      </c>
      <c r="L799" s="20">
        <v>2015</v>
      </c>
      <c r="M799" s="22">
        <v>1500</v>
      </c>
      <c r="N799" s="21" t="s">
        <v>130</v>
      </c>
      <c r="O799" s="23">
        <f>M799*VLOOKUP(N799,Kurzy!$A$2:$B$10,2,FALSE)</f>
        <v>1500</v>
      </c>
      <c r="P799" s="18"/>
      <c r="Q799" s="24"/>
      <c r="R799" s="18" t="s">
        <v>10143</v>
      </c>
      <c r="S799" s="18" t="s">
        <v>10158</v>
      </c>
    </row>
    <row r="800" spans="1:19" ht="25.5" hidden="1" x14ac:dyDescent="0.2">
      <c r="A800" s="7" t="s">
        <v>14</v>
      </c>
      <c r="B800" s="4" t="s">
        <v>114</v>
      </c>
      <c r="C800" s="17" t="s">
        <v>6691</v>
      </c>
      <c r="D800" s="17" t="s">
        <v>6692</v>
      </c>
      <c r="E800" s="18" t="s">
        <v>6696</v>
      </c>
      <c r="F800" s="18" t="s">
        <v>1766</v>
      </c>
      <c r="G800" s="18"/>
      <c r="H800" s="18" t="s">
        <v>6694</v>
      </c>
      <c r="I800" s="18">
        <v>164721</v>
      </c>
      <c r="J800" s="19">
        <v>41764</v>
      </c>
      <c r="K800" s="20">
        <v>2014</v>
      </c>
      <c r="L800" s="20">
        <v>2015</v>
      </c>
      <c r="M800" s="22">
        <v>1500</v>
      </c>
      <c r="N800" s="21" t="s">
        <v>130</v>
      </c>
      <c r="O800" s="23">
        <f>M800*VLOOKUP(N800,Kurzy!$A$2:$B$10,2,FALSE)</f>
        <v>1500</v>
      </c>
      <c r="P800" s="18"/>
      <c r="Q800" s="24"/>
      <c r="R800" s="18" t="s">
        <v>10143</v>
      </c>
      <c r="S800" s="18" t="s">
        <v>10158</v>
      </c>
    </row>
    <row r="801" spans="1:19" ht="25.5" hidden="1" x14ac:dyDescent="0.2">
      <c r="A801" s="7" t="s">
        <v>14</v>
      </c>
      <c r="B801" s="4" t="s">
        <v>114</v>
      </c>
      <c r="C801" s="17" t="s">
        <v>6691</v>
      </c>
      <c r="D801" s="17" t="s">
        <v>6692</v>
      </c>
      <c r="E801" s="18" t="s">
        <v>6697</v>
      </c>
      <c r="F801" s="18" t="s">
        <v>1766</v>
      </c>
      <c r="G801" s="18"/>
      <c r="H801" s="18" t="s">
        <v>6694</v>
      </c>
      <c r="I801" s="18">
        <v>164721</v>
      </c>
      <c r="J801" s="19">
        <v>41758</v>
      </c>
      <c r="K801" s="20">
        <v>2014</v>
      </c>
      <c r="L801" s="20">
        <v>2015</v>
      </c>
      <c r="M801" s="22">
        <v>1500</v>
      </c>
      <c r="N801" s="21" t="s">
        <v>130</v>
      </c>
      <c r="O801" s="23">
        <f>M801*VLOOKUP(N801,Kurzy!$A$2:$B$10,2,FALSE)</f>
        <v>1500</v>
      </c>
      <c r="P801" s="18"/>
      <c r="Q801" s="24"/>
      <c r="R801" s="18" t="s">
        <v>10143</v>
      </c>
      <c r="S801" s="18" t="s">
        <v>10158</v>
      </c>
    </row>
    <row r="802" spans="1:19" ht="25.5" hidden="1" x14ac:dyDescent="0.2">
      <c r="A802" s="7" t="s">
        <v>14</v>
      </c>
      <c r="B802" s="4" t="s">
        <v>114</v>
      </c>
      <c r="C802" s="17" t="s">
        <v>6691</v>
      </c>
      <c r="D802" s="17" t="s">
        <v>6692</v>
      </c>
      <c r="E802" s="18" t="s">
        <v>6698</v>
      </c>
      <c r="F802" s="18" t="s">
        <v>1766</v>
      </c>
      <c r="G802" s="18"/>
      <c r="H802" s="18" t="s">
        <v>6694</v>
      </c>
      <c r="I802" s="18">
        <v>164721</v>
      </c>
      <c r="J802" s="19">
        <v>41722</v>
      </c>
      <c r="K802" s="20">
        <v>2014</v>
      </c>
      <c r="L802" s="20">
        <v>2015</v>
      </c>
      <c r="M802" s="22">
        <v>1666.67</v>
      </c>
      <c r="N802" s="21" t="s">
        <v>130</v>
      </c>
      <c r="O802" s="23">
        <f>M802*VLOOKUP(N802,Kurzy!$A$2:$B$10,2,FALSE)</f>
        <v>1666.67</v>
      </c>
      <c r="P802" s="18"/>
      <c r="Q802" s="24"/>
      <c r="R802" s="18" t="s">
        <v>10143</v>
      </c>
      <c r="S802" s="18" t="s">
        <v>10158</v>
      </c>
    </row>
    <row r="803" spans="1:19" ht="25.5" hidden="1" x14ac:dyDescent="0.2">
      <c r="A803" s="7" t="s">
        <v>14</v>
      </c>
      <c r="B803" s="4" t="s">
        <v>114</v>
      </c>
      <c r="C803" s="17" t="s">
        <v>6691</v>
      </c>
      <c r="D803" s="17" t="s">
        <v>6692</v>
      </c>
      <c r="E803" s="18" t="s">
        <v>6699</v>
      </c>
      <c r="F803" s="18" t="s">
        <v>1766</v>
      </c>
      <c r="G803" s="18"/>
      <c r="H803" s="18" t="s">
        <v>6694</v>
      </c>
      <c r="I803" s="18">
        <v>164721</v>
      </c>
      <c r="J803" s="19">
        <v>41723</v>
      </c>
      <c r="K803" s="20">
        <v>2014</v>
      </c>
      <c r="L803" s="20">
        <v>2015</v>
      </c>
      <c r="M803" s="22">
        <v>12833.33</v>
      </c>
      <c r="N803" s="21" t="s">
        <v>130</v>
      </c>
      <c r="O803" s="23">
        <f>M803*VLOOKUP(N803,Kurzy!$A$2:$B$10,2,FALSE)</f>
        <v>12833.33</v>
      </c>
      <c r="P803" s="18"/>
      <c r="Q803" s="24"/>
      <c r="R803" s="18" t="s">
        <v>10143</v>
      </c>
      <c r="S803" s="18" t="s">
        <v>10158</v>
      </c>
    </row>
    <row r="804" spans="1:19" ht="25.5" hidden="1" x14ac:dyDescent="0.2">
      <c r="A804" s="7" t="s">
        <v>14</v>
      </c>
      <c r="B804" s="4" t="s">
        <v>114</v>
      </c>
      <c r="C804" s="17" t="s">
        <v>6691</v>
      </c>
      <c r="D804" s="17" t="s">
        <v>6692</v>
      </c>
      <c r="E804" s="18" t="s">
        <v>6700</v>
      </c>
      <c r="F804" s="18" t="s">
        <v>1766</v>
      </c>
      <c r="G804" s="18"/>
      <c r="H804" s="18" t="s">
        <v>6694</v>
      </c>
      <c r="I804" s="18">
        <v>164721</v>
      </c>
      <c r="J804" s="19">
        <v>41723</v>
      </c>
      <c r="K804" s="20">
        <v>2014</v>
      </c>
      <c r="L804" s="20">
        <v>2015</v>
      </c>
      <c r="M804" s="22">
        <v>2016.67</v>
      </c>
      <c r="N804" s="21" t="s">
        <v>130</v>
      </c>
      <c r="O804" s="23">
        <f>M804*VLOOKUP(N804,Kurzy!$A$2:$B$10,2,FALSE)</f>
        <v>2016.67</v>
      </c>
      <c r="P804" s="18"/>
      <c r="Q804" s="24"/>
      <c r="R804" s="18" t="s">
        <v>10143</v>
      </c>
      <c r="S804" s="18" t="s">
        <v>10158</v>
      </c>
    </row>
    <row r="805" spans="1:19" ht="25.5" hidden="1" x14ac:dyDescent="0.2">
      <c r="A805" s="7" t="s">
        <v>14</v>
      </c>
      <c r="B805" s="4" t="s">
        <v>114</v>
      </c>
      <c r="C805" s="17" t="s">
        <v>6691</v>
      </c>
      <c r="D805" s="17" t="s">
        <v>6692</v>
      </c>
      <c r="E805" s="18" t="s">
        <v>6701</v>
      </c>
      <c r="F805" s="18" t="s">
        <v>1766</v>
      </c>
      <c r="G805" s="18"/>
      <c r="H805" s="18" t="s">
        <v>6694</v>
      </c>
      <c r="I805" s="18">
        <v>164721</v>
      </c>
      <c r="J805" s="19">
        <v>41723</v>
      </c>
      <c r="K805" s="20">
        <v>2014</v>
      </c>
      <c r="L805" s="20">
        <v>2015</v>
      </c>
      <c r="M805" s="22">
        <v>10890</v>
      </c>
      <c r="N805" s="21" t="s">
        <v>130</v>
      </c>
      <c r="O805" s="23">
        <f>M805*VLOOKUP(N805,Kurzy!$A$2:$B$10,2,FALSE)</f>
        <v>10890</v>
      </c>
      <c r="P805" s="18"/>
      <c r="Q805" s="24"/>
      <c r="R805" s="18" t="s">
        <v>10143</v>
      </c>
      <c r="S805" s="18" t="s">
        <v>10158</v>
      </c>
    </row>
    <row r="806" spans="1:19" ht="25.5" hidden="1" x14ac:dyDescent="0.2">
      <c r="A806" s="7" t="s">
        <v>14</v>
      </c>
      <c r="B806" s="4" t="s">
        <v>114</v>
      </c>
      <c r="C806" s="17" t="s">
        <v>6691</v>
      </c>
      <c r="D806" s="17" t="s">
        <v>6692</v>
      </c>
      <c r="E806" s="18" t="s">
        <v>6702</v>
      </c>
      <c r="F806" s="18" t="s">
        <v>1766</v>
      </c>
      <c r="G806" s="18"/>
      <c r="H806" s="18" t="s">
        <v>6694</v>
      </c>
      <c r="I806" s="18">
        <v>164721</v>
      </c>
      <c r="J806" s="19">
        <v>41758</v>
      </c>
      <c r="K806" s="20">
        <v>2014</v>
      </c>
      <c r="L806" s="20">
        <v>2015</v>
      </c>
      <c r="M806" s="22">
        <v>2548</v>
      </c>
      <c r="N806" s="21" t="s">
        <v>130</v>
      </c>
      <c r="O806" s="23">
        <f>M806*VLOOKUP(N806,Kurzy!$A$2:$B$10,2,FALSE)</f>
        <v>2548</v>
      </c>
      <c r="P806" s="18"/>
      <c r="Q806" s="24"/>
      <c r="R806" s="18" t="s">
        <v>10143</v>
      </c>
      <c r="S806" s="18" t="s">
        <v>10158</v>
      </c>
    </row>
    <row r="807" spans="1:19" ht="25.5" hidden="1" x14ac:dyDescent="0.2">
      <c r="A807" s="7" t="s">
        <v>14</v>
      </c>
      <c r="B807" s="4" t="s">
        <v>114</v>
      </c>
      <c r="C807" s="17" t="s">
        <v>6691</v>
      </c>
      <c r="D807" s="17" t="s">
        <v>6692</v>
      </c>
      <c r="E807" s="18" t="s">
        <v>6703</v>
      </c>
      <c r="F807" s="18" t="s">
        <v>1766</v>
      </c>
      <c r="G807" s="18"/>
      <c r="H807" s="18" t="s">
        <v>6694</v>
      </c>
      <c r="I807" s="18">
        <v>164721</v>
      </c>
      <c r="J807" s="19">
        <v>41764</v>
      </c>
      <c r="K807" s="20">
        <v>2014</v>
      </c>
      <c r="L807" s="20">
        <v>2015</v>
      </c>
      <c r="M807" s="22">
        <v>12833</v>
      </c>
      <c r="N807" s="21" t="s">
        <v>130</v>
      </c>
      <c r="O807" s="23">
        <f>M807*VLOOKUP(N807,Kurzy!$A$2:$B$10,2,FALSE)</f>
        <v>12833</v>
      </c>
      <c r="P807" s="18"/>
      <c r="Q807" s="24"/>
      <c r="R807" s="18" t="s">
        <v>10143</v>
      </c>
      <c r="S807" s="18" t="s">
        <v>10158</v>
      </c>
    </row>
    <row r="808" spans="1:19" ht="25.5" hidden="1" x14ac:dyDescent="0.2">
      <c r="A808" s="7" t="s">
        <v>14</v>
      </c>
      <c r="B808" s="4" t="s">
        <v>114</v>
      </c>
      <c r="C808" s="17" t="s">
        <v>6691</v>
      </c>
      <c r="D808" s="17" t="s">
        <v>6692</v>
      </c>
      <c r="E808" s="18" t="s">
        <v>6704</v>
      </c>
      <c r="F808" s="18" t="s">
        <v>1766</v>
      </c>
      <c r="G808" s="18"/>
      <c r="H808" s="18" t="s">
        <v>6694</v>
      </c>
      <c r="I808" s="18">
        <v>164721</v>
      </c>
      <c r="J808" s="19">
        <v>41668</v>
      </c>
      <c r="K808" s="20">
        <v>2014</v>
      </c>
      <c r="L808" s="20">
        <v>2015</v>
      </c>
      <c r="M808" s="22">
        <v>2383.84</v>
      </c>
      <c r="N808" s="21" t="s">
        <v>130</v>
      </c>
      <c r="O808" s="23">
        <f>M808*VLOOKUP(N808,Kurzy!$A$2:$B$10,2,FALSE)</f>
        <v>2383.84</v>
      </c>
      <c r="P808" s="18"/>
      <c r="Q808" s="24"/>
      <c r="R808" s="18" t="s">
        <v>10143</v>
      </c>
      <c r="S808" s="18" t="s">
        <v>10158</v>
      </c>
    </row>
    <row r="809" spans="1:19" ht="25.5" hidden="1" x14ac:dyDescent="0.2">
      <c r="A809" s="7" t="s">
        <v>14</v>
      </c>
      <c r="B809" s="4" t="s">
        <v>114</v>
      </c>
      <c r="C809" s="17" t="s">
        <v>6691</v>
      </c>
      <c r="D809" s="17" t="s">
        <v>6692</v>
      </c>
      <c r="E809" s="18" t="s">
        <v>6705</v>
      </c>
      <c r="F809" s="18" t="s">
        <v>1766</v>
      </c>
      <c r="G809" s="18"/>
      <c r="H809" s="18" t="s">
        <v>6694</v>
      </c>
      <c r="I809" s="18">
        <v>164721</v>
      </c>
      <c r="J809" s="19">
        <v>41758</v>
      </c>
      <c r="K809" s="20">
        <v>2014</v>
      </c>
      <c r="L809" s="20">
        <v>2015</v>
      </c>
      <c r="M809" s="22">
        <v>1833.33</v>
      </c>
      <c r="N809" s="21" t="s">
        <v>130</v>
      </c>
      <c r="O809" s="23">
        <f>M809*VLOOKUP(N809,Kurzy!$A$2:$B$10,2,FALSE)</f>
        <v>1833.33</v>
      </c>
      <c r="P809" s="18"/>
      <c r="Q809" s="24"/>
      <c r="R809" s="18" t="s">
        <v>10143</v>
      </c>
      <c r="S809" s="18" t="s">
        <v>10158</v>
      </c>
    </row>
    <row r="810" spans="1:19" ht="25.5" hidden="1" x14ac:dyDescent="0.2">
      <c r="A810" s="7" t="s">
        <v>14</v>
      </c>
      <c r="B810" s="4" t="s">
        <v>114</v>
      </c>
      <c r="C810" s="17" t="s">
        <v>6691</v>
      </c>
      <c r="D810" s="17" t="s">
        <v>6692</v>
      </c>
      <c r="E810" s="18" t="s">
        <v>6698</v>
      </c>
      <c r="F810" s="18" t="s">
        <v>1766</v>
      </c>
      <c r="G810" s="18"/>
      <c r="H810" s="18" t="s">
        <v>6694</v>
      </c>
      <c r="I810" s="18">
        <v>164721</v>
      </c>
      <c r="J810" s="19">
        <v>41723</v>
      </c>
      <c r="K810" s="20">
        <v>2014</v>
      </c>
      <c r="L810" s="20">
        <v>2015</v>
      </c>
      <c r="M810" s="22">
        <v>2000</v>
      </c>
      <c r="N810" s="21" t="s">
        <v>130</v>
      </c>
      <c r="O810" s="23">
        <f>M810*VLOOKUP(N810,Kurzy!$A$2:$B$10,2,FALSE)</f>
        <v>2000</v>
      </c>
      <c r="P810" s="18"/>
      <c r="Q810" s="24"/>
      <c r="R810" s="18" t="s">
        <v>10143</v>
      </c>
      <c r="S810" s="18" t="s">
        <v>10158</v>
      </c>
    </row>
    <row r="811" spans="1:19" ht="25.5" hidden="1" x14ac:dyDescent="0.2">
      <c r="A811" s="7" t="s">
        <v>14</v>
      </c>
      <c r="B811" s="4" t="s">
        <v>114</v>
      </c>
      <c r="C811" s="17" t="s">
        <v>6706</v>
      </c>
      <c r="D811" s="17" t="s">
        <v>6707</v>
      </c>
      <c r="E811" s="18" t="s">
        <v>6708</v>
      </c>
      <c r="F811" s="18" t="s">
        <v>1766</v>
      </c>
      <c r="G811" s="18"/>
      <c r="H811" s="18" t="s">
        <v>6709</v>
      </c>
      <c r="I811" s="18">
        <v>165182</v>
      </c>
      <c r="J811" s="19">
        <v>41618</v>
      </c>
      <c r="K811" s="20">
        <v>2014</v>
      </c>
      <c r="L811" s="20">
        <v>2015</v>
      </c>
      <c r="M811" s="22">
        <v>2389.9699999999998</v>
      </c>
      <c r="N811" s="21" t="s">
        <v>130</v>
      </c>
      <c r="O811" s="23">
        <f>M811*VLOOKUP(N811,Kurzy!$A$2:$B$10,2,FALSE)</f>
        <v>2389.9699999999998</v>
      </c>
      <c r="P811" s="18"/>
      <c r="Q811" s="24"/>
      <c r="R811" s="18" t="s">
        <v>10143</v>
      </c>
      <c r="S811" s="18" t="s">
        <v>10158</v>
      </c>
    </row>
    <row r="812" spans="1:19" x14ac:dyDescent="0.2">
      <c r="A812" s="7" t="s">
        <v>14</v>
      </c>
      <c r="B812" s="4" t="s">
        <v>114</v>
      </c>
      <c r="C812" s="17" t="s">
        <v>6710</v>
      </c>
      <c r="D812" s="17" t="s">
        <v>6711</v>
      </c>
      <c r="E812" s="18" t="s">
        <v>1464</v>
      </c>
      <c r="F812" s="18" t="s">
        <v>1766</v>
      </c>
      <c r="G812" s="18"/>
      <c r="H812" s="18" t="s">
        <v>6712</v>
      </c>
      <c r="I812" s="18">
        <v>684864</v>
      </c>
      <c r="J812" s="19">
        <v>42062</v>
      </c>
      <c r="K812" s="20">
        <v>2015</v>
      </c>
      <c r="L812" s="20">
        <v>2015</v>
      </c>
      <c r="M812" s="22">
        <v>1320</v>
      </c>
      <c r="N812" s="21" t="s">
        <v>130</v>
      </c>
      <c r="O812" s="23">
        <f>M812*VLOOKUP(N812,Kurzy!$A$2:$B$10,2,FALSE)</f>
        <v>1320</v>
      </c>
      <c r="P812" s="18"/>
      <c r="Q812" s="24"/>
      <c r="R812" s="18" t="s">
        <v>10147</v>
      </c>
      <c r="S812" s="18"/>
    </row>
    <row r="813" spans="1:19" ht="25.5" x14ac:dyDescent="0.2">
      <c r="A813" s="7" t="s">
        <v>14</v>
      </c>
      <c r="B813" s="4" t="s">
        <v>114</v>
      </c>
      <c r="C813" s="17" t="s">
        <v>6713</v>
      </c>
      <c r="D813" s="17" t="s">
        <v>6714</v>
      </c>
      <c r="E813" s="18" t="s">
        <v>1478</v>
      </c>
      <c r="F813" s="18" t="s">
        <v>1766</v>
      </c>
      <c r="G813" s="18"/>
      <c r="H813" s="18" t="s">
        <v>6715</v>
      </c>
      <c r="I813" s="18">
        <v>44068140</v>
      </c>
      <c r="J813" s="19">
        <v>42156</v>
      </c>
      <c r="K813" s="20">
        <v>2015</v>
      </c>
      <c r="L813" s="20">
        <v>2015</v>
      </c>
      <c r="M813" s="22">
        <v>1200</v>
      </c>
      <c r="N813" s="21" t="s">
        <v>130</v>
      </c>
      <c r="O813" s="23">
        <f>M813*VLOOKUP(N813,Kurzy!$A$2:$B$10,2,FALSE)</f>
        <v>1200</v>
      </c>
      <c r="P813" s="18"/>
      <c r="Q813" s="24"/>
      <c r="R813" s="18" t="s">
        <v>10147</v>
      </c>
      <c r="S813" s="18"/>
    </row>
    <row r="814" spans="1:19" ht="25.5" x14ac:dyDescent="0.2">
      <c r="A814" s="7" t="s">
        <v>14</v>
      </c>
      <c r="B814" s="4" t="s">
        <v>114</v>
      </c>
      <c r="C814" s="17" t="s">
        <v>6716</v>
      </c>
      <c r="D814" s="17" t="s">
        <v>6717</v>
      </c>
      <c r="E814" s="18" t="s">
        <v>6718</v>
      </c>
      <c r="F814" s="18" t="s">
        <v>1766</v>
      </c>
      <c r="G814" s="18"/>
      <c r="H814" s="18" t="s">
        <v>6719</v>
      </c>
      <c r="I814" s="18">
        <v>34016724</v>
      </c>
      <c r="J814" s="19">
        <v>41975</v>
      </c>
      <c r="K814" s="20">
        <v>2015</v>
      </c>
      <c r="L814" s="20">
        <v>2015</v>
      </c>
      <c r="M814" s="22">
        <v>200</v>
      </c>
      <c r="N814" s="21" t="s">
        <v>130</v>
      </c>
      <c r="O814" s="23">
        <f>M814*VLOOKUP(N814,Kurzy!$A$2:$B$10,2,FALSE)</f>
        <v>200</v>
      </c>
      <c r="P814" s="18"/>
      <c r="Q814" s="24"/>
      <c r="R814" s="18" t="s">
        <v>10147</v>
      </c>
      <c r="S814" s="18"/>
    </row>
    <row r="815" spans="1:19" ht="25.5" hidden="1" x14ac:dyDescent="0.2">
      <c r="A815" s="7" t="s">
        <v>14</v>
      </c>
      <c r="B815" s="4" t="s">
        <v>114</v>
      </c>
      <c r="C815" s="17" t="s">
        <v>6720</v>
      </c>
      <c r="D815" s="17" t="s">
        <v>6692</v>
      </c>
      <c r="E815" s="18" t="s">
        <v>6721</v>
      </c>
      <c r="F815" s="18" t="s">
        <v>1766</v>
      </c>
      <c r="G815" s="18"/>
      <c r="H815" s="18" t="s">
        <v>6722</v>
      </c>
      <c r="I815" s="18">
        <v>37781235</v>
      </c>
      <c r="J815" s="19">
        <v>41600</v>
      </c>
      <c r="K815" s="20">
        <v>2013</v>
      </c>
      <c r="L815" s="20">
        <v>2015</v>
      </c>
      <c r="M815" s="22">
        <v>1500</v>
      </c>
      <c r="N815" s="21" t="s">
        <v>130</v>
      </c>
      <c r="O815" s="23">
        <f>M815*VLOOKUP(N815,Kurzy!$A$2:$B$10,2,FALSE)</f>
        <v>1500</v>
      </c>
      <c r="P815" s="18"/>
      <c r="Q815" s="24"/>
      <c r="R815" s="18" t="s">
        <v>10143</v>
      </c>
      <c r="S815" s="18" t="s">
        <v>10158</v>
      </c>
    </row>
    <row r="816" spans="1:19" ht="25.5" hidden="1" x14ac:dyDescent="0.2">
      <c r="A816" s="7" t="s">
        <v>14</v>
      </c>
      <c r="B816" s="4" t="s">
        <v>114</v>
      </c>
      <c r="C816" s="17" t="s">
        <v>6691</v>
      </c>
      <c r="D816" s="17" t="s">
        <v>6692</v>
      </c>
      <c r="E816" s="18" t="s">
        <v>1474</v>
      </c>
      <c r="F816" s="18" t="s">
        <v>1766</v>
      </c>
      <c r="G816" s="18"/>
      <c r="H816" s="18" t="s">
        <v>6694</v>
      </c>
      <c r="I816" s="18">
        <v>164721</v>
      </c>
      <c r="J816" s="19">
        <v>42184</v>
      </c>
      <c r="K816" s="20">
        <v>2015</v>
      </c>
      <c r="L816" s="20">
        <v>2015</v>
      </c>
      <c r="M816" s="22">
        <v>1200</v>
      </c>
      <c r="N816" s="21" t="s">
        <v>130</v>
      </c>
      <c r="O816" s="23">
        <f>M816*VLOOKUP(N816,Kurzy!$A$2:$B$10,2,FALSE)</f>
        <v>1200</v>
      </c>
      <c r="P816" s="18"/>
      <c r="Q816" s="24"/>
      <c r="R816" s="18" t="s">
        <v>10143</v>
      </c>
      <c r="S816" s="18" t="s">
        <v>10158</v>
      </c>
    </row>
    <row r="817" spans="1:19" ht="25.5" hidden="1" x14ac:dyDescent="0.2">
      <c r="A817" s="7" t="s">
        <v>27</v>
      </c>
      <c r="B817" s="4" t="s">
        <v>96</v>
      </c>
      <c r="C817" s="17" t="s">
        <v>220</v>
      </c>
      <c r="D817" s="17" t="s">
        <v>192</v>
      </c>
      <c r="E817" s="18" t="s">
        <v>221</v>
      </c>
      <c r="F817" s="18" t="s">
        <v>222</v>
      </c>
      <c r="G817" s="18" t="s">
        <v>223</v>
      </c>
      <c r="H817" s="18" t="s">
        <v>224</v>
      </c>
      <c r="I817" s="18" t="s">
        <v>225</v>
      </c>
      <c r="J817" s="19">
        <v>41964</v>
      </c>
      <c r="K817" s="20">
        <v>2015</v>
      </c>
      <c r="L817" s="20">
        <v>2015</v>
      </c>
      <c r="M817" s="22">
        <v>800</v>
      </c>
      <c r="N817" s="21" t="s">
        <v>130</v>
      </c>
      <c r="O817" s="23">
        <f>M817*VLOOKUP(N817,Kurzy!$A$2:$B$10,2,FALSE)</f>
        <v>800</v>
      </c>
      <c r="P817" s="18"/>
      <c r="Q817" s="24"/>
      <c r="R817" s="18" t="s">
        <v>10143</v>
      </c>
      <c r="S817" s="18" t="s">
        <v>10174</v>
      </c>
    </row>
    <row r="818" spans="1:19" ht="25.5" x14ac:dyDescent="0.2">
      <c r="A818" s="7" t="s">
        <v>27</v>
      </c>
      <c r="B818" s="4" t="s">
        <v>95</v>
      </c>
      <c r="C818" s="17" t="s">
        <v>226</v>
      </c>
      <c r="D818" s="17" t="s">
        <v>178</v>
      </c>
      <c r="E818" s="18" t="s">
        <v>227</v>
      </c>
      <c r="F818" s="18" t="s">
        <v>222</v>
      </c>
      <c r="G818" s="18" t="s">
        <v>223</v>
      </c>
      <c r="H818" s="18" t="s">
        <v>224</v>
      </c>
      <c r="I818" s="18" t="s">
        <v>225</v>
      </c>
      <c r="J818" s="19">
        <v>41964</v>
      </c>
      <c r="K818" s="20">
        <v>2015</v>
      </c>
      <c r="L818" s="20">
        <v>2015</v>
      </c>
      <c r="M818" s="22">
        <v>1200</v>
      </c>
      <c r="N818" s="21" t="s">
        <v>130</v>
      </c>
      <c r="O818" s="23">
        <f>M818*VLOOKUP(N818,Kurzy!$A$2:$B$10,2,FALSE)</f>
        <v>1200</v>
      </c>
      <c r="P818" s="18"/>
      <c r="Q818" s="24"/>
      <c r="R818" s="18" t="s">
        <v>10147</v>
      </c>
      <c r="S818" s="18"/>
    </row>
    <row r="819" spans="1:19" ht="25.5" x14ac:dyDescent="0.2">
      <c r="A819" s="7" t="s">
        <v>27</v>
      </c>
      <c r="B819" s="4" t="s">
        <v>94</v>
      </c>
      <c r="C819" s="17" t="s">
        <v>228</v>
      </c>
      <c r="D819" s="17" t="s">
        <v>229</v>
      </c>
      <c r="E819" s="18" t="s">
        <v>230</v>
      </c>
      <c r="F819" s="18" t="s">
        <v>231</v>
      </c>
      <c r="G819" s="18"/>
      <c r="H819" s="18" t="s">
        <v>232</v>
      </c>
      <c r="I819" s="18">
        <v>151653</v>
      </c>
      <c r="J819" s="19">
        <v>42061</v>
      </c>
      <c r="K819" s="20">
        <v>2015</v>
      </c>
      <c r="L819" s="20">
        <v>2015</v>
      </c>
      <c r="M819" s="22">
        <v>500</v>
      </c>
      <c r="N819" s="21" t="s">
        <v>130</v>
      </c>
      <c r="O819" s="23">
        <f>M819*VLOOKUP(N819,Kurzy!$A$2:$B$10,2,FALSE)</f>
        <v>500</v>
      </c>
      <c r="P819" s="18"/>
      <c r="Q819" s="24"/>
      <c r="R819" s="18" t="s">
        <v>10147</v>
      </c>
      <c r="S819" s="18"/>
    </row>
    <row r="820" spans="1:19" ht="38.25" x14ac:dyDescent="0.2">
      <c r="A820" s="7" t="s">
        <v>27</v>
      </c>
      <c r="B820" s="4" t="s">
        <v>95</v>
      </c>
      <c r="C820" s="17" t="s">
        <v>167</v>
      </c>
      <c r="D820" s="17" t="s">
        <v>168</v>
      </c>
      <c r="E820" s="18" t="s">
        <v>209</v>
      </c>
      <c r="F820" s="18" t="s">
        <v>210</v>
      </c>
      <c r="G820" s="18" t="s">
        <v>211</v>
      </c>
      <c r="H820" s="18" t="s">
        <v>212</v>
      </c>
      <c r="I820" s="18" t="s">
        <v>213</v>
      </c>
      <c r="J820" s="19">
        <v>42167</v>
      </c>
      <c r="K820" s="20">
        <v>2015</v>
      </c>
      <c r="L820" s="20">
        <v>2015</v>
      </c>
      <c r="M820" s="22">
        <v>500</v>
      </c>
      <c r="N820" s="21" t="s">
        <v>130</v>
      </c>
      <c r="O820" s="23">
        <f>M820*VLOOKUP(N820,Kurzy!$A$2:$B$10,2,FALSE)</f>
        <v>500</v>
      </c>
      <c r="P820" s="18"/>
      <c r="Q820" s="24"/>
      <c r="R820" s="18" t="s">
        <v>10147</v>
      </c>
      <c r="S820" s="18" t="s">
        <v>10153</v>
      </c>
    </row>
    <row r="821" spans="1:19" ht="102" hidden="1" x14ac:dyDescent="0.2">
      <c r="A821" s="7" t="s">
        <v>28</v>
      </c>
      <c r="B821" s="4" t="s">
        <v>97</v>
      </c>
      <c r="C821" s="17" t="s">
        <v>375</v>
      </c>
      <c r="D821" s="17" t="s">
        <v>376</v>
      </c>
      <c r="E821" s="18" t="s">
        <v>377</v>
      </c>
      <c r="F821" s="18" t="s">
        <v>378</v>
      </c>
      <c r="G821" s="18" t="s">
        <v>379</v>
      </c>
      <c r="H821" s="18" t="s">
        <v>380</v>
      </c>
      <c r="I821" s="18">
        <v>35900784</v>
      </c>
      <c r="J821" s="19">
        <v>40581</v>
      </c>
      <c r="K821" s="20">
        <v>2011</v>
      </c>
      <c r="L821" s="20">
        <v>2016</v>
      </c>
      <c r="M821" s="22">
        <v>0</v>
      </c>
      <c r="N821" s="21" t="s">
        <v>130</v>
      </c>
      <c r="O821" s="23">
        <v>0</v>
      </c>
      <c r="P821" s="18" t="s">
        <v>405</v>
      </c>
      <c r="Q821" s="24"/>
      <c r="R821" s="18" t="s">
        <v>10143</v>
      </c>
      <c r="S821" s="18" t="s">
        <v>10145</v>
      </c>
    </row>
    <row r="822" spans="1:19" ht="102" x14ac:dyDescent="0.2">
      <c r="A822" s="7" t="s">
        <v>28</v>
      </c>
      <c r="B822" s="4" t="s">
        <v>97</v>
      </c>
      <c r="C822" s="17" t="s">
        <v>381</v>
      </c>
      <c r="D822" s="17" t="s">
        <v>376</v>
      </c>
      <c r="E822" s="18" t="s">
        <v>382</v>
      </c>
      <c r="F822" s="18" t="s">
        <v>378</v>
      </c>
      <c r="G822" s="18" t="s">
        <v>379</v>
      </c>
      <c r="H822" s="18" t="s">
        <v>380</v>
      </c>
      <c r="I822" s="18">
        <v>35900784</v>
      </c>
      <c r="J822" s="19">
        <v>40682</v>
      </c>
      <c r="K822" s="20">
        <v>2013</v>
      </c>
      <c r="L822" s="20">
        <v>2016</v>
      </c>
      <c r="M822" s="22">
        <v>540</v>
      </c>
      <c r="N822" s="21" t="s">
        <v>130</v>
      </c>
      <c r="O822" s="23">
        <v>540</v>
      </c>
      <c r="P822" s="18" t="s">
        <v>405</v>
      </c>
      <c r="Q822" s="24"/>
      <c r="R822" s="18" t="s">
        <v>10147</v>
      </c>
      <c r="S822" s="18"/>
    </row>
    <row r="823" spans="1:19" ht="51" x14ac:dyDescent="0.2">
      <c r="A823" s="7" t="s">
        <v>28</v>
      </c>
      <c r="B823" s="4" t="s">
        <v>99</v>
      </c>
      <c r="C823" s="17" t="s">
        <v>383</v>
      </c>
      <c r="D823" s="17" t="s">
        <v>384</v>
      </c>
      <c r="E823" s="18" t="s">
        <v>385</v>
      </c>
      <c r="F823" s="18" t="s">
        <v>378</v>
      </c>
      <c r="G823" s="18"/>
      <c r="H823" s="18" t="s">
        <v>386</v>
      </c>
      <c r="I823" s="18"/>
      <c r="J823" s="19">
        <v>41929</v>
      </c>
      <c r="K823" s="20">
        <v>2014</v>
      </c>
      <c r="L823" s="20">
        <v>2016</v>
      </c>
      <c r="M823" s="22">
        <v>23000</v>
      </c>
      <c r="N823" s="21" t="s">
        <v>130</v>
      </c>
      <c r="O823" s="23">
        <v>23000</v>
      </c>
      <c r="P823" s="18"/>
      <c r="Q823" s="24"/>
      <c r="R823" s="18" t="s">
        <v>10147</v>
      </c>
      <c r="S823" s="18"/>
    </row>
    <row r="824" spans="1:19" ht="51" hidden="1" x14ac:dyDescent="0.2">
      <c r="A824" s="7" t="s">
        <v>28</v>
      </c>
      <c r="B824" s="4" t="s">
        <v>99</v>
      </c>
      <c r="C824" s="17" t="s">
        <v>387</v>
      </c>
      <c r="D824" s="17" t="s">
        <v>388</v>
      </c>
      <c r="E824" s="18" t="s">
        <v>389</v>
      </c>
      <c r="F824" s="18" t="s">
        <v>378</v>
      </c>
      <c r="G824" s="18"/>
      <c r="H824" s="18" t="s">
        <v>386</v>
      </c>
      <c r="I824" s="18"/>
      <c r="J824" s="19">
        <v>42128</v>
      </c>
      <c r="K824" s="20">
        <v>2015</v>
      </c>
      <c r="L824" s="20">
        <v>2017</v>
      </c>
      <c r="M824" s="22"/>
      <c r="N824" s="21" t="s">
        <v>130</v>
      </c>
      <c r="O824" s="23">
        <v>0</v>
      </c>
      <c r="P824" s="18"/>
      <c r="Q824" s="24"/>
      <c r="R824" s="18" t="s">
        <v>10143</v>
      </c>
      <c r="S824" s="18" t="s">
        <v>10145</v>
      </c>
    </row>
    <row r="825" spans="1:19" ht="38.25" hidden="1" x14ac:dyDescent="0.2">
      <c r="A825" s="7" t="s">
        <v>28</v>
      </c>
      <c r="B825" s="4" t="s">
        <v>99</v>
      </c>
      <c r="C825" s="17" t="s">
        <v>390</v>
      </c>
      <c r="D825" s="17" t="s">
        <v>391</v>
      </c>
      <c r="E825" s="18" t="s">
        <v>392</v>
      </c>
      <c r="F825" s="18" t="s">
        <v>393</v>
      </c>
      <c r="G825" s="18"/>
      <c r="H825" s="18" t="s">
        <v>394</v>
      </c>
      <c r="I825" s="18">
        <v>36696129</v>
      </c>
      <c r="J825" s="19">
        <v>42265</v>
      </c>
      <c r="K825" s="20">
        <v>2015</v>
      </c>
      <c r="L825" s="20">
        <v>2015</v>
      </c>
      <c r="M825" s="22">
        <v>3905.92</v>
      </c>
      <c r="N825" s="21" t="s">
        <v>130</v>
      </c>
      <c r="O825" s="23">
        <v>3905.92</v>
      </c>
      <c r="P825" s="18"/>
      <c r="Q825" s="24"/>
      <c r="R825" s="18" t="s">
        <v>10143</v>
      </c>
      <c r="S825" s="18" t="s">
        <v>10174</v>
      </c>
    </row>
    <row r="826" spans="1:19" ht="25.5" x14ac:dyDescent="0.2">
      <c r="A826" s="7" t="s">
        <v>28</v>
      </c>
      <c r="B826" s="4" t="s">
        <v>99</v>
      </c>
      <c r="C826" s="17" t="s">
        <v>395</v>
      </c>
      <c r="D826" s="17" t="s">
        <v>396</v>
      </c>
      <c r="E826" s="18" t="s">
        <v>397</v>
      </c>
      <c r="F826" s="18" t="s">
        <v>398</v>
      </c>
      <c r="G826" s="18"/>
      <c r="H826" s="18" t="s">
        <v>399</v>
      </c>
      <c r="I826" s="18">
        <v>35876832</v>
      </c>
      <c r="J826" s="19">
        <v>42018</v>
      </c>
      <c r="K826" s="20">
        <v>2015</v>
      </c>
      <c r="L826" s="20">
        <v>2015</v>
      </c>
      <c r="M826" s="22">
        <v>3000</v>
      </c>
      <c r="N826" s="21" t="s">
        <v>130</v>
      </c>
      <c r="O826" s="23">
        <v>3000</v>
      </c>
      <c r="P826" s="18"/>
      <c r="Q826" s="24"/>
      <c r="R826" s="18" t="s">
        <v>10147</v>
      </c>
      <c r="S826" s="18"/>
    </row>
    <row r="827" spans="1:19" ht="51" hidden="1" x14ac:dyDescent="0.2">
      <c r="A827" s="7" t="s">
        <v>28</v>
      </c>
      <c r="B827" s="4" t="s">
        <v>400</v>
      </c>
      <c r="C827" s="17" t="s">
        <v>401</v>
      </c>
      <c r="D827" s="17" t="s">
        <v>402</v>
      </c>
      <c r="E827" s="18" t="s">
        <v>403</v>
      </c>
      <c r="F827" s="18"/>
      <c r="G827" s="18" t="s">
        <v>404</v>
      </c>
      <c r="H827" s="18" t="s">
        <v>404</v>
      </c>
      <c r="I827" s="18" t="s">
        <v>403</v>
      </c>
      <c r="J827" s="19"/>
      <c r="K827" s="20">
        <v>2014</v>
      </c>
      <c r="L827" s="20">
        <v>2016</v>
      </c>
      <c r="M827" s="22">
        <v>0</v>
      </c>
      <c r="N827" s="21" t="s">
        <v>130</v>
      </c>
      <c r="O827" s="23">
        <v>0</v>
      </c>
      <c r="P827" s="18"/>
      <c r="Q827" s="24"/>
      <c r="R827" s="18" t="s">
        <v>10143</v>
      </c>
      <c r="S827" s="18" t="s">
        <v>10145</v>
      </c>
    </row>
    <row r="828" spans="1:19" ht="31.5" customHeight="1" x14ac:dyDescent="0.2">
      <c r="A828" s="27"/>
      <c r="B828" s="26"/>
      <c r="C828" s="26"/>
      <c r="D828" s="26"/>
      <c r="E828" s="26"/>
      <c r="F828" s="26"/>
      <c r="G828" s="26"/>
      <c r="H828" s="26"/>
      <c r="I828" s="26"/>
      <c r="J828" s="26"/>
      <c r="K828" s="26"/>
      <c r="L828" s="28"/>
      <c r="M828" s="26"/>
      <c r="N828" s="26"/>
      <c r="O828" s="26"/>
      <c r="P828" s="26"/>
      <c r="Q828" s="26"/>
    </row>
    <row r="829" spans="1:19" s="1" customFormat="1" ht="66" customHeight="1" x14ac:dyDescent="0.2">
      <c r="A829" s="39" t="s">
        <v>131</v>
      </c>
      <c r="B829" s="38"/>
      <c r="C829" s="38"/>
      <c r="D829" s="38"/>
      <c r="E829" s="38"/>
      <c r="F829" s="38"/>
      <c r="G829" s="38"/>
      <c r="H829" s="38"/>
      <c r="I829" s="38"/>
      <c r="J829" s="38"/>
      <c r="K829" s="38"/>
      <c r="L829" s="38"/>
      <c r="M829" s="38"/>
      <c r="N829" s="38"/>
      <c r="O829" s="38"/>
      <c r="P829" s="38"/>
      <c r="Q829" s="38"/>
    </row>
    <row r="830" spans="1:19" s="1" customFormat="1" ht="110.25" customHeight="1" x14ac:dyDescent="0.2">
      <c r="A830" s="73"/>
      <c r="B830" s="73"/>
      <c r="C830" s="73"/>
      <c r="D830" s="73"/>
      <c r="E830" s="73"/>
      <c r="F830" s="73"/>
    </row>
    <row r="831" spans="1:19" s="1" customFormat="1" ht="87" customHeight="1" x14ac:dyDescent="0.2">
      <c r="A831" s="12"/>
    </row>
    <row r="832" spans="1:19" s="1" customFormat="1" ht="87" customHeight="1" x14ac:dyDescent="0.2"/>
    <row r="833" spans="15:15" x14ac:dyDescent="0.2">
      <c r="O833" s="25"/>
    </row>
    <row r="834" spans="15:15" x14ac:dyDescent="0.2">
      <c r="O834" s="25"/>
    </row>
    <row r="835" spans="15:15" x14ac:dyDescent="0.2">
      <c r="O835" s="25"/>
    </row>
    <row r="836" spans="15:15" x14ac:dyDescent="0.2">
      <c r="O836" s="25"/>
    </row>
    <row r="837" spans="15:15" x14ac:dyDescent="0.2">
      <c r="O837" s="25"/>
    </row>
    <row r="838" spans="15:15" x14ac:dyDescent="0.2">
      <c r="O838" s="25"/>
    </row>
    <row r="839" spans="15:15" x14ac:dyDescent="0.2">
      <c r="O839" s="25"/>
    </row>
    <row r="840" spans="15:15" x14ac:dyDescent="0.2">
      <c r="O840" s="25"/>
    </row>
    <row r="841" spans="15:15" x14ac:dyDescent="0.2">
      <c r="O841" s="25"/>
    </row>
    <row r="842" spans="15:15" x14ac:dyDescent="0.2">
      <c r="O842" s="25"/>
    </row>
    <row r="843" spans="15:15" x14ac:dyDescent="0.2">
      <c r="O843" s="25"/>
    </row>
    <row r="844" spans="15:15" x14ac:dyDescent="0.2">
      <c r="O844" s="25"/>
    </row>
    <row r="845" spans="15:15" x14ac:dyDescent="0.2">
      <c r="O845" s="25"/>
    </row>
    <row r="846" spans="15:15" x14ac:dyDescent="0.2">
      <c r="O846" s="25"/>
    </row>
    <row r="847" spans="15:15" x14ac:dyDescent="0.2">
      <c r="O847" s="25"/>
    </row>
    <row r="848" spans="15:15" x14ac:dyDescent="0.2">
      <c r="O848" s="25"/>
    </row>
    <row r="849" spans="15:15" x14ac:dyDescent="0.2">
      <c r="O849" s="25"/>
    </row>
    <row r="850" spans="15:15" x14ac:dyDescent="0.2">
      <c r="O850" s="25"/>
    </row>
    <row r="851" spans="15:15" x14ac:dyDescent="0.2">
      <c r="O851" s="25"/>
    </row>
    <row r="852" spans="15:15" x14ac:dyDescent="0.2">
      <c r="O852" s="25"/>
    </row>
    <row r="853" spans="15:15" x14ac:dyDescent="0.2">
      <c r="O853" s="25"/>
    </row>
    <row r="854" spans="15:15" x14ac:dyDescent="0.2">
      <c r="O854" s="25"/>
    </row>
    <row r="855" spans="15:15" x14ac:dyDescent="0.2">
      <c r="O855" s="25"/>
    </row>
    <row r="856" spans="15:15" x14ac:dyDescent="0.2">
      <c r="O856" s="25"/>
    </row>
    <row r="857" spans="15:15" x14ac:dyDescent="0.2">
      <c r="O857" s="25"/>
    </row>
    <row r="858" spans="15:15" x14ac:dyDescent="0.2">
      <c r="O858" s="25"/>
    </row>
    <row r="859" spans="15:15" x14ac:dyDescent="0.2">
      <c r="O859" s="25"/>
    </row>
    <row r="860" spans="15:15" x14ac:dyDescent="0.2">
      <c r="O860" s="25"/>
    </row>
    <row r="861" spans="15:15" x14ac:dyDescent="0.2">
      <c r="O861" s="25"/>
    </row>
    <row r="862" spans="15:15" x14ac:dyDescent="0.2">
      <c r="O862" s="25"/>
    </row>
    <row r="863" spans="15:15" x14ac:dyDescent="0.2">
      <c r="O863" s="25"/>
    </row>
    <row r="864" spans="15:15" x14ac:dyDescent="0.2">
      <c r="O864" s="25"/>
    </row>
    <row r="865" spans="15:15" x14ac:dyDescent="0.2">
      <c r="O865" s="25"/>
    </row>
    <row r="866" spans="15:15" x14ac:dyDescent="0.2">
      <c r="O866" s="25"/>
    </row>
    <row r="867" spans="15:15" x14ac:dyDescent="0.2">
      <c r="O867" s="25"/>
    </row>
    <row r="868" spans="15:15" x14ac:dyDescent="0.2">
      <c r="O868" s="25"/>
    </row>
    <row r="869" spans="15:15" x14ac:dyDescent="0.2">
      <c r="O869" s="25"/>
    </row>
    <row r="870" spans="15:15" x14ac:dyDescent="0.2">
      <c r="O870" s="25"/>
    </row>
    <row r="871" spans="15:15" x14ac:dyDescent="0.2">
      <c r="O871" s="25"/>
    </row>
    <row r="872" spans="15:15" x14ac:dyDescent="0.2">
      <c r="O872" s="25"/>
    </row>
    <row r="873" spans="15:15" x14ac:dyDescent="0.2">
      <c r="O873" s="25"/>
    </row>
    <row r="874" spans="15:15" x14ac:dyDescent="0.2">
      <c r="O874" s="25"/>
    </row>
    <row r="875" spans="15:15" x14ac:dyDescent="0.2">
      <c r="O875" s="25"/>
    </row>
    <row r="876" spans="15:15" x14ac:dyDescent="0.2">
      <c r="O876" s="25"/>
    </row>
    <row r="877" spans="15:15" x14ac:dyDescent="0.2">
      <c r="O877" s="25"/>
    </row>
    <row r="878" spans="15:15" x14ac:dyDescent="0.2">
      <c r="O878" s="25"/>
    </row>
    <row r="879" spans="15:15" x14ac:dyDescent="0.2">
      <c r="O879" s="25"/>
    </row>
    <row r="880" spans="15:15" x14ac:dyDescent="0.2">
      <c r="O880" s="25"/>
    </row>
    <row r="881" spans="15:15" x14ac:dyDescent="0.2">
      <c r="O881" s="25"/>
    </row>
    <row r="882" spans="15:15" x14ac:dyDescent="0.2">
      <c r="O882" s="25"/>
    </row>
    <row r="883" spans="15:15" x14ac:dyDescent="0.2">
      <c r="O883" s="25"/>
    </row>
    <row r="884" spans="15:15" x14ac:dyDescent="0.2">
      <c r="O884" s="25"/>
    </row>
    <row r="885" spans="15:15" x14ac:dyDescent="0.2">
      <c r="O885" s="25"/>
    </row>
    <row r="886" spans="15:15" x14ac:dyDescent="0.2">
      <c r="O886" s="25"/>
    </row>
    <row r="887" spans="15:15" x14ac:dyDescent="0.2">
      <c r="O887" s="25"/>
    </row>
    <row r="888" spans="15:15" x14ac:dyDescent="0.2">
      <c r="O888" s="25"/>
    </row>
    <row r="889" spans="15:15" x14ac:dyDescent="0.2">
      <c r="O889" s="25"/>
    </row>
    <row r="890" spans="15:15" x14ac:dyDescent="0.2">
      <c r="O890" s="25"/>
    </row>
    <row r="891" spans="15:15" x14ac:dyDescent="0.2">
      <c r="O891" s="25"/>
    </row>
    <row r="892" spans="15:15" x14ac:dyDescent="0.2">
      <c r="O892" s="25"/>
    </row>
    <row r="893" spans="15:15" x14ac:dyDescent="0.2">
      <c r="O893" s="25"/>
    </row>
    <row r="894" spans="15:15" x14ac:dyDescent="0.2">
      <c r="O894" s="25"/>
    </row>
    <row r="895" spans="15:15" x14ac:dyDescent="0.2">
      <c r="O895" s="25"/>
    </row>
    <row r="896" spans="15:15" x14ac:dyDescent="0.2">
      <c r="O896" s="25"/>
    </row>
    <row r="897" spans="15:15" x14ac:dyDescent="0.2">
      <c r="O897" s="25"/>
    </row>
    <row r="898" spans="15:15" x14ac:dyDescent="0.2">
      <c r="O898" s="25"/>
    </row>
    <row r="899" spans="15:15" x14ac:dyDescent="0.2">
      <c r="O899" s="25"/>
    </row>
    <row r="900" spans="15:15" x14ac:dyDescent="0.2">
      <c r="O900" s="25"/>
    </row>
    <row r="901" spans="15:15" x14ac:dyDescent="0.2">
      <c r="O901" s="25"/>
    </row>
    <row r="902" spans="15:15" x14ac:dyDescent="0.2">
      <c r="O902" s="25"/>
    </row>
    <row r="903" spans="15:15" x14ac:dyDescent="0.2">
      <c r="O903" s="25"/>
    </row>
    <row r="904" spans="15:15" x14ac:dyDescent="0.2">
      <c r="O904" s="25"/>
    </row>
    <row r="905" spans="15:15" x14ac:dyDescent="0.2">
      <c r="O905" s="25"/>
    </row>
    <row r="906" spans="15:15" x14ac:dyDescent="0.2">
      <c r="O906" s="25"/>
    </row>
    <row r="907" spans="15:15" x14ac:dyDescent="0.2">
      <c r="O907" s="25"/>
    </row>
    <row r="908" spans="15:15" x14ac:dyDescent="0.2">
      <c r="O908" s="25"/>
    </row>
    <row r="909" spans="15:15" x14ac:dyDescent="0.2">
      <c r="O909" s="25"/>
    </row>
    <row r="910" spans="15:15" x14ac:dyDescent="0.2">
      <c r="O910" s="25"/>
    </row>
    <row r="911" spans="15:15" x14ac:dyDescent="0.2">
      <c r="O911" s="25"/>
    </row>
    <row r="912" spans="15:15" x14ac:dyDescent="0.2">
      <c r="O912" s="25"/>
    </row>
    <row r="913" spans="15:15" x14ac:dyDescent="0.2">
      <c r="O913" s="25"/>
    </row>
    <row r="914" spans="15:15" x14ac:dyDescent="0.2">
      <c r="O914" s="25"/>
    </row>
    <row r="915" spans="15:15" x14ac:dyDescent="0.2">
      <c r="O915" s="25"/>
    </row>
    <row r="916" spans="15:15" x14ac:dyDescent="0.2">
      <c r="O916" s="25"/>
    </row>
    <row r="917" spans="15:15" x14ac:dyDescent="0.2">
      <c r="O917" s="25"/>
    </row>
    <row r="918" spans="15:15" x14ac:dyDescent="0.2">
      <c r="O918" s="25"/>
    </row>
    <row r="919" spans="15:15" x14ac:dyDescent="0.2">
      <c r="O919" s="25"/>
    </row>
    <row r="920" spans="15:15" x14ac:dyDescent="0.2">
      <c r="O920" s="25"/>
    </row>
    <row r="921" spans="15:15" x14ac:dyDescent="0.2">
      <c r="O921" s="25"/>
    </row>
    <row r="922" spans="15:15" x14ac:dyDescent="0.2">
      <c r="O922" s="25"/>
    </row>
    <row r="923" spans="15:15" x14ac:dyDescent="0.2">
      <c r="O923" s="25"/>
    </row>
    <row r="924" spans="15:15" x14ac:dyDescent="0.2">
      <c r="O924" s="25"/>
    </row>
    <row r="925" spans="15:15" x14ac:dyDescent="0.2">
      <c r="O925" s="25"/>
    </row>
    <row r="926" spans="15:15" x14ac:dyDescent="0.2">
      <c r="O926" s="25"/>
    </row>
    <row r="927" spans="15:15" x14ac:dyDescent="0.2">
      <c r="O927" s="25"/>
    </row>
    <row r="928" spans="15:15" x14ac:dyDescent="0.2">
      <c r="O928" s="25"/>
    </row>
    <row r="929" spans="15:15" x14ac:dyDescent="0.2">
      <c r="O929" s="25"/>
    </row>
    <row r="930" spans="15:15" x14ac:dyDescent="0.2">
      <c r="O930" s="25"/>
    </row>
    <row r="931" spans="15:15" x14ac:dyDescent="0.2">
      <c r="O931" s="25"/>
    </row>
    <row r="932" spans="15:15" x14ac:dyDescent="0.2">
      <c r="O932" s="25"/>
    </row>
    <row r="933" spans="15:15" x14ac:dyDescent="0.2">
      <c r="O933" s="25"/>
    </row>
    <row r="934" spans="15:15" x14ac:dyDescent="0.2">
      <c r="O934" s="25"/>
    </row>
    <row r="935" spans="15:15" x14ac:dyDescent="0.2">
      <c r="O935" s="25"/>
    </row>
    <row r="936" spans="15:15" x14ac:dyDescent="0.2">
      <c r="O936" s="25"/>
    </row>
    <row r="937" spans="15:15" x14ac:dyDescent="0.2">
      <c r="O937" s="25"/>
    </row>
    <row r="938" spans="15:15" x14ac:dyDescent="0.2">
      <c r="O938" s="25"/>
    </row>
    <row r="939" spans="15:15" x14ac:dyDescent="0.2">
      <c r="O939" s="25"/>
    </row>
    <row r="940" spans="15:15" x14ac:dyDescent="0.2">
      <c r="O940" s="25"/>
    </row>
    <row r="941" spans="15:15" x14ac:dyDescent="0.2">
      <c r="O941" s="25"/>
    </row>
    <row r="942" spans="15:15" x14ac:dyDescent="0.2">
      <c r="O942" s="25"/>
    </row>
    <row r="943" spans="15:15" x14ac:dyDescent="0.2">
      <c r="O943" s="25"/>
    </row>
    <row r="944" spans="15:15" x14ac:dyDescent="0.2">
      <c r="O944" s="25"/>
    </row>
    <row r="945" spans="15:15" x14ac:dyDescent="0.2">
      <c r="O945" s="25"/>
    </row>
    <row r="946" spans="15:15" x14ac:dyDescent="0.2">
      <c r="O946" s="25"/>
    </row>
    <row r="947" spans="15:15" x14ac:dyDescent="0.2">
      <c r="O947" s="25"/>
    </row>
    <row r="948" spans="15:15" x14ac:dyDescent="0.2">
      <c r="O948" s="25"/>
    </row>
    <row r="949" spans="15:15" x14ac:dyDescent="0.2">
      <c r="O949" s="25"/>
    </row>
    <row r="950" spans="15:15" x14ac:dyDescent="0.2">
      <c r="O950" s="25"/>
    </row>
    <row r="951" spans="15:15" x14ac:dyDescent="0.2">
      <c r="O951" s="25"/>
    </row>
    <row r="952" spans="15:15" x14ac:dyDescent="0.2">
      <c r="O952" s="25"/>
    </row>
    <row r="953" spans="15:15" x14ac:dyDescent="0.2">
      <c r="O953" s="25"/>
    </row>
    <row r="954" spans="15:15" x14ac:dyDescent="0.2">
      <c r="O954" s="25"/>
    </row>
    <row r="955" spans="15:15" x14ac:dyDescent="0.2">
      <c r="O955" s="25"/>
    </row>
    <row r="956" spans="15:15" x14ac:dyDescent="0.2">
      <c r="O956" s="25"/>
    </row>
    <row r="957" spans="15:15" x14ac:dyDescent="0.2">
      <c r="O957" s="25"/>
    </row>
    <row r="958" spans="15:15" x14ac:dyDescent="0.2">
      <c r="O958" s="25"/>
    </row>
    <row r="959" spans="15:15" x14ac:dyDescent="0.2">
      <c r="O959" s="25"/>
    </row>
    <row r="960" spans="15:15" x14ac:dyDescent="0.2">
      <c r="O960" s="25"/>
    </row>
    <row r="961" spans="15:15" x14ac:dyDescent="0.2">
      <c r="O961" s="25"/>
    </row>
    <row r="962" spans="15:15" x14ac:dyDescent="0.2">
      <c r="O962" s="25"/>
    </row>
    <row r="963" spans="15:15" x14ac:dyDescent="0.2">
      <c r="O963" s="25"/>
    </row>
    <row r="964" spans="15:15" x14ac:dyDescent="0.2">
      <c r="O964" s="25"/>
    </row>
    <row r="965" spans="15:15" x14ac:dyDescent="0.2">
      <c r="O965" s="25"/>
    </row>
    <row r="966" spans="15:15" x14ac:dyDescent="0.2">
      <c r="O966" s="25"/>
    </row>
    <row r="967" spans="15:15" x14ac:dyDescent="0.2">
      <c r="O967" s="25"/>
    </row>
    <row r="968" spans="15:15" x14ac:dyDescent="0.2">
      <c r="O968" s="25"/>
    </row>
    <row r="969" spans="15:15" x14ac:dyDescent="0.2">
      <c r="O969" s="25"/>
    </row>
    <row r="970" spans="15:15" x14ac:dyDescent="0.2">
      <c r="O970" s="25"/>
    </row>
    <row r="971" spans="15:15" x14ac:dyDescent="0.2">
      <c r="O971" s="25"/>
    </row>
    <row r="972" spans="15:15" x14ac:dyDescent="0.2">
      <c r="O972" s="25"/>
    </row>
    <row r="973" spans="15:15" x14ac:dyDescent="0.2">
      <c r="O973" s="25"/>
    </row>
    <row r="974" spans="15:15" x14ac:dyDescent="0.2">
      <c r="O974" s="25"/>
    </row>
    <row r="975" spans="15:15" x14ac:dyDescent="0.2">
      <c r="O975" s="25"/>
    </row>
    <row r="976" spans="15:15" x14ac:dyDescent="0.2">
      <c r="O976" s="25"/>
    </row>
    <row r="977" spans="15:15" x14ac:dyDescent="0.2">
      <c r="O977" s="25"/>
    </row>
    <row r="978" spans="15:15" x14ac:dyDescent="0.2">
      <c r="O978" s="25"/>
    </row>
    <row r="979" spans="15:15" x14ac:dyDescent="0.2">
      <c r="O979" s="25"/>
    </row>
    <row r="980" spans="15:15" x14ac:dyDescent="0.2">
      <c r="O980" s="25"/>
    </row>
    <row r="981" spans="15:15" x14ac:dyDescent="0.2">
      <c r="O981" s="25"/>
    </row>
    <row r="982" spans="15:15" x14ac:dyDescent="0.2">
      <c r="O982" s="25"/>
    </row>
    <row r="983" spans="15:15" x14ac:dyDescent="0.2">
      <c r="O983" s="25"/>
    </row>
    <row r="984" spans="15:15" x14ac:dyDescent="0.2">
      <c r="O984" s="25"/>
    </row>
    <row r="985" spans="15:15" x14ac:dyDescent="0.2">
      <c r="O985" s="25"/>
    </row>
    <row r="986" spans="15:15" x14ac:dyDescent="0.2">
      <c r="O986" s="25"/>
    </row>
    <row r="987" spans="15:15" x14ac:dyDescent="0.2">
      <c r="O987" s="25"/>
    </row>
    <row r="988" spans="15:15" x14ac:dyDescent="0.2">
      <c r="O988" s="25"/>
    </row>
    <row r="989" spans="15:15" x14ac:dyDescent="0.2">
      <c r="O989" s="25"/>
    </row>
    <row r="990" spans="15:15" x14ac:dyDescent="0.2">
      <c r="O990" s="25"/>
    </row>
    <row r="991" spans="15:15" x14ac:dyDescent="0.2">
      <c r="O991" s="25"/>
    </row>
    <row r="992" spans="15:15" x14ac:dyDescent="0.2">
      <c r="O992" s="25"/>
    </row>
    <row r="993" spans="15:15" x14ac:dyDescent="0.2">
      <c r="O993" s="25"/>
    </row>
    <row r="994" spans="15:15" x14ac:dyDescent="0.2">
      <c r="O994" s="25"/>
    </row>
    <row r="995" spans="15:15" x14ac:dyDescent="0.2">
      <c r="O995" s="25"/>
    </row>
    <row r="996" spans="15:15" x14ac:dyDescent="0.2">
      <c r="O996" s="25"/>
    </row>
    <row r="997" spans="15:15" x14ac:dyDescent="0.2">
      <c r="O997" s="25"/>
    </row>
    <row r="998" spans="15:15" x14ac:dyDescent="0.2">
      <c r="O998" s="25"/>
    </row>
    <row r="999" spans="15:15" x14ac:dyDescent="0.2">
      <c r="O999" s="25"/>
    </row>
    <row r="1000" spans="15:15" x14ac:dyDescent="0.2">
      <c r="O1000" s="25"/>
    </row>
    <row r="1001" spans="15:15" x14ac:dyDescent="0.2">
      <c r="O1001" s="25"/>
    </row>
    <row r="1002" spans="15:15" x14ac:dyDescent="0.2">
      <c r="O1002" s="25"/>
    </row>
    <row r="1003" spans="15:15" x14ac:dyDescent="0.2">
      <c r="O1003" s="25"/>
    </row>
    <row r="1004" spans="15:15" x14ac:dyDescent="0.2">
      <c r="O1004" s="25"/>
    </row>
    <row r="1005" spans="15:15" x14ac:dyDescent="0.2">
      <c r="O1005" s="25"/>
    </row>
    <row r="1006" spans="15:15" x14ac:dyDescent="0.2">
      <c r="O1006" s="25"/>
    </row>
    <row r="1007" spans="15:15" x14ac:dyDescent="0.2">
      <c r="O1007" s="25"/>
    </row>
    <row r="1008" spans="15:15" x14ac:dyDescent="0.2">
      <c r="O1008" s="25"/>
    </row>
    <row r="1009" spans="15:15" x14ac:dyDescent="0.2">
      <c r="O1009" s="25"/>
    </row>
    <row r="1010" spans="15:15" x14ac:dyDescent="0.2">
      <c r="O1010" s="25"/>
    </row>
    <row r="1011" spans="15:15" x14ac:dyDescent="0.2">
      <c r="O1011" s="25"/>
    </row>
    <row r="1012" spans="15:15" x14ac:dyDescent="0.2">
      <c r="O1012" s="25"/>
    </row>
    <row r="1013" spans="15:15" x14ac:dyDescent="0.2">
      <c r="O1013" s="25"/>
    </row>
    <row r="1014" spans="15:15" x14ac:dyDescent="0.2">
      <c r="O1014" s="25"/>
    </row>
    <row r="1015" spans="15:15" x14ac:dyDescent="0.2">
      <c r="O1015" s="25"/>
    </row>
    <row r="1016" spans="15:15" x14ac:dyDescent="0.2">
      <c r="O1016" s="25"/>
    </row>
    <row r="1017" spans="15:15" x14ac:dyDescent="0.2">
      <c r="O1017" s="25"/>
    </row>
    <row r="1018" spans="15:15" x14ac:dyDescent="0.2">
      <c r="O1018" s="25"/>
    </row>
    <row r="1019" spans="15:15" x14ac:dyDescent="0.2">
      <c r="O1019" s="25"/>
    </row>
    <row r="1020" spans="15:15" x14ac:dyDescent="0.2">
      <c r="O1020" s="25"/>
    </row>
    <row r="1021" spans="15:15" x14ac:dyDescent="0.2">
      <c r="O1021" s="25"/>
    </row>
    <row r="1022" spans="15:15" x14ac:dyDescent="0.2">
      <c r="O1022" s="25"/>
    </row>
    <row r="1023" spans="15:15" x14ac:dyDescent="0.2">
      <c r="O1023" s="25"/>
    </row>
    <row r="1024" spans="15:15" x14ac:dyDescent="0.2">
      <c r="O1024" s="25"/>
    </row>
    <row r="1025" spans="15:15" x14ac:dyDescent="0.2">
      <c r="O1025" s="25"/>
    </row>
    <row r="1026" spans="15:15" x14ac:dyDescent="0.2">
      <c r="O1026" s="25"/>
    </row>
    <row r="1027" spans="15:15" x14ac:dyDescent="0.2">
      <c r="O1027" s="25"/>
    </row>
    <row r="1028" spans="15:15" x14ac:dyDescent="0.2">
      <c r="O1028" s="25"/>
    </row>
    <row r="1029" spans="15:15" x14ac:dyDescent="0.2">
      <c r="O1029" s="25"/>
    </row>
    <row r="1030" spans="15:15" x14ac:dyDescent="0.2">
      <c r="O1030" s="25"/>
    </row>
    <row r="1031" spans="15:15" x14ac:dyDescent="0.2">
      <c r="O1031" s="25"/>
    </row>
    <row r="1032" spans="15:15" x14ac:dyDescent="0.2">
      <c r="O1032" s="25"/>
    </row>
    <row r="1033" spans="15:15" x14ac:dyDescent="0.2">
      <c r="O1033" s="25"/>
    </row>
    <row r="1034" spans="15:15" x14ac:dyDescent="0.2">
      <c r="O1034" s="25"/>
    </row>
    <row r="1035" spans="15:15" x14ac:dyDescent="0.2">
      <c r="O1035" s="25"/>
    </row>
    <row r="1036" spans="15:15" x14ac:dyDescent="0.2">
      <c r="O1036" s="25"/>
    </row>
    <row r="1037" spans="15:15" x14ac:dyDescent="0.2">
      <c r="O1037" s="25"/>
    </row>
    <row r="1038" spans="15:15" x14ac:dyDescent="0.2">
      <c r="O1038" s="25"/>
    </row>
    <row r="1039" spans="15:15" x14ac:dyDescent="0.2">
      <c r="O1039" s="25"/>
    </row>
    <row r="1040" spans="15:15" x14ac:dyDescent="0.2">
      <c r="O1040" s="25"/>
    </row>
    <row r="1041" spans="15:15" x14ac:dyDescent="0.2">
      <c r="O1041" s="25"/>
    </row>
    <row r="1042" spans="15:15" x14ac:dyDescent="0.2">
      <c r="O1042" s="25"/>
    </row>
    <row r="1043" spans="15:15" x14ac:dyDescent="0.2">
      <c r="O1043" s="25"/>
    </row>
    <row r="1044" spans="15:15" x14ac:dyDescent="0.2">
      <c r="O1044" s="25"/>
    </row>
    <row r="1045" spans="15:15" x14ac:dyDescent="0.2">
      <c r="O1045" s="25"/>
    </row>
    <row r="1046" spans="15:15" x14ac:dyDescent="0.2">
      <c r="O1046" s="25"/>
    </row>
    <row r="1047" spans="15:15" x14ac:dyDescent="0.2">
      <c r="O1047" s="25"/>
    </row>
    <row r="1048" spans="15:15" x14ac:dyDescent="0.2">
      <c r="O1048" s="25"/>
    </row>
    <row r="1049" spans="15:15" x14ac:dyDescent="0.2">
      <c r="O1049" s="25"/>
    </row>
    <row r="1050" spans="15:15" x14ac:dyDescent="0.2">
      <c r="O1050" s="25"/>
    </row>
    <row r="1051" spans="15:15" x14ac:dyDescent="0.2">
      <c r="O1051" s="25"/>
    </row>
    <row r="1052" spans="15:15" x14ac:dyDescent="0.2">
      <c r="O1052" s="25"/>
    </row>
    <row r="1053" spans="15:15" x14ac:dyDescent="0.2">
      <c r="O1053" s="25"/>
    </row>
    <row r="1054" spans="15:15" x14ac:dyDescent="0.2">
      <c r="O1054" s="25"/>
    </row>
    <row r="1055" spans="15:15" x14ac:dyDescent="0.2">
      <c r="O1055" s="25"/>
    </row>
    <row r="1056" spans="15:15" x14ac:dyDescent="0.2">
      <c r="O1056" s="25"/>
    </row>
    <row r="1057" spans="15:15" x14ac:dyDescent="0.2">
      <c r="O1057" s="25"/>
    </row>
    <row r="1058" spans="15:15" x14ac:dyDescent="0.2">
      <c r="O1058" s="25"/>
    </row>
    <row r="1059" spans="15:15" x14ac:dyDescent="0.2">
      <c r="O1059" s="25"/>
    </row>
    <row r="1060" spans="15:15" x14ac:dyDescent="0.2">
      <c r="O1060" s="25"/>
    </row>
    <row r="1061" spans="15:15" x14ac:dyDescent="0.2">
      <c r="O1061" s="25"/>
    </row>
    <row r="1062" spans="15:15" x14ac:dyDescent="0.2">
      <c r="O1062" s="25"/>
    </row>
    <row r="1063" spans="15:15" x14ac:dyDescent="0.2">
      <c r="O1063" s="25"/>
    </row>
    <row r="1064" spans="15:15" x14ac:dyDescent="0.2">
      <c r="O1064" s="25"/>
    </row>
    <row r="1065" spans="15:15" x14ac:dyDescent="0.2">
      <c r="O1065" s="25"/>
    </row>
    <row r="1066" spans="15:15" x14ac:dyDescent="0.2">
      <c r="O1066" s="25"/>
    </row>
    <row r="1067" spans="15:15" x14ac:dyDescent="0.2">
      <c r="O1067" s="25"/>
    </row>
    <row r="1068" spans="15:15" x14ac:dyDescent="0.2">
      <c r="O1068" s="25"/>
    </row>
    <row r="1069" spans="15:15" x14ac:dyDescent="0.2">
      <c r="O1069" s="25"/>
    </row>
    <row r="1070" spans="15:15" x14ac:dyDescent="0.2">
      <c r="O1070" s="25"/>
    </row>
    <row r="1071" spans="15:15" x14ac:dyDescent="0.2">
      <c r="O1071" s="25"/>
    </row>
    <row r="1072" spans="15:15" x14ac:dyDescent="0.2">
      <c r="O1072" s="25"/>
    </row>
    <row r="1073" spans="15:15" x14ac:dyDescent="0.2">
      <c r="O1073" s="25"/>
    </row>
    <row r="1074" spans="15:15" x14ac:dyDescent="0.2">
      <c r="O1074" s="25"/>
    </row>
    <row r="1075" spans="15:15" x14ac:dyDescent="0.2">
      <c r="O1075" s="25"/>
    </row>
    <row r="1076" spans="15:15" x14ac:dyDescent="0.2">
      <c r="O1076" s="25"/>
    </row>
    <row r="1077" spans="15:15" x14ac:dyDescent="0.2">
      <c r="O1077" s="25"/>
    </row>
    <row r="1078" spans="15:15" x14ac:dyDescent="0.2">
      <c r="O1078" s="25"/>
    </row>
    <row r="1079" spans="15:15" x14ac:dyDescent="0.2">
      <c r="O1079" s="25"/>
    </row>
    <row r="1080" spans="15:15" x14ac:dyDescent="0.2">
      <c r="O1080" s="25"/>
    </row>
    <row r="1081" spans="15:15" x14ac:dyDescent="0.2">
      <c r="O1081" s="25"/>
    </row>
  </sheetData>
  <autoFilter ref="A2:S827">
    <filterColumn colId="17">
      <filters>
        <filter val="A"/>
      </filters>
    </filterColumn>
  </autoFilter>
  <mergeCells count="1">
    <mergeCell ref="A830:F830"/>
  </mergeCells>
  <dataValidations count="2">
    <dataValidation type="list" allowBlank="1" showInputMessage="1" showErrorMessage="1" sqref="A3:A827">
      <formula1>#REF!</formula1>
    </dataValidation>
    <dataValidation type="list" allowBlank="1" showInputMessage="1" showErrorMessage="1" sqref="B3:B827">
      <formula1>#REF!</formula1>
    </dataValidation>
  </dataValidations>
  <pageMargins left="0.70866141732283472" right="0.70866141732283472" top="0.74803149606299213" bottom="0.74803149606299213" header="0.31496062992125984" footer="0.31496062992125984"/>
  <pageSetup paperSize="9" scale="34" fitToHeight="0"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[1]Kurzy!#REF!</xm:f>
          </x14:formula1>
          <xm:sqref>N3:N827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pageSetUpPr fitToPage="1"/>
  </sheetPr>
  <dimension ref="A1:S194"/>
  <sheetViews>
    <sheetView zoomScale="85" zoomScaleNormal="85" workbookViewId="0">
      <pane ySplit="2" topLeftCell="A3" activePane="bottomLeft" state="frozen"/>
      <selection pane="bottomLeft" activeCell="A3" sqref="A3"/>
    </sheetView>
  </sheetViews>
  <sheetFormatPr defaultRowHeight="15.75" x14ac:dyDescent="0.2"/>
  <cols>
    <col min="1" max="1" width="17.85546875" style="29" customWidth="1"/>
    <col min="2" max="2" width="24.85546875" style="25" customWidth="1"/>
    <col min="3" max="3" width="40.42578125" style="25" customWidth="1"/>
    <col min="4" max="4" width="37.140625" style="25" customWidth="1"/>
    <col min="5" max="5" width="20" style="25" customWidth="1"/>
    <col min="6" max="6" width="37" style="25" customWidth="1"/>
    <col min="7" max="7" width="18.140625" style="25" customWidth="1"/>
    <col min="8" max="8" width="21.85546875" style="25" customWidth="1"/>
    <col min="9" max="9" width="15" style="25" customWidth="1"/>
    <col min="10" max="10" width="21.85546875" style="25" customWidth="1"/>
    <col min="11" max="11" width="12.28515625" style="25" customWidth="1"/>
    <col min="12" max="12" width="12" style="30" customWidth="1"/>
    <col min="13" max="13" width="21.140625" style="25" customWidth="1"/>
    <col min="14" max="14" width="23.140625" style="25" customWidth="1"/>
    <col min="15" max="15" width="25.5703125" style="25" customWidth="1"/>
    <col min="16" max="16" width="38.7109375" style="25" customWidth="1"/>
    <col min="17" max="17" width="25.5703125" style="25" customWidth="1"/>
    <col min="18" max="18" width="4.140625" style="25" bestFit="1" customWidth="1"/>
    <col min="19" max="19" width="27.140625" style="25" customWidth="1"/>
    <col min="20" max="16384" width="9.140625" style="25"/>
  </cols>
  <sheetData>
    <row r="1" spans="1:19" s="35" customFormat="1" ht="32.25" customHeight="1" x14ac:dyDescent="0.2">
      <c r="A1" s="37" t="s">
        <v>148</v>
      </c>
      <c r="L1" s="36"/>
    </row>
    <row r="2" spans="1:19" s="16" customFormat="1" ht="138" customHeight="1" x14ac:dyDescent="0.2">
      <c r="A2" s="9" t="s">
        <v>23</v>
      </c>
      <c r="B2" s="13" t="s">
        <v>145</v>
      </c>
      <c r="C2" s="13" t="s">
        <v>24</v>
      </c>
      <c r="D2" s="13" t="s">
        <v>164</v>
      </c>
      <c r="E2" s="13" t="s">
        <v>15</v>
      </c>
      <c r="F2" s="13" t="s">
        <v>127</v>
      </c>
      <c r="G2" s="13" t="s">
        <v>122</v>
      </c>
      <c r="H2" s="13" t="s">
        <v>3</v>
      </c>
      <c r="I2" s="13" t="s">
        <v>165</v>
      </c>
      <c r="J2" s="13" t="s">
        <v>128</v>
      </c>
      <c r="K2" s="13" t="s">
        <v>120</v>
      </c>
      <c r="L2" s="14" t="s">
        <v>121</v>
      </c>
      <c r="M2" s="9" t="s">
        <v>154</v>
      </c>
      <c r="N2" s="9" t="s">
        <v>162</v>
      </c>
      <c r="O2" s="15" t="s">
        <v>155</v>
      </c>
      <c r="P2" s="13" t="s">
        <v>129</v>
      </c>
      <c r="Q2" s="13" t="s">
        <v>166</v>
      </c>
      <c r="R2" s="3" t="s">
        <v>8045</v>
      </c>
      <c r="S2" s="3" t="s">
        <v>8046</v>
      </c>
    </row>
    <row r="3" spans="1:19" ht="25.5" x14ac:dyDescent="0.2">
      <c r="A3" s="7" t="s">
        <v>32</v>
      </c>
      <c r="B3" s="4" t="s">
        <v>60</v>
      </c>
      <c r="C3" s="17" t="s">
        <v>5388</v>
      </c>
      <c r="D3" s="24" t="s">
        <v>5389</v>
      </c>
      <c r="E3" s="18" t="s">
        <v>5390</v>
      </c>
      <c r="F3" s="18"/>
      <c r="G3" s="18" t="s">
        <v>5390</v>
      </c>
      <c r="H3" s="18" t="s">
        <v>5391</v>
      </c>
      <c r="I3" s="18"/>
      <c r="J3" s="19">
        <v>42324</v>
      </c>
      <c r="K3" s="20">
        <v>2015</v>
      </c>
      <c r="L3" s="20">
        <v>2017</v>
      </c>
      <c r="M3" s="22">
        <v>9064.5400000000009</v>
      </c>
      <c r="N3" s="21" t="s">
        <v>130</v>
      </c>
      <c r="O3" s="23">
        <f>M3*VLOOKUP(N3,Kurzy!$A$2:$B$11,2,FALSE)</f>
        <v>9064.5400000000009</v>
      </c>
      <c r="P3" s="18"/>
      <c r="Q3" s="40"/>
      <c r="R3" s="18" t="s">
        <v>10147</v>
      </c>
      <c r="S3" s="18"/>
    </row>
    <row r="4" spans="1:19" ht="38.25" x14ac:dyDescent="0.2">
      <c r="A4" s="7" t="s">
        <v>32</v>
      </c>
      <c r="B4" s="4" t="s">
        <v>36</v>
      </c>
      <c r="C4" s="17" t="s">
        <v>5392</v>
      </c>
      <c r="D4" s="24" t="s">
        <v>5393</v>
      </c>
      <c r="E4" s="18" t="s">
        <v>5394</v>
      </c>
      <c r="F4" s="18" t="s">
        <v>5395</v>
      </c>
      <c r="G4" s="18" t="s">
        <v>5396</v>
      </c>
      <c r="H4" s="18" t="s">
        <v>5397</v>
      </c>
      <c r="I4" s="18">
        <v>31786022</v>
      </c>
      <c r="J4" s="19">
        <v>42202</v>
      </c>
      <c r="K4" s="20">
        <v>2015</v>
      </c>
      <c r="L4" s="20">
        <v>2015</v>
      </c>
      <c r="M4" s="22">
        <v>500</v>
      </c>
      <c r="N4" s="21" t="s">
        <v>130</v>
      </c>
      <c r="O4" s="23">
        <f>M4*VLOOKUP(N4,Kurzy!$A$2:$B$11,2,FALSE)</f>
        <v>500</v>
      </c>
      <c r="P4" s="18"/>
      <c r="Q4" s="40"/>
      <c r="R4" s="18" t="s">
        <v>10147</v>
      </c>
      <c r="S4" s="18"/>
    </row>
    <row r="5" spans="1:19" ht="25.5" x14ac:dyDescent="0.2">
      <c r="A5" s="7" t="s">
        <v>32</v>
      </c>
      <c r="B5" s="4" t="s">
        <v>36</v>
      </c>
      <c r="C5" s="17" t="s">
        <v>5398</v>
      </c>
      <c r="D5" s="24" t="s">
        <v>5399</v>
      </c>
      <c r="E5" s="18">
        <v>290492</v>
      </c>
      <c r="F5" s="18" t="s">
        <v>5400</v>
      </c>
      <c r="G5" s="18" t="s">
        <v>5401</v>
      </c>
      <c r="H5" s="18" t="s">
        <v>701</v>
      </c>
      <c r="I5" s="18"/>
      <c r="J5" s="19">
        <v>40926</v>
      </c>
      <c r="K5" s="20">
        <v>2012</v>
      </c>
      <c r="L5" s="20">
        <v>2015</v>
      </c>
      <c r="M5" s="22">
        <v>4658</v>
      </c>
      <c r="N5" s="21" t="s">
        <v>130</v>
      </c>
      <c r="O5" s="23">
        <f>M5*VLOOKUP(N5,Kurzy!$A$2:$B$11,2,FALSE)</f>
        <v>4658</v>
      </c>
      <c r="P5" s="18" t="s">
        <v>5541</v>
      </c>
      <c r="Q5" s="40"/>
      <c r="R5" s="18" t="s">
        <v>10147</v>
      </c>
      <c r="S5" s="18"/>
    </row>
    <row r="6" spans="1:19" ht="51" x14ac:dyDescent="0.2">
      <c r="A6" s="7" t="s">
        <v>32</v>
      </c>
      <c r="B6" s="4" t="s">
        <v>36</v>
      </c>
      <c r="C6" s="17" t="s">
        <v>5402</v>
      </c>
      <c r="D6" s="24" t="s">
        <v>5403</v>
      </c>
      <c r="E6" s="18" t="s">
        <v>5404</v>
      </c>
      <c r="F6" s="18" t="s">
        <v>5405</v>
      </c>
      <c r="G6" s="18" t="s">
        <v>5406</v>
      </c>
      <c r="H6" s="18" t="s">
        <v>5407</v>
      </c>
      <c r="I6" s="18"/>
      <c r="J6" s="19">
        <v>41249</v>
      </c>
      <c r="K6" s="20">
        <v>2013</v>
      </c>
      <c r="L6" s="20">
        <v>2015</v>
      </c>
      <c r="M6" s="22">
        <v>3500</v>
      </c>
      <c r="N6" s="21" t="s">
        <v>130</v>
      </c>
      <c r="O6" s="23">
        <f>M6*VLOOKUP(N6,Kurzy!$A$2:$B$11,2,FALSE)</f>
        <v>3500</v>
      </c>
      <c r="P6" s="18"/>
      <c r="Q6" s="40"/>
      <c r="R6" s="18" t="s">
        <v>10147</v>
      </c>
      <c r="S6" s="18"/>
    </row>
    <row r="7" spans="1:19" ht="25.5" x14ac:dyDescent="0.2">
      <c r="A7" s="7" t="s">
        <v>32</v>
      </c>
      <c r="B7" s="4" t="s">
        <v>61</v>
      </c>
      <c r="C7" s="17" t="s">
        <v>5408</v>
      </c>
      <c r="D7" s="24" t="s">
        <v>5124</v>
      </c>
      <c r="E7" s="18" t="s">
        <v>5409</v>
      </c>
      <c r="F7" s="18" t="s">
        <v>5410</v>
      </c>
      <c r="G7" s="18" t="s">
        <v>5411</v>
      </c>
      <c r="H7" s="18" t="s">
        <v>5411</v>
      </c>
      <c r="I7" s="18"/>
      <c r="J7" s="19">
        <v>41640</v>
      </c>
      <c r="K7" s="20">
        <v>2012</v>
      </c>
      <c r="L7" s="20" t="s">
        <v>5412</v>
      </c>
      <c r="M7" s="22">
        <v>55400</v>
      </c>
      <c r="N7" s="21" t="s">
        <v>130</v>
      </c>
      <c r="O7" s="23">
        <f>M7*VLOOKUP(N7,Kurzy!$A$2:$B$11,2,FALSE)</f>
        <v>55400</v>
      </c>
      <c r="P7" s="18"/>
      <c r="Q7" s="40"/>
      <c r="R7" s="18" t="s">
        <v>10147</v>
      </c>
      <c r="S7" s="18"/>
    </row>
    <row r="8" spans="1:19" ht="89.25" x14ac:dyDescent="0.2">
      <c r="A8" s="7" t="s">
        <v>32</v>
      </c>
      <c r="B8" s="4" t="s">
        <v>61</v>
      </c>
      <c r="C8" s="17" t="s">
        <v>5413</v>
      </c>
      <c r="D8" s="24" t="s">
        <v>5119</v>
      </c>
      <c r="E8" s="18" t="s">
        <v>5414</v>
      </c>
      <c r="F8" s="18" t="s">
        <v>5415</v>
      </c>
      <c r="G8" s="18" t="s">
        <v>5416</v>
      </c>
      <c r="H8" s="18" t="s">
        <v>5417</v>
      </c>
      <c r="I8" s="18"/>
      <c r="J8" s="19">
        <v>41640</v>
      </c>
      <c r="K8" s="20">
        <v>2012</v>
      </c>
      <c r="L8" s="20">
        <v>2015</v>
      </c>
      <c r="M8" s="22">
        <v>69749</v>
      </c>
      <c r="N8" s="21" t="s">
        <v>130</v>
      </c>
      <c r="O8" s="23">
        <f>M8*VLOOKUP(N8,Kurzy!$A$2:$B$11,2,FALSE)</f>
        <v>69749</v>
      </c>
      <c r="P8" s="18"/>
      <c r="Q8" s="40"/>
      <c r="R8" s="18" t="s">
        <v>10147</v>
      </c>
      <c r="S8" s="18"/>
    </row>
    <row r="9" spans="1:19" ht="25.5" x14ac:dyDescent="0.2">
      <c r="A9" s="7" t="s">
        <v>32</v>
      </c>
      <c r="B9" s="4" t="s">
        <v>61</v>
      </c>
      <c r="C9" s="17" t="s">
        <v>5418</v>
      </c>
      <c r="D9" s="24" t="s">
        <v>5271</v>
      </c>
      <c r="E9" s="18" t="s">
        <v>1974</v>
      </c>
      <c r="F9" s="18" t="s">
        <v>5419</v>
      </c>
      <c r="G9" s="18" t="s">
        <v>4167</v>
      </c>
      <c r="H9" s="18" t="s">
        <v>701</v>
      </c>
      <c r="I9" s="18"/>
      <c r="J9" s="19">
        <v>40467</v>
      </c>
      <c r="K9" s="20">
        <v>2009</v>
      </c>
      <c r="L9" s="20">
        <v>2015</v>
      </c>
      <c r="M9" s="22">
        <v>14343</v>
      </c>
      <c r="N9" s="21" t="s">
        <v>130</v>
      </c>
      <c r="O9" s="23">
        <f>M9*VLOOKUP(N9,Kurzy!$A$2:$B$11,2,FALSE)</f>
        <v>14343</v>
      </c>
      <c r="P9" s="18"/>
      <c r="Q9" s="40"/>
      <c r="R9" s="18" t="s">
        <v>10147</v>
      </c>
      <c r="S9" s="18"/>
    </row>
    <row r="10" spans="1:19" ht="51" x14ac:dyDescent="0.2">
      <c r="A10" s="7" t="s">
        <v>32</v>
      </c>
      <c r="B10" s="4" t="s">
        <v>61</v>
      </c>
      <c r="C10" s="17" t="s">
        <v>5420</v>
      </c>
      <c r="D10" s="24" t="s">
        <v>5271</v>
      </c>
      <c r="E10" s="18">
        <v>633053</v>
      </c>
      <c r="F10" s="18" t="s">
        <v>5421</v>
      </c>
      <c r="G10" s="18" t="s">
        <v>5422</v>
      </c>
      <c r="H10" s="18" t="s">
        <v>701</v>
      </c>
      <c r="I10" s="18"/>
      <c r="J10" s="19">
        <v>42019</v>
      </c>
      <c r="K10" s="20">
        <v>2014</v>
      </c>
      <c r="L10" s="20">
        <v>2018</v>
      </c>
      <c r="M10" s="22">
        <v>219047</v>
      </c>
      <c r="N10" s="21" t="s">
        <v>130</v>
      </c>
      <c r="O10" s="23">
        <f>M10*VLOOKUP(N10,Kurzy!$A$2:$B$11,2,FALSE)</f>
        <v>219047</v>
      </c>
      <c r="P10" s="18"/>
      <c r="Q10" s="40"/>
      <c r="R10" s="18" t="s">
        <v>10147</v>
      </c>
      <c r="S10" s="18"/>
    </row>
    <row r="11" spans="1:19" ht="38.25" x14ac:dyDescent="0.2">
      <c r="A11" s="7" t="s">
        <v>32</v>
      </c>
      <c r="B11" s="4" t="s">
        <v>61</v>
      </c>
      <c r="C11" s="17" t="s">
        <v>5423</v>
      </c>
      <c r="D11" s="24" t="s">
        <v>5424</v>
      </c>
      <c r="E11" s="18">
        <v>283141</v>
      </c>
      <c r="F11" s="18" t="s">
        <v>5419</v>
      </c>
      <c r="G11" s="18" t="s">
        <v>4167</v>
      </c>
      <c r="H11" s="18" t="s">
        <v>701</v>
      </c>
      <c r="I11" s="18"/>
      <c r="J11" s="19">
        <v>40817</v>
      </c>
      <c r="K11" s="20">
        <v>2012</v>
      </c>
      <c r="L11" s="20">
        <v>2015</v>
      </c>
      <c r="M11" s="22">
        <v>29571</v>
      </c>
      <c r="N11" s="21" t="s">
        <v>130</v>
      </c>
      <c r="O11" s="23">
        <f>M11*VLOOKUP(N11,Kurzy!$A$2:$B$11,2,FALSE)</f>
        <v>29571</v>
      </c>
      <c r="P11" s="18"/>
      <c r="Q11" s="40"/>
      <c r="R11" s="18" t="s">
        <v>10147</v>
      </c>
      <c r="S11" s="18"/>
    </row>
    <row r="12" spans="1:19" ht="25.5" x14ac:dyDescent="0.2">
      <c r="A12" s="7" t="s">
        <v>32</v>
      </c>
      <c r="B12" s="4" t="s">
        <v>61</v>
      </c>
      <c r="C12" s="17" t="s">
        <v>5425</v>
      </c>
      <c r="D12" s="24" t="s">
        <v>5426</v>
      </c>
      <c r="E12" s="18">
        <v>270843</v>
      </c>
      <c r="F12" s="18" t="s">
        <v>5419</v>
      </c>
      <c r="G12" s="18" t="s">
        <v>4167</v>
      </c>
      <c r="H12" s="18" t="s">
        <v>701</v>
      </c>
      <c r="I12" s="18"/>
      <c r="J12" s="19">
        <v>40817</v>
      </c>
      <c r="K12" s="20">
        <v>2012</v>
      </c>
      <c r="L12" s="20">
        <v>2015</v>
      </c>
      <c r="M12" s="22">
        <v>43533</v>
      </c>
      <c r="N12" s="21" t="s">
        <v>130</v>
      </c>
      <c r="O12" s="23">
        <f>M12*VLOOKUP(N12,Kurzy!$A$2:$B$11,2,FALSE)</f>
        <v>43533</v>
      </c>
      <c r="P12" s="18" t="s">
        <v>5542</v>
      </c>
      <c r="Q12" s="40"/>
      <c r="R12" s="18" t="s">
        <v>10147</v>
      </c>
      <c r="S12" s="18"/>
    </row>
    <row r="13" spans="1:19" ht="25.5" x14ac:dyDescent="0.2">
      <c r="A13" s="7" t="s">
        <v>32</v>
      </c>
      <c r="B13" s="4" t="s">
        <v>61</v>
      </c>
      <c r="C13" s="17" t="s">
        <v>5427</v>
      </c>
      <c r="D13" s="24" t="s">
        <v>5428</v>
      </c>
      <c r="E13" s="18">
        <v>21320324</v>
      </c>
      <c r="F13" s="18" t="s">
        <v>5429</v>
      </c>
      <c r="G13" s="18" t="s">
        <v>5430</v>
      </c>
      <c r="H13" s="18" t="s">
        <v>311</v>
      </c>
      <c r="I13" s="18"/>
      <c r="J13" s="19">
        <v>41518</v>
      </c>
      <c r="K13" s="20">
        <v>2013</v>
      </c>
      <c r="L13" s="20">
        <v>2015</v>
      </c>
      <c r="M13" s="22">
        <v>2922</v>
      </c>
      <c r="N13" s="21" t="s">
        <v>130</v>
      </c>
      <c r="O13" s="23">
        <f>M13*VLOOKUP(N13,Kurzy!$A$2:$B$11,2,FALSE)</f>
        <v>2922</v>
      </c>
      <c r="P13" s="18"/>
      <c r="Q13" s="40"/>
      <c r="R13" s="18" t="s">
        <v>10147</v>
      </c>
      <c r="S13" s="18"/>
    </row>
    <row r="14" spans="1:19" ht="25.5" x14ac:dyDescent="0.2">
      <c r="A14" s="7" t="s">
        <v>32</v>
      </c>
      <c r="B14" s="4" t="s">
        <v>61</v>
      </c>
      <c r="C14" s="17" t="s">
        <v>5431</v>
      </c>
      <c r="D14" s="24" t="s">
        <v>5124</v>
      </c>
      <c r="E14" s="18">
        <v>238007</v>
      </c>
      <c r="F14" s="18" t="s">
        <v>5419</v>
      </c>
      <c r="G14" s="18" t="s">
        <v>5432</v>
      </c>
      <c r="H14" s="18" t="s">
        <v>701</v>
      </c>
      <c r="I14" s="18"/>
      <c r="J14" s="19">
        <v>40108</v>
      </c>
      <c r="K14" s="20">
        <v>2012</v>
      </c>
      <c r="L14" s="20">
        <v>2015</v>
      </c>
      <c r="M14" s="22">
        <v>23345</v>
      </c>
      <c r="N14" s="21" t="s">
        <v>130</v>
      </c>
      <c r="O14" s="23">
        <f>M14*VLOOKUP(N14,Kurzy!$A$2:$B$11,2,FALSE)</f>
        <v>23345</v>
      </c>
      <c r="P14" s="18"/>
      <c r="Q14" s="40"/>
      <c r="R14" s="18" t="s">
        <v>10147</v>
      </c>
      <c r="S14" s="18"/>
    </row>
    <row r="15" spans="1:19" ht="25.5" x14ac:dyDescent="0.2">
      <c r="A15" s="7" t="s">
        <v>32</v>
      </c>
      <c r="B15" s="4" t="s">
        <v>61</v>
      </c>
      <c r="C15" s="17" t="s">
        <v>5433</v>
      </c>
      <c r="D15" s="24" t="s">
        <v>5271</v>
      </c>
      <c r="E15" s="18">
        <v>692335</v>
      </c>
      <c r="F15" s="18" t="s">
        <v>5421</v>
      </c>
      <c r="G15" s="18" t="s">
        <v>5434</v>
      </c>
      <c r="H15" s="18" t="s">
        <v>701</v>
      </c>
      <c r="I15" s="18"/>
      <c r="J15" s="19">
        <v>42340</v>
      </c>
      <c r="K15" s="20">
        <v>2015</v>
      </c>
      <c r="L15" s="20">
        <v>2018</v>
      </c>
      <c r="M15" s="22">
        <v>592875</v>
      </c>
      <c r="N15" s="21" t="s">
        <v>130</v>
      </c>
      <c r="O15" s="23">
        <f>M15*VLOOKUP(N15,Kurzy!$A$2:$B$11,2,FALSE)</f>
        <v>592875</v>
      </c>
      <c r="P15" s="18"/>
      <c r="Q15" s="40"/>
      <c r="R15" s="18" t="s">
        <v>10147</v>
      </c>
      <c r="S15" s="18"/>
    </row>
    <row r="16" spans="1:19" ht="25.5" x14ac:dyDescent="0.2">
      <c r="A16" s="7" t="s">
        <v>32</v>
      </c>
      <c r="B16" s="4" t="s">
        <v>61</v>
      </c>
      <c r="C16" s="17" t="s">
        <v>5435</v>
      </c>
      <c r="D16" s="24" t="s">
        <v>5436</v>
      </c>
      <c r="E16" s="18">
        <v>304617</v>
      </c>
      <c r="F16" s="18" t="s">
        <v>5419</v>
      </c>
      <c r="G16" s="18" t="s">
        <v>5432</v>
      </c>
      <c r="H16" s="18" t="s">
        <v>701</v>
      </c>
      <c r="I16" s="18"/>
      <c r="J16" s="19">
        <v>41260</v>
      </c>
      <c r="K16" s="20">
        <v>2013</v>
      </c>
      <c r="L16" s="20">
        <v>2016</v>
      </c>
      <c r="M16" s="22">
        <v>71236</v>
      </c>
      <c r="N16" s="21" t="s">
        <v>130</v>
      </c>
      <c r="O16" s="23">
        <f>M16*VLOOKUP(N16,Kurzy!$A$2:$B$11,2,FALSE)</f>
        <v>71236</v>
      </c>
      <c r="P16" s="18"/>
      <c r="Q16" s="40"/>
      <c r="R16" s="18" t="s">
        <v>10147</v>
      </c>
      <c r="S16" s="18"/>
    </row>
    <row r="17" spans="1:19" ht="25.5" x14ac:dyDescent="0.2">
      <c r="A17" s="7" t="s">
        <v>32</v>
      </c>
      <c r="B17" s="4" t="s">
        <v>61</v>
      </c>
      <c r="C17" s="17" t="s">
        <v>5437</v>
      </c>
      <c r="D17" s="24" t="s">
        <v>5119</v>
      </c>
      <c r="E17" s="18">
        <v>690898</v>
      </c>
      <c r="F17" s="18" t="s">
        <v>5419</v>
      </c>
      <c r="G17" s="18" t="s">
        <v>5438</v>
      </c>
      <c r="H17" s="18" t="s">
        <v>701</v>
      </c>
      <c r="I17" s="18"/>
      <c r="J17" s="19">
        <v>42353</v>
      </c>
      <c r="K17" s="20">
        <v>2015</v>
      </c>
      <c r="L17" s="20">
        <v>2018</v>
      </c>
      <c r="M17" s="22">
        <v>737100</v>
      </c>
      <c r="N17" s="21" t="s">
        <v>130</v>
      </c>
      <c r="O17" s="23">
        <f>M17*VLOOKUP(N17,Kurzy!$A$2:$B$11,2,FALSE)</f>
        <v>737100</v>
      </c>
      <c r="P17" s="18"/>
      <c r="Q17" s="40"/>
      <c r="R17" s="18" t="s">
        <v>10147</v>
      </c>
      <c r="S17" s="18"/>
    </row>
    <row r="18" spans="1:19" ht="38.25" hidden="1" x14ac:dyDescent="0.2">
      <c r="A18" s="7" t="s">
        <v>32</v>
      </c>
      <c r="B18" s="4" t="s">
        <v>61</v>
      </c>
      <c r="C18" s="17" t="s">
        <v>5439</v>
      </c>
      <c r="D18" s="24" t="s">
        <v>5440</v>
      </c>
      <c r="E18" s="18" t="s">
        <v>5441</v>
      </c>
      <c r="F18" s="18" t="s">
        <v>5442</v>
      </c>
      <c r="G18" s="18" t="s">
        <v>2131</v>
      </c>
      <c r="H18" s="18" t="s">
        <v>5443</v>
      </c>
      <c r="I18" s="18">
        <v>164381</v>
      </c>
      <c r="J18" s="19">
        <v>41206</v>
      </c>
      <c r="K18" s="20">
        <v>2012</v>
      </c>
      <c r="L18" s="20">
        <v>2015</v>
      </c>
      <c r="M18" s="22">
        <v>61000</v>
      </c>
      <c r="N18" s="21" t="s">
        <v>130</v>
      </c>
      <c r="O18" s="23">
        <f>M18*VLOOKUP(N18,Kurzy!$A$2:$B$11,2,FALSE)</f>
        <v>61000</v>
      </c>
      <c r="P18" s="18"/>
      <c r="Q18" s="40"/>
      <c r="R18" s="18" t="s">
        <v>10143</v>
      </c>
      <c r="S18" s="18" t="s">
        <v>10164</v>
      </c>
    </row>
    <row r="19" spans="1:19" ht="38.25" hidden="1" x14ac:dyDescent="0.2">
      <c r="A19" s="7" t="s">
        <v>32</v>
      </c>
      <c r="B19" s="4" t="s">
        <v>61</v>
      </c>
      <c r="C19" s="17" t="s">
        <v>5444</v>
      </c>
      <c r="D19" s="24" t="s">
        <v>5445</v>
      </c>
      <c r="E19" s="18" t="s">
        <v>5446</v>
      </c>
      <c r="F19" s="18" t="s">
        <v>5447</v>
      </c>
      <c r="G19" s="18" t="s">
        <v>2131</v>
      </c>
      <c r="H19" s="18" t="s">
        <v>5448</v>
      </c>
      <c r="I19" s="18">
        <v>164381</v>
      </c>
      <c r="J19" s="19">
        <v>41206</v>
      </c>
      <c r="K19" s="20">
        <v>2012</v>
      </c>
      <c r="L19" s="20">
        <v>2015</v>
      </c>
      <c r="M19" s="22">
        <v>5000</v>
      </c>
      <c r="N19" s="21" t="s">
        <v>130</v>
      </c>
      <c r="O19" s="23">
        <f>M19*VLOOKUP(N19,Kurzy!$A$2:$B$11,2,FALSE)</f>
        <v>5000</v>
      </c>
      <c r="P19" s="18"/>
      <c r="Q19" s="40"/>
      <c r="R19" s="18" t="s">
        <v>10143</v>
      </c>
      <c r="S19" s="18" t="s">
        <v>10164</v>
      </c>
    </row>
    <row r="20" spans="1:19" ht="38.25" hidden="1" x14ac:dyDescent="0.2">
      <c r="A20" s="7" t="s">
        <v>32</v>
      </c>
      <c r="B20" s="4" t="s">
        <v>61</v>
      </c>
      <c r="C20" s="17" t="s">
        <v>5449</v>
      </c>
      <c r="D20" s="24" t="s">
        <v>5450</v>
      </c>
      <c r="E20" s="18" t="s">
        <v>5451</v>
      </c>
      <c r="F20" s="18" t="s">
        <v>5452</v>
      </c>
      <c r="G20" s="18" t="s">
        <v>2131</v>
      </c>
      <c r="H20" s="18" t="s">
        <v>5453</v>
      </c>
      <c r="I20" s="18">
        <v>164381</v>
      </c>
      <c r="J20" s="19">
        <v>41204</v>
      </c>
      <c r="K20" s="20">
        <v>2012</v>
      </c>
      <c r="L20" s="20">
        <v>2015</v>
      </c>
      <c r="M20" s="22">
        <v>5000</v>
      </c>
      <c r="N20" s="21" t="s">
        <v>130</v>
      </c>
      <c r="O20" s="23">
        <f>M20*VLOOKUP(N20,Kurzy!$A$2:$B$11,2,FALSE)</f>
        <v>5000</v>
      </c>
      <c r="P20" s="18"/>
      <c r="Q20" s="40"/>
      <c r="R20" s="18" t="s">
        <v>10143</v>
      </c>
      <c r="S20" s="18" t="s">
        <v>10164</v>
      </c>
    </row>
    <row r="21" spans="1:19" ht="51" hidden="1" x14ac:dyDescent="0.2">
      <c r="A21" s="7" t="s">
        <v>32</v>
      </c>
      <c r="B21" s="4" t="s">
        <v>61</v>
      </c>
      <c r="C21" s="17" t="s">
        <v>5454</v>
      </c>
      <c r="D21" s="24" t="s">
        <v>5455</v>
      </c>
      <c r="E21" s="18" t="s">
        <v>5456</v>
      </c>
      <c r="F21" s="18" t="s">
        <v>5457</v>
      </c>
      <c r="G21" s="18" t="s">
        <v>2131</v>
      </c>
      <c r="H21" s="18" t="s">
        <v>5458</v>
      </c>
      <c r="I21" s="18">
        <v>164381</v>
      </c>
      <c r="J21" s="19">
        <v>40851</v>
      </c>
      <c r="K21" s="20">
        <v>1998</v>
      </c>
      <c r="L21" s="20">
        <v>2015</v>
      </c>
      <c r="M21" s="22">
        <v>75000</v>
      </c>
      <c r="N21" s="21" t="s">
        <v>130</v>
      </c>
      <c r="O21" s="23">
        <f>M21*VLOOKUP(N21,Kurzy!$A$2:$B$11,2,FALSE)</f>
        <v>75000</v>
      </c>
      <c r="P21" s="18"/>
      <c r="Q21" s="40"/>
      <c r="R21" s="18" t="s">
        <v>10143</v>
      </c>
      <c r="S21" s="18" t="s">
        <v>10164</v>
      </c>
    </row>
    <row r="22" spans="1:19" ht="63.75" x14ac:dyDescent="0.2">
      <c r="A22" s="7" t="s">
        <v>32</v>
      </c>
      <c r="B22" s="4" t="s">
        <v>64</v>
      </c>
      <c r="C22" s="17" t="s">
        <v>5459</v>
      </c>
      <c r="D22" s="24" t="s">
        <v>5318</v>
      </c>
      <c r="E22" s="18" t="s">
        <v>5460</v>
      </c>
      <c r="F22" s="18" t="s">
        <v>5461</v>
      </c>
      <c r="G22" s="18" t="s">
        <v>5462</v>
      </c>
      <c r="H22" s="18" t="s">
        <v>322</v>
      </c>
      <c r="I22" s="18"/>
      <c r="J22" s="19">
        <v>40353</v>
      </c>
      <c r="K22" s="20">
        <v>2009</v>
      </c>
      <c r="L22" s="20">
        <v>2014</v>
      </c>
      <c r="M22" s="22">
        <v>68330.2</v>
      </c>
      <c r="N22" s="21" t="s">
        <v>130</v>
      </c>
      <c r="O22" s="23">
        <f>M22*VLOOKUP(N22,Kurzy!$A$2:$B$11,2,FALSE)</f>
        <v>68330.2</v>
      </c>
      <c r="P22" s="18"/>
      <c r="Q22" s="40"/>
      <c r="R22" s="18" t="s">
        <v>10147</v>
      </c>
      <c r="S22" s="18"/>
    </row>
    <row r="23" spans="1:19" ht="25.5" x14ac:dyDescent="0.2">
      <c r="A23" s="7" t="s">
        <v>32</v>
      </c>
      <c r="B23" s="4" t="s">
        <v>64</v>
      </c>
      <c r="C23" s="17" t="s">
        <v>5463</v>
      </c>
      <c r="D23" s="24" t="s">
        <v>5311</v>
      </c>
      <c r="E23" s="18" t="s">
        <v>5464</v>
      </c>
      <c r="F23" s="18" t="s">
        <v>5465</v>
      </c>
      <c r="G23" s="18" t="s">
        <v>5466</v>
      </c>
      <c r="H23" s="18" t="s">
        <v>5466</v>
      </c>
      <c r="I23" s="18"/>
      <c r="J23" s="19">
        <v>40262</v>
      </c>
      <c r="K23" s="20">
        <v>2010</v>
      </c>
      <c r="L23" s="20">
        <v>2015</v>
      </c>
      <c r="M23" s="22">
        <v>5000</v>
      </c>
      <c r="N23" s="21" t="s">
        <v>130</v>
      </c>
      <c r="O23" s="23">
        <f>M23*VLOOKUP(N23,Kurzy!$A$2:$B$11,2,FALSE)</f>
        <v>5000</v>
      </c>
      <c r="P23" s="18"/>
      <c r="Q23" s="40"/>
      <c r="R23" s="18" t="s">
        <v>10147</v>
      </c>
      <c r="S23" s="18"/>
    </row>
    <row r="24" spans="1:19" ht="25.5" x14ac:dyDescent="0.2">
      <c r="A24" s="7" t="s">
        <v>32</v>
      </c>
      <c r="B24" s="4" t="s">
        <v>64</v>
      </c>
      <c r="C24" s="17" t="s">
        <v>5467</v>
      </c>
      <c r="D24" s="24" t="s">
        <v>5468</v>
      </c>
      <c r="E24" s="18" t="s">
        <v>5469</v>
      </c>
      <c r="F24" s="18" t="s">
        <v>5465</v>
      </c>
      <c r="G24" s="18" t="s">
        <v>5466</v>
      </c>
      <c r="H24" s="18" t="s">
        <v>5466</v>
      </c>
      <c r="I24" s="18"/>
      <c r="J24" s="19">
        <v>42111</v>
      </c>
      <c r="K24" s="20">
        <v>2015</v>
      </c>
      <c r="L24" s="20">
        <v>2015</v>
      </c>
      <c r="M24" s="22">
        <v>5000</v>
      </c>
      <c r="N24" s="21" t="s">
        <v>130</v>
      </c>
      <c r="O24" s="23">
        <f>M24*VLOOKUP(N24,Kurzy!$A$2:$B$11,2,FALSE)</f>
        <v>5000</v>
      </c>
      <c r="P24" s="18"/>
      <c r="Q24" s="40"/>
      <c r="R24" s="18" t="s">
        <v>10147</v>
      </c>
      <c r="S24" s="18"/>
    </row>
    <row r="25" spans="1:19" ht="38.25" x14ac:dyDescent="0.2">
      <c r="A25" s="7" t="s">
        <v>32</v>
      </c>
      <c r="B25" s="4" t="s">
        <v>64</v>
      </c>
      <c r="C25" s="17" t="s">
        <v>5470</v>
      </c>
      <c r="D25" s="24" t="s">
        <v>5190</v>
      </c>
      <c r="E25" s="18" t="s">
        <v>5471</v>
      </c>
      <c r="F25" s="18" t="s">
        <v>5472</v>
      </c>
      <c r="G25" s="18" t="s">
        <v>5473</v>
      </c>
      <c r="H25" s="18" t="s">
        <v>5474</v>
      </c>
      <c r="I25" s="18"/>
      <c r="J25" s="19">
        <v>42222</v>
      </c>
      <c r="K25" s="20">
        <v>2015</v>
      </c>
      <c r="L25" s="20">
        <v>2018</v>
      </c>
      <c r="M25" s="22">
        <v>14550</v>
      </c>
      <c r="N25" s="21" t="s">
        <v>130</v>
      </c>
      <c r="O25" s="23">
        <f>M25*VLOOKUP(N25,Kurzy!$A$2:$B$11,2,FALSE)</f>
        <v>14550</v>
      </c>
      <c r="P25" s="18"/>
      <c r="Q25" s="40"/>
      <c r="R25" s="18" t="s">
        <v>10147</v>
      </c>
      <c r="S25" s="18"/>
    </row>
    <row r="26" spans="1:19" ht="51" x14ac:dyDescent="0.2">
      <c r="A26" s="7" t="s">
        <v>32</v>
      </c>
      <c r="B26" s="4" t="s">
        <v>25</v>
      </c>
      <c r="C26" s="17" t="s">
        <v>5475</v>
      </c>
      <c r="D26" s="24" t="s">
        <v>5476</v>
      </c>
      <c r="E26" s="18">
        <v>325099</v>
      </c>
      <c r="F26" s="18" t="s">
        <v>1927</v>
      </c>
      <c r="G26" s="18" t="s">
        <v>5477</v>
      </c>
      <c r="H26" s="18" t="s">
        <v>304</v>
      </c>
      <c r="I26" s="18"/>
      <c r="J26" s="19">
        <v>41387</v>
      </c>
      <c r="K26" s="20">
        <v>2013</v>
      </c>
      <c r="L26" s="20">
        <v>2016</v>
      </c>
      <c r="M26" s="22">
        <v>9171</v>
      </c>
      <c r="N26" s="21" t="s">
        <v>130</v>
      </c>
      <c r="O26" s="23">
        <f>M26*VLOOKUP(N26,Kurzy!$A$2:$B$11,2,FALSE)</f>
        <v>9171</v>
      </c>
      <c r="P26" s="18" t="s">
        <v>5543</v>
      </c>
      <c r="Q26" s="40"/>
      <c r="R26" s="18" t="s">
        <v>10147</v>
      </c>
      <c r="S26" s="18"/>
    </row>
    <row r="27" spans="1:19" ht="25.5" x14ac:dyDescent="0.2">
      <c r="A27" s="7" t="s">
        <v>32</v>
      </c>
      <c r="B27" s="4" t="s">
        <v>25</v>
      </c>
      <c r="C27" s="17" t="s">
        <v>5478</v>
      </c>
      <c r="D27" s="24" t="s">
        <v>5479</v>
      </c>
      <c r="E27" s="18">
        <v>607996</v>
      </c>
      <c r="F27" s="18" t="s">
        <v>1927</v>
      </c>
      <c r="G27" s="18" t="s">
        <v>5480</v>
      </c>
      <c r="H27" s="18" t="s">
        <v>304</v>
      </c>
      <c r="I27" s="18"/>
      <c r="J27" s="19">
        <v>41453</v>
      </c>
      <c r="K27" s="20">
        <v>2013</v>
      </c>
      <c r="L27" s="20">
        <v>2017</v>
      </c>
      <c r="M27" s="22">
        <v>25143.360000000001</v>
      </c>
      <c r="N27" s="21" t="s">
        <v>130</v>
      </c>
      <c r="O27" s="23">
        <f>M27*VLOOKUP(N27,Kurzy!$A$2:$B$11,2,FALSE)</f>
        <v>25143.360000000001</v>
      </c>
      <c r="P27" s="18" t="s">
        <v>5544</v>
      </c>
      <c r="Q27" s="40"/>
      <c r="R27" s="18" t="s">
        <v>10147</v>
      </c>
      <c r="S27" s="18"/>
    </row>
    <row r="28" spans="1:19" ht="38.25" x14ac:dyDescent="0.2">
      <c r="A28" s="7" t="s">
        <v>32</v>
      </c>
      <c r="B28" s="4" t="s">
        <v>25</v>
      </c>
      <c r="C28" s="17" t="s">
        <v>5481</v>
      </c>
      <c r="D28" s="24" t="s">
        <v>5482</v>
      </c>
      <c r="E28" s="18" t="s">
        <v>1974</v>
      </c>
      <c r="F28" s="18" t="s">
        <v>1927</v>
      </c>
      <c r="G28" s="18" t="s">
        <v>5483</v>
      </c>
      <c r="H28" s="18" t="s">
        <v>304</v>
      </c>
      <c r="I28" s="18"/>
      <c r="J28" s="19">
        <v>39485</v>
      </c>
      <c r="K28" s="20">
        <v>2008</v>
      </c>
      <c r="L28" s="20">
        <v>2013</v>
      </c>
      <c r="M28" s="22">
        <v>2834</v>
      </c>
      <c r="N28" s="21" t="s">
        <v>130</v>
      </c>
      <c r="O28" s="23">
        <f>M28*VLOOKUP(N28,Kurzy!$A$2:$B$11,2,FALSE)</f>
        <v>2834</v>
      </c>
      <c r="P28" s="18" t="s">
        <v>5545</v>
      </c>
      <c r="Q28" s="40"/>
      <c r="R28" s="18" t="s">
        <v>10147</v>
      </c>
      <c r="S28" s="18"/>
    </row>
    <row r="29" spans="1:19" ht="51" x14ac:dyDescent="0.2">
      <c r="A29" s="7" t="s">
        <v>32</v>
      </c>
      <c r="B29" s="4" t="s">
        <v>25</v>
      </c>
      <c r="C29" s="17" t="s">
        <v>5484</v>
      </c>
      <c r="D29" s="24" t="s">
        <v>5485</v>
      </c>
      <c r="E29" s="18" t="s">
        <v>5486</v>
      </c>
      <c r="F29" s="18" t="s">
        <v>5487</v>
      </c>
      <c r="G29" s="18" t="s">
        <v>5488</v>
      </c>
      <c r="H29" s="18" t="s">
        <v>5489</v>
      </c>
      <c r="I29" s="18"/>
      <c r="J29" s="19">
        <v>40462</v>
      </c>
      <c r="K29" s="20">
        <v>2010</v>
      </c>
      <c r="L29" s="20">
        <v>2015</v>
      </c>
      <c r="M29" s="22">
        <v>29999.43</v>
      </c>
      <c r="N29" s="21" t="s">
        <v>130</v>
      </c>
      <c r="O29" s="23">
        <f>M29*VLOOKUP(N29,Kurzy!$A$2:$B$11,2,FALSE)</f>
        <v>29999.43</v>
      </c>
      <c r="P29" s="18" t="s">
        <v>5546</v>
      </c>
      <c r="Q29" s="40"/>
      <c r="R29" s="18" t="s">
        <v>10147</v>
      </c>
      <c r="S29" s="18"/>
    </row>
    <row r="30" spans="1:19" ht="51" x14ac:dyDescent="0.2">
      <c r="A30" s="7" t="s">
        <v>32</v>
      </c>
      <c r="B30" s="4" t="s">
        <v>25</v>
      </c>
      <c r="C30" s="17" t="s">
        <v>5490</v>
      </c>
      <c r="D30" s="24" t="s">
        <v>5482</v>
      </c>
      <c r="E30" s="18">
        <v>633053</v>
      </c>
      <c r="F30" s="18" t="s">
        <v>1927</v>
      </c>
      <c r="G30" s="18" t="s">
        <v>5491</v>
      </c>
      <c r="H30" s="18" t="s">
        <v>304</v>
      </c>
      <c r="I30" s="18"/>
      <c r="J30" s="19">
        <v>41921</v>
      </c>
      <c r="K30" s="20">
        <v>2014</v>
      </c>
      <c r="L30" s="20">
        <v>2018</v>
      </c>
      <c r="M30" s="22">
        <v>25570</v>
      </c>
      <c r="N30" s="21" t="s">
        <v>130</v>
      </c>
      <c r="O30" s="23">
        <f>M30*VLOOKUP(N30,Kurzy!$A$2:$B$11,2,FALSE)</f>
        <v>25570</v>
      </c>
      <c r="P30" s="18" t="s">
        <v>5547</v>
      </c>
      <c r="Q30" s="40"/>
      <c r="R30" s="18" t="s">
        <v>10147</v>
      </c>
      <c r="S30" s="18"/>
    </row>
    <row r="31" spans="1:19" ht="25.5" x14ac:dyDescent="0.2">
      <c r="A31" s="7" t="s">
        <v>32</v>
      </c>
      <c r="B31" s="4" t="s">
        <v>25</v>
      </c>
      <c r="C31" s="17" t="s">
        <v>5492</v>
      </c>
      <c r="D31" s="24" t="s">
        <v>5493</v>
      </c>
      <c r="E31" s="18">
        <v>322300</v>
      </c>
      <c r="F31" s="18" t="s">
        <v>1927</v>
      </c>
      <c r="G31" s="18" t="s">
        <v>5480</v>
      </c>
      <c r="H31" s="18" t="s">
        <v>304</v>
      </c>
      <c r="I31" s="18"/>
      <c r="J31" s="19">
        <v>41122</v>
      </c>
      <c r="K31" s="20">
        <v>2013</v>
      </c>
      <c r="L31" s="20">
        <v>2017</v>
      </c>
      <c r="M31" s="22">
        <v>40000</v>
      </c>
      <c r="N31" s="21" t="s">
        <v>130</v>
      </c>
      <c r="O31" s="23">
        <f>M31*VLOOKUP(N31,Kurzy!$A$2:$B$11,2,FALSE)</f>
        <v>40000</v>
      </c>
      <c r="P31" s="18" t="s">
        <v>5548</v>
      </c>
      <c r="Q31" s="40"/>
      <c r="R31" s="18" t="s">
        <v>10147</v>
      </c>
      <c r="S31" s="18"/>
    </row>
    <row r="32" spans="1:19" ht="76.5" x14ac:dyDescent="0.2">
      <c r="A32" s="7" t="s">
        <v>32</v>
      </c>
      <c r="B32" s="4" t="s">
        <v>25</v>
      </c>
      <c r="C32" s="17" t="s">
        <v>5494</v>
      </c>
      <c r="D32" s="24" t="s">
        <v>5495</v>
      </c>
      <c r="E32" s="18">
        <v>653522</v>
      </c>
      <c r="F32" s="18" t="s">
        <v>5496</v>
      </c>
      <c r="G32" s="18" t="s">
        <v>5497</v>
      </c>
      <c r="H32" s="18" t="s">
        <v>304</v>
      </c>
      <c r="I32" s="18"/>
      <c r="J32" s="19">
        <v>42160</v>
      </c>
      <c r="K32" s="20">
        <v>2015</v>
      </c>
      <c r="L32" s="20">
        <v>2017</v>
      </c>
      <c r="M32" s="22">
        <v>42632.81</v>
      </c>
      <c r="N32" s="21" t="s">
        <v>130</v>
      </c>
      <c r="O32" s="23">
        <f>M32*VLOOKUP(N32,Kurzy!$A$2:$B$11,2,FALSE)</f>
        <v>42632.81</v>
      </c>
      <c r="P32" s="18" t="s">
        <v>5549</v>
      </c>
      <c r="Q32" s="40"/>
      <c r="R32" s="18" t="s">
        <v>10147</v>
      </c>
      <c r="S32" s="18"/>
    </row>
    <row r="33" spans="1:19" ht="25.5" x14ac:dyDescent="0.2">
      <c r="A33" s="7" t="s">
        <v>32</v>
      </c>
      <c r="B33" s="4" t="s">
        <v>39</v>
      </c>
      <c r="C33" s="17" t="s">
        <v>5498</v>
      </c>
      <c r="D33" s="24" t="s">
        <v>5233</v>
      </c>
      <c r="E33" s="18" t="s">
        <v>5499</v>
      </c>
      <c r="F33" s="18" t="s">
        <v>5500</v>
      </c>
      <c r="G33" s="18" t="s">
        <v>5501</v>
      </c>
      <c r="H33" s="18" t="s">
        <v>304</v>
      </c>
      <c r="I33" s="18"/>
      <c r="J33" s="19">
        <v>41153</v>
      </c>
      <c r="K33" s="20">
        <v>2012</v>
      </c>
      <c r="L33" s="20">
        <v>2015</v>
      </c>
      <c r="M33" s="22">
        <v>7335.9</v>
      </c>
      <c r="N33" s="21" t="s">
        <v>130</v>
      </c>
      <c r="O33" s="23">
        <f>M33*VLOOKUP(N33,Kurzy!$A$2:$B$11,2,FALSE)</f>
        <v>7335.9</v>
      </c>
      <c r="P33" s="18"/>
      <c r="Q33" s="40"/>
      <c r="R33" s="18" t="s">
        <v>10147</v>
      </c>
      <c r="S33" s="18"/>
    </row>
    <row r="34" spans="1:19" ht="76.5" x14ac:dyDescent="0.2">
      <c r="A34" s="7" t="s">
        <v>32</v>
      </c>
      <c r="B34" s="4" t="s">
        <v>62</v>
      </c>
      <c r="C34" s="17" t="s">
        <v>5502</v>
      </c>
      <c r="D34" s="24" t="s">
        <v>5503</v>
      </c>
      <c r="E34" s="18" t="s">
        <v>5504</v>
      </c>
      <c r="F34" s="18" t="s">
        <v>5505</v>
      </c>
      <c r="G34" s="18" t="s">
        <v>5506</v>
      </c>
      <c r="H34" s="18" t="s">
        <v>5507</v>
      </c>
      <c r="I34" s="18" t="s">
        <v>5508</v>
      </c>
      <c r="J34" s="19">
        <v>42186</v>
      </c>
      <c r="K34" s="20">
        <v>2015</v>
      </c>
      <c r="L34" s="20">
        <v>2019</v>
      </c>
      <c r="M34" s="22">
        <v>40135</v>
      </c>
      <c r="N34" s="21" t="s">
        <v>130</v>
      </c>
      <c r="O34" s="23">
        <f>M34*VLOOKUP(N34,Kurzy!$A$2:$B$11,2,FALSE)</f>
        <v>40135</v>
      </c>
      <c r="P34" s="18"/>
      <c r="Q34" s="40"/>
      <c r="R34" s="18" t="s">
        <v>10147</v>
      </c>
      <c r="S34" s="18"/>
    </row>
    <row r="35" spans="1:19" ht="38.25" x14ac:dyDescent="0.2">
      <c r="A35" s="7" t="s">
        <v>32</v>
      </c>
      <c r="B35" s="4" t="s">
        <v>62</v>
      </c>
      <c r="C35" s="17" t="s">
        <v>5509</v>
      </c>
      <c r="D35" s="24" t="s">
        <v>5510</v>
      </c>
      <c r="E35" s="18" t="s">
        <v>5511</v>
      </c>
      <c r="F35" s="18" t="s">
        <v>5512</v>
      </c>
      <c r="G35" s="18" t="s">
        <v>5513</v>
      </c>
      <c r="H35" s="18" t="s">
        <v>5514</v>
      </c>
      <c r="I35" s="18" t="s">
        <v>5508</v>
      </c>
      <c r="J35" s="19">
        <v>2014</v>
      </c>
      <c r="K35" s="20">
        <v>2015</v>
      </c>
      <c r="L35" s="20">
        <v>2015</v>
      </c>
      <c r="M35" s="22">
        <v>1100</v>
      </c>
      <c r="N35" s="21" t="s">
        <v>130</v>
      </c>
      <c r="O35" s="23">
        <f>M35*VLOOKUP(N35,Kurzy!$A$2:$B$11,2,FALSE)</f>
        <v>1100</v>
      </c>
      <c r="P35" s="18"/>
      <c r="Q35" s="40"/>
      <c r="R35" s="18" t="s">
        <v>10147</v>
      </c>
      <c r="S35" s="18"/>
    </row>
    <row r="36" spans="1:19" ht="51" x14ac:dyDescent="0.2">
      <c r="A36" s="7" t="s">
        <v>32</v>
      </c>
      <c r="B36" s="4" t="s">
        <v>62</v>
      </c>
      <c r="C36" s="17" t="s">
        <v>5515</v>
      </c>
      <c r="D36" s="24" t="s">
        <v>5516</v>
      </c>
      <c r="E36" s="18" t="s">
        <v>5517</v>
      </c>
      <c r="F36" s="18" t="s">
        <v>5508</v>
      </c>
      <c r="G36" s="18" t="s">
        <v>5518</v>
      </c>
      <c r="H36" s="18" t="s">
        <v>5519</v>
      </c>
      <c r="I36" s="18" t="s">
        <v>5508</v>
      </c>
      <c r="J36" s="19">
        <v>2015</v>
      </c>
      <c r="K36" s="20">
        <v>2015</v>
      </c>
      <c r="L36" s="20">
        <v>2017</v>
      </c>
      <c r="M36" s="22">
        <v>19289</v>
      </c>
      <c r="N36" s="21" t="s">
        <v>130</v>
      </c>
      <c r="O36" s="23">
        <f>M36*VLOOKUP(N36,Kurzy!$A$2:$B$11,2,FALSE)</f>
        <v>19289</v>
      </c>
      <c r="P36" s="18"/>
      <c r="Q36" s="40"/>
      <c r="R36" s="18" t="s">
        <v>10147</v>
      </c>
      <c r="S36" s="18"/>
    </row>
    <row r="37" spans="1:19" ht="38.25" x14ac:dyDescent="0.2">
      <c r="A37" s="7" t="s">
        <v>32</v>
      </c>
      <c r="B37" s="4" t="s">
        <v>63</v>
      </c>
      <c r="C37" s="17" t="s">
        <v>5520</v>
      </c>
      <c r="D37" s="24" t="s">
        <v>5151</v>
      </c>
      <c r="E37" s="18" t="s">
        <v>5521</v>
      </c>
      <c r="F37" s="18" t="s">
        <v>5522</v>
      </c>
      <c r="G37" s="18" t="s">
        <v>5523</v>
      </c>
      <c r="H37" s="18" t="s">
        <v>5524</v>
      </c>
      <c r="I37" s="18">
        <v>90031700322</v>
      </c>
      <c r="J37" s="19">
        <v>42045</v>
      </c>
      <c r="K37" s="20">
        <v>2014</v>
      </c>
      <c r="L37" s="20">
        <v>2017</v>
      </c>
      <c r="M37" s="22">
        <v>12000</v>
      </c>
      <c r="N37" s="21" t="s">
        <v>130</v>
      </c>
      <c r="O37" s="23">
        <f>M37*VLOOKUP(N37,Kurzy!$A$2:$B$11,2,FALSE)</f>
        <v>12000</v>
      </c>
      <c r="P37" s="18"/>
      <c r="Q37" s="40"/>
      <c r="R37" s="18" t="s">
        <v>10147</v>
      </c>
      <c r="S37" s="18"/>
    </row>
    <row r="38" spans="1:19" ht="51" hidden="1" x14ac:dyDescent="0.2">
      <c r="A38" s="7" t="s">
        <v>32</v>
      </c>
      <c r="B38" s="4" t="s">
        <v>38</v>
      </c>
      <c r="C38" s="17" t="s">
        <v>5525</v>
      </c>
      <c r="D38" s="24" t="s">
        <v>5261</v>
      </c>
      <c r="E38" s="18" t="s">
        <v>5526</v>
      </c>
      <c r="F38" s="18" t="s">
        <v>2337</v>
      </c>
      <c r="G38" s="18" t="s">
        <v>345</v>
      </c>
      <c r="H38" s="18" t="s">
        <v>452</v>
      </c>
      <c r="I38" s="18">
        <v>30778867</v>
      </c>
      <c r="J38" s="19">
        <v>42263</v>
      </c>
      <c r="K38" s="20">
        <v>2015</v>
      </c>
      <c r="L38" s="20">
        <v>2018</v>
      </c>
      <c r="M38" s="22">
        <v>126454</v>
      </c>
      <c r="N38" s="21" t="s">
        <v>130</v>
      </c>
      <c r="O38" s="23">
        <f>M38*VLOOKUP(N38,Kurzy!$A$2:$B$11,2,FALSE)</f>
        <v>126454</v>
      </c>
      <c r="P38" s="70" t="s">
        <v>10197</v>
      </c>
      <c r="Q38" s="40"/>
      <c r="R38" s="18" t="s">
        <v>10143</v>
      </c>
      <c r="S38" s="18" t="s">
        <v>10193</v>
      </c>
    </row>
    <row r="39" spans="1:19" ht="38.25" x14ac:dyDescent="0.2">
      <c r="A39" s="7" t="s">
        <v>32</v>
      </c>
      <c r="B39" s="4" t="s">
        <v>40</v>
      </c>
      <c r="C39" s="17" t="s">
        <v>5527</v>
      </c>
      <c r="D39" s="24" t="s">
        <v>5341</v>
      </c>
      <c r="E39" s="18" t="s">
        <v>5528</v>
      </c>
      <c r="F39" s="18" t="s">
        <v>5529</v>
      </c>
      <c r="G39" s="18" t="s">
        <v>5530</v>
      </c>
      <c r="H39" s="18" t="s">
        <v>5531</v>
      </c>
      <c r="I39" s="18" t="s">
        <v>5532</v>
      </c>
      <c r="J39" s="19">
        <v>40193</v>
      </c>
      <c r="K39" s="20">
        <v>2010</v>
      </c>
      <c r="L39" s="20">
        <v>2016</v>
      </c>
      <c r="M39" s="22">
        <v>3690</v>
      </c>
      <c r="N39" s="21" t="s">
        <v>130</v>
      </c>
      <c r="O39" s="23">
        <f>M39*VLOOKUP(N39,Kurzy!$A$2:$B$11,2,FALSE)</f>
        <v>3690</v>
      </c>
      <c r="P39" s="18"/>
      <c r="Q39" s="40"/>
      <c r="R39" s="18" t="s">
        <v>10147</v>
      </c>
      <c r="S39" s="18"/>
    </row>
    <row r="40" spans="1:19" ht="51" x14ac:dyDescent="0.2">
      <c r="A40" s="7" t="s">
        <v>32</v>
      </c>
      <c r="B40" s="4" t="s">
        <v>40</v>
      </c>
      <c r="C40" s="17" t="s">
        <v>5533</v>
      </c>
      <c r="D40" s="24" t="s">
        <v>5341</v>
      </c>
      <c r="E40" s="18" t="s">
        <v>5534</v>
      </c>
      <c r="F40" s="18" t="s">
        <v>5535</v>
      </c>
      <c r="G40" s="18" t="s">
        <v>5530</v>
      </c>
      <c r="H40" s="18" t="s">
        <v>5536</v>
      </c>
      <c r="I40" s="18" t="s">
        <v>5537</v>
      </c>
      <c r="J40" s="19">
        <v>42347</v>
      </c>
      <c r="K40" s="20">
        <v>2015</v>
      </c>
      <c r="L40" s="20">
        <v>2016</v>
      </c>
      <c r="M40" s="22">
        <v>4000</v>
      </c>
      <c r="N40" s="21" t="s">
        <v>130</v>
      </c>
      <c r="O40" s="23">
        <f>M40*VLOOKUP(N40,Kurzy!$A$2:$B$11,2,FALSE)</f>
        <v>4000</v>
      </c>
      <c r="P40" s="18"/>
      <c r="Q40" s="40"/>
      <c r="R40" s="18" t="s">
        <v>10147</v>
      </c>
      <c r="S40" s="18"/>
    </row>
    <row r="41" spans="1:19" ht="51" x14ac:dyDescent="0.2">
      <c r="A41" s="7" t="s">
        <v>32</v>
      </c>
      <c r="B41" s="4" t="s">
        <v>40</v>
      </c>
      <c r="C41" s="17" t="s">
        <v>5538</v>
      </c>
      <c r="D41" s="24" t="s">
        <v>5352</v>
      </c>
      <c r="E41" s="18" t="s">
        <v>5539</v>
      </c>
      <c r="F41" s="18" t="s">
        <v>5535</v>
      </c>
      <c r="G41" s="18" t="s">
        <v>5540</v>
      </c>
      <c r="H41" s="18" t="s">
        <v>5536</v>
      </c>
      <c r="I41" s="18" t="s">
        <v>5537</v>
      </c>
      <c r="J41" s="19">
        <v>42347</v>
      </c>
      <c r="K41" s="20">
        <v>2015</v>
      </c>
      <c r="L41" s="20">
        <v>2016</v>
      </c>
      <c r="M41" s="22">
        <v>6000</v>
      </c>
      <c r="N41" s="21" t="s">
        <v>130</v>
      </c>
      <c r="O41" s="23">
        <f>M41*VLOOKUP(N41,Kurzy!$A$2:$B$11,2,FALSE)</f>
        <v>6000</v>
      </c>
      <c r="P41" s="18"/>
      <c r="Q41" s="40"/>
      <c r="R41" s="18" t="s">
        <v>10147</v>
      </c>
      <c r="S41" s="18"/>
    </row>
    <row r="42" spans="1:19" ht="51" hidden="1" x14ac:dyDescent="0.2">
      <c r="A42" s="7" t="s">
        <v>4</v>
      </c>
      <c r="B42" s="4" t="s">
        <v>68</v>
      </c>
      <c r="C42" s="17" t="s">
        <v>6290</v>
      </c>
      <c r="D42" s="24" t="s">
        <v>6291</v>
      </c>
      <c r="E42" s="18" t="s">
        <v>6292</v>
      </c>
      <c r="F42" s="18"/>
      <c r="G42" s="18"/>
      <c r="H42" s="18" t="s">
        <v>452</v>
      </c>
      <c r="I42" s="18"/>
      <c r="J42" s="19">
        <v>41883</v>
      </c>
      <c r="K42" s="20">
        <v>2014</v>
      </c>
      <c r="L42" s="20">
        <v>2016</v>
      </c>
      <c r="M42" s="22">
        <v>6152</v>
      </c>
      <c r="N42" s="21" t="s">
        <v>130</v>
      </c>
      <c r="O42" s="23">
        <f>M42*VLOOKUP(N42,Kurzy!$A$2:$B$11,2,FALSE)</f>
        <v>6152</v>
      </c>
      <c r="P42" s="18"/>
      <c r="Q42" s="40"/>
      <c r="R42" s="18" t="s">
        <v>10143</v>
      </c>
      <c r="S42" s="18" t="s">
        <v>10193</v>
      </c>
    </row>
    <row r="43" spans="1:19" ht="38.25" x14ac:dyDescent="0.2">
      <c r="A43" s="7" t="s">
        <v>4</v>
      </c>
      <c r="B43" s="4" t="s">
        <v>68</v>
      </c>
      <c r="C43" s="17" t="s">
        <v>6293</v>
      </c>
      <c r="D43" s="24" t="s">
        <v>6294</v>
      </c>
      <c r="E43" s="18">
        <v>201163336</v>
      </c>
      <c r="F43" s="18"/>
      <c r="G43" s="18"/>
      <c r="H43" s="18" t="s">
        <v>6295</v>
      </c>
      <c r="I43" s="18"/>
      <c r="J43" s="19"/>
      <c r="K43" s="20">
        <v>2015</v>
      </c>
      <c r="L43" s="20">
        <v>2015</v>
      </c>
      <c r="M43" s="22">
        <v>4434</v>
      </c>
      <c r="N43" s="21" t="s">
        <v>130</v>
      </c>
      <c r="O43" s="23">
        <f>M43*VLOOKUP(N43,Kurzy!$A$2:$B$11,2,FALSE)</f>
        <v>4434</v>
      </c>
      <c r="P43" s="18"/>
      <c r="Q43" s="40"/>
      <c r="R43" s="18" t="s">
        <v>10147</v>
      </c>
      <c r="S43" s="18"/>
    </row>
    <row r="44" spans="1:19" ht="38.25" x14ac:dyDescent="0.2">
      <c r="A44" s="7" t="s">
        <v>4</v>
      </c>
      <c r="B44" s="4" t="s">
        <v>68</v>
      </c>
      <c r="C44" s="17" t="s">
        <v>6296</v>
      </c>
      <c r="D44" s="24" t="s">
        <v>6294</v>
      </c>
      <c r="E44" s="18">
        <v>201259321</v>
      </c>
      <c r="F44" s="18"/>
      <c r="G44" s="18"/>
      <c r="H44" s="18" t="s">
        <v>6295</v>
      </c>
      <c r="I44" s="18"/>
      <c r="J44" s="19"/>
      <c r="K44" s="20">
        <v>2015</v>
      </c>
      <c r="L44" s="20">
        <v>2015</v>
      </c>
      <c r="M44" s="22">
        <v>3444</v>
      </c>
      <c r="N44" s="21" t="s">
        <v>130</v>
      </c>
      <c r="O44" s="23">
        <f>M44*VLOOKUP(N44,Kurzy!$A$2:$B$11,2,FALSE)</f>
        <v>3444</v>
      </c>
      <c r="P44" s="18"/>
      <c r="Q44" s="40"/>
      <c r="R44" s="18" t="s">
        <v>10147</v>
      </c>
      <c r="S44" s="18"/>
    </row>
    <row r="45" spans="1:19" ht="89.25" x14ac:dyDescent="0.2">
      <c r="A45" s="7" t="s">
        <v>4</v>
      </c>
      <c r="B45" s="4" t="s">
        <v>68</v>
      </c>
      <c r="C45" s="17" t="s">
        <v>6297</v>
      </c>
      <c r="D45" s="24" t="s">
        <v>6298</v>
      </c>
      <c r="E45" s="18" t="s">
        <v>6299</v>
      </c>
      <c r="F45" s="18" t="s">
        <v>6300</v>
      </c>
      <c r="G45" s="18" t="s">
        <v>6301</v>
      </c>
      <c r="H45" s="18" t="s">
        <v>701</v>
      </c>
      <c r="I45" s="18"/>
      <c r="J45" s="19">
        <v>40864</v>
      </c>
      <c r="K45" s="20">
        <v>2011</v>
      </c>
      <c r="L45" s="20">
        <v>2015</v>
      </c>
      <c r="M45" s="22">
        <v>6536</v>
      </c>
      <c r="N45" s="21" t="s">
        <v>130</v>
      </c>
      <c r="O45" s="23">
        <f>M45*VLOOKUP(N45,Kurzy!$A$2:$B$11,2,FALSE)</f>
        <v>6536</v>
      </c>
      <c r="P45" s="18"/>
      <c r="Q45" s="40"/>
      <c r="R45" s="18" t="s">
        <v>10147</v>
      </c>
      <c r="S45" s="18"/>
    </row>
    <row r="46" spans="1:19" ht="38.25" x14ac:dyDescent="0.2">
      <c r="A46" s="7" t="s">
        <v>4</v>
      </c>
      <c r="B46" s="4" t="s">
        <v>68</v>
      </c>
      <c r="C46" s="17" t="s">
        <v>6302</v>
      </c>
      <c r="D46" s="24" t="s">
        <v>6298</v>
      </c>
      <c r="E46" s="18" t="s">
        <v>6303</v>
      </c>
      <c r="F46" s="18"/>
      <c r="G46" s="18"/>
      <c r="H46" s="18"/>
      <c r="I46" s="18"/>
      <c r="J46" s="19"/>
      <c r="K46" s="20">
        <v>2015</v>
      </c>
      <c r="L46" s="20">
        <v>2018</v>
      </c>
      <c r="M46" s="22">
        <v>30000</v>
      </c>
      <c r="N46" s="21" t="s">
        <v>130</v>
      </c>
      <c r="O46" s="23">
        <f>M46*VLOOKUP(N46,Kurzy!$A$2:$B$11,2,FALSE)</f>
        <v>30000</v>
      </c>
      <c r="P46" s="18"/>
      <c r="Q46" s="40"/>
      <c r="R46" s="18" t="s">
        <v>10147</v>
      </c>
      <c r="S46" s="18"/>
    </row>
    <row r="47" spans="1:19" ht="25.5" x14ac:dyDescent="0.2">
      <c r="A47" s="7" t="s">
        <v>4</v>
      </c>
      <c r="B47" s="4" t="s">
        <v>68</v>
      </c>
      <c r="C47" s="17" t="s">
        <v>6304</v>
      </c>
      <c r="D47" s="24" t="s">
        <v>6294</v>
      </c>
      <c r="E47" s="18" t="s">
        <v>6305</v>
      </c>
      <c r="F47" s="18"/>
      <c r="G47" s="18"/>
      <c r="H47" s="18" t="s">
        <v>6295</v>
      </c>
      <c r="I47" s="18"/>
      <c r="J47" s="19">
        <v>40001</v>
      </c>
      <c r="K47" s="20">
        <v>2010</v>
      </c>
      <c r="L47" s="20">
        <v>2014</v>
      </c>
      <c r="M47" s="22">
        <v>12718</v>
      </c>
      <c r="N47" s="21" t="s">
        <v>130</v>
      </c>
      <c r="O47" s="23">
        <f>M47*VLOOKUP(N47,Kurzy!$A$2:$B$11,2,FALSE)</f>
        <v>12718</v>
      </c>
      <c r="P47" s="18"/>
      <c r="Q47" s="40"/>
      <c r="R47" s="18" t="s">
        <v>10147</v>
      </c>
      <c r="S47" s="18"/>
    </row>
    <row r="48" spans="1:19" ht="25.5" hidden="1" x14ac:dyDescent="0.2">
      <c r="A48" s="7" t="s">
        <v>4</v>
      </c>
      <c r="B48" s="4" t="s">
        <v>68</v>
      </c>
      <c r="C48" s="17" t="s">
        <v>6304</v>
      </c>
      <c r="D48" s="24" t="s">
        <v>6294</v>
      </c>
      <c r="E48" s="18" t="s">
        <v>6305</v>
      </c>
      <c r="F48" s="18"/>
      <c r="G48" s="18"/>
      <c r="H48" s="18" t="s">
        <v>6295</v>
      </c>
      <c r="I48" s="18"/>
      <c r="J48" s="19">
        <v>40001</v>
      </c>
      <c r="K48" s="20">
        <v>2010</v>
      </c>
      <c r="L48" s="20">
        <v>2014</v>
      </c>
      <c r="M48" s="22">
        <v>12718</v>
      </c>
      <c r="N48" s="21" t="s">
        <v>130</v>
      </c>
      <c r="O48" s="23">
        <f>M48*VLOOKUP(N48,Kurzy!$A$2:$B$11,2,FALSE)</f>
        <v>12718</v>
      </c>
      <c r="P48" s="18"/>
      <c r="Q48" s="40"/>
      <c r="R48" s="18" t="s">
        <v>10143</v>
      </c>
      <c r="S48" s="18" t="s">
        <v>10270</v>
      </c>
    </row>
    <row r="49" spans="1:19" ht="127.5" x14ac:dyDescent="0.2">
      <c r="A49" s="7" t="s">
        <v>4</v>
      </c>
      <c r="B49" s="4" t="s">
        <v>103</v>
      </c>
      <c r="C49" s="17" t="s">
        <v>6306</v>
      </c>
      <c r="D49" s="24" t="s">
        <v>6307</v>
      </c>
      <c r="E49" s="18" t="s">
        <v>6308</v>
      </c>
      <c r="F49" s="18" t="s">
        <v>6309</v>
      </c>
      <c r="G49" s="18" t="s">
        <v>6310</v>
      </c>
      <c r="H49" s="18" t="s">
        <v>701</v>
      </c>
      <c r="I49" s="18"/>
      <c r="J49" s="19">
        <v>40909</v>
      </c>
      <c r="K49" s="20">
        <v>2012</v>
      </c>
      <c r="L49" s="20">
        <v>2015</v>
      </c>
      <c r="M49" s="22">
        <v>36754</v>
      </c>
      <c r="N49" s="21" t="s">
        <v>130</v>
      </c>
      <c r="O49" s="23">
        <f>M49*VLOOKUP(N49,Kurzy!$A$2:$B$11,2,FALSE)</f>
        <v>36754</v>
      </c>
      <c r="P49" s="18"/>
      <c r="Q49" s="40"/>
      <c r="R49" s="18" t="s">
        <v>10147</v>
      </c>
      <c r="S49" s="18"/>
    </row>
    <row r="50" spans="1:19" ht="38.25" hidden="1" x14ac:dyDescent="0.2">
      <c r="A50" s="7" t="s">
        <v>4</v>
      </c>
      <c r="B50" s="4" t="s">
        <v>103</v>
      </c>
      <c r="C50" s="17" t="s">
        <v>6311</v>
      </c>
      <c r="D50" s="24" t="s">
        <v>6312</v>
      </c>
      <c r="E50" s="18" t="s">
        <v>6313</v>
      </c>
      <c r="F50" s="18"/>
      <c r="G50" s="18" t="s">
        <v>6314</v>
      </c>
      <c r="H50" s="18" t="s">
        <v>2131</v>
      </c>
      <c r="I50" s="18"/>
      <c r="J50" s="19">
        <v>40851</v>
      </c>
      <c r="K50" s="20">
        <v>2011</v>
      </c>
      <c r="L50" s="20">
        <v>2015</v>
      </c>
      <c r="M50" s="22">
        <v>13000</v>
      </c>
      <c r="N50" s="21" t="s">
        <v>130</v>
      </c>
      <c r="O50" s="23">
        <f>M50*VLOOKUP(N50,Kurzy!$A$2:$B$11,2,FALSE)</f>
        <v>13000</v>
      </c>
      <c r="P50" s="18"/>
      <c r="Q50" s="40"/>
      <c r="R50" s="18" t="s">
        <v>10143</v>
      </c>
      <c r="S50" s="18" t="s">
        <v>10164</v>
      </c>
    </row>
    <row r="51" spans="1:19" ht="165.75" x14ac:dyDescent="0.2">
      <c r="A51" s="7" t="s">
        <v>4</v>
      </c>
      <c r="B51" s="4" t="s">
        <v>103</v>
      </c>
      <c r="C51" s="17" t="s">
        <v>6315</v>
      </c>
      <c r="D51" s="24" t="s">
        <v>6316</v>
      </c>
      <c r="E51" s="18" t="s">
        <v>6317</v>
      </c>
      <c r="F51" s="18"/>
      <c r="G51" s="18" t="s">
        <v>6318</v>
      </c>
      <c r="H51" s="18" t="s">
        <v>701</v>
      </c>
      <c r="I51" s="18"/>
      <c r="J51" s="19">
        <v>41410</v>
      </c>
      <c r="K51" s="20">
        <v>2013</v>
      </c>
      <c r="L51" s="20">
        <v>2016</v>
      </c>
      <c r="M51" s="22">
        <v>522787</v>
      </c>
      <c r="N51" s="21" t="s">
        <v>130</v>
      </c>
      <c r="O51" s="23">
        <f>M51*VLOOKUP(N51,Kurzy!$A$2:$B$11,2,FALSE)</f>
        <v>522787</v>
      </c>
      <c r="P51" s="18"/>
      <c r="Q51" s="40"/>
      <c r="R51" s="18" t="s">
        <v>10147</v>
      </c>
      <c r="S51" s="18" t="s">
        <v>10269</v>
      </c>
    </row>
    <row r="52" spans="1:19" x14ac:dyDescent="0.2">
      <c r="A52" s="7" t="s">
        <v>4</v>
      </c>
      <c r="B52" s="4" t="s">
        <v>67</v>
      </c>
      <c r="C52" s="17" t="s">
        <v>6319</v>
      </c>
      <c r="D52" s="24" t="s">
        <v>6320</v>
      </c>
      <c r="E52" s="18" t="s">
        <v>6321</v>
      </c>
      <c r="F52" s="18"/>
      <c r="G52" s="18"/>
      <c r="H52" s="18" t="s">
        <v>701</v>
      </c>
      <c r="I52" s="18"/>
      <c r="J52" s="19"/>
      <c r="K52" s="20">
        <v>2012</v>
      </c>
      <c r="L52" s="20">
        <v>2015</v>
      </c>
      <c r="M52" s="22">
        <v>954</v>
      </c>
      <c r="N52" s="21" t="s">
        <v>130</v>
      </c>
      <c r="O52" s="23">
        <f>M52*VLOOKUP(N52,Kurzy!$A$2:$B$11,2,FALSE)</f>
        <v>954</v>
      </c>
      <c r="P52" s="18"/>
      <c r="Q52" s="40"/>
      <c r="R52" s="18" t="s">
        <v>10147</v>
      </c>
      <c r="S52" s="18"/>
    </row>
    <row r="53" spans="1:19" ht="25.5" x14ac:dyDescent="0.2">
      <c r="A53" s="7" t="s">
        <v>4</v>
      </c>
      <c r="B53" s="4" t="s">
        <v>67</v>
      </c>
      <c r="C53" s="17" t="s">
        <v>6322</v>
      </c>
      <c r="D53" s="24" t="s">
        <v>6323</v>
      </c>
      <c r="E53" s="18" t="s">
        <v>6324</v>
      </c>
      <c r="F53" s="18"/>
      <c r="G53" s="18"/>
      <c r="H53" s="18"/>
      <c r="I53" s="18"/>
      <c r="J53" s="19"/>
      <c r="K53" s="20">
        <v>2011</v>
      </c>
      <c r="L53" s="20">
        <v>2013</v>
      </c>
      <c r="M53" s="22">
        <v>5575.04</v>
      </c>
      <c r="N53" s="21" t="s">
        <v>130</v>
      </c>
      <c r="O53" s="23">
        <f>M53*VLOOKUP(N53,Kurzy!$A$2:$B$11,2,FALSE)</f>
        <v>5575.04</v>
      </c>
      <c r="P53" s="18"/>
      <c r="Q53" s="40"/>
      <c r="R53" s="18" t="s">
        <v>10147</v>
      </c>
      <c r="S53" s="18"/>
    </row>
    <row r="54" spans="1:19" ht="51" x14ac:dyDescent="0.2">
      <c r="A54" s="7" t="s">
        <v>29</v>
      </c>
      <c r="B54" s="4" t="s">
        <v>104</v>
      </c>
      <c r="C54" s="17" t="s">
        <v>550</v>
      </c>
      <c r="D54" s="24" t="s">
        <v>551</v>
      </c>
      <c r="E54" s="18" t="s">
        <v>552</v>
      </c>
      <c r="F54" s="18"/>
      <c r="G54" s="18" t="s">
        <v>553</v>
      </c>
      <c r="H54" s="18" t="s">
        <v>554</v>
      </c>
      <c r="I54" s="18"/>
      <c r="J54" s="19"/>
      <c r="K54" s="19">
        <v>42278</v>
      </c>
      <c r="L54" s="19">
        <v>42825</v>
      </c>
      <c r="M54" s="22">
        <v>17706</v>
      </c>
      <c r="N54" s="21" t="s">
        <v>130</v>
      </c>
      <c r="O54" s="23">
        <f>M54*VLOOKUP(N54,Kurzy!$A$2:$B$11,2,FALSE)</f>
        <v>17706</v>
      </c>
      <c r="P54" s="18" t="s">
        <v>573</v>
      </c>
      <c r="Q54" s="40" t="s">
        <v>574</v>
      </c>
      <c r="R54" s="18" t="s">
        <v>10147</v>
      </c>
      <c r="S54" s="18"/>
    </row>
    <row r="55" spans="1:19" ht="51" x14ac:dyDescent="0.2">
      <c r="A55" s="7" t="s">
        <v>29</v>
      </c>
      <c r="B55" s="4" t="s">
        <v>104</v>
      </c>
      <c r="C55" s="17" t="s">
        <v>555</v>
      </c>
      <c r="D55" s="24" t="s">
        <v>556</v>
      </c>
      <c r="E55" s="18" t="s">
        <v>557</v>
      </c>
      <c r="F55" s="18"/>
      <c r="G55" s="18" t="s">
        <v>553</v>
      </c>
      <c r="H55" s="18" t="s">
        <v>554</v>
      </c>
      <c r="I55" s="18"/>
      <c r="J55" s="19"/>
      <c r="K55" s="19">
        <v>42278</v>
      </c>
      <c r="L55" s="19">
        <v>42825</v>
      </c>
      <c r="M55" s="22">
        <v>61945</v>
      </c>
      <c r="N55" s="21" t="s">
        <v>130</v>
      </c>
      <c r="O55" s="23">
        <f>M55*VLOOKUP(N55,Kurzy!$A$2:$B$11,2,FALSE)</f>
        <v>61945</v>
      </c>
      <c r="P55" s="18" t="s">
        <v>573</v>
      </c>
      <c r="Q55" s="40" t="s">
        <v>574</v>
      </c>
      <c r="R55" s="18" t="s">
        <v>10147</v>
      </c>
      <c r="S55" s="18"/>
    </row>
    <row r="56" spans="1:19" ht="63.75" x14ac:dyDescent="0.2">
      <c r="A56" s="7" t="s">
        <v>29</v>
      </c>
      <c r="B56" s="4" t="s">
        <v>104</v>
      </c>
      <c r="C56" s="17" t="s">
        <v>558</v>
      </c>
      <c r="D56" s="24" t="s">
        <v>559</v>
      </c>
      <c r="E56" s="18">
        <v>21410169</v>
      </c>
      <c r="F56" s="18"/>
      <c r="G56" s="18" t="s">
        <v>560</v>
      </c>
      <c r="H56" s="18" t="s">
        <v>561</v>
      </c>
      <c r="I56" s="18"/>
      <c r="J56" s="19"/>
      <c r="K56" s="19">
        <v>41791</v>
      </c>
      <c r="L56" s="19">
        <v>42125</v>
      </c>
      <c r="M56" s="22">
        <v>2530</v>
      </c>
      <c r="N56" s="21" t="s">
        <v>130</v>
      </c>
      <c r="O56" s="23">
        <f>M56*VLOOKUP(N56,Kurzy!$A$2:$B$11,2,FALSE)</f>
        <v>2530</v>
      </c>
      <c r="P56" s="18" t="s">
        <v>575</v>
      </c>
      <c r="Q56" s="40"/>
      <c r="R56" s="18" t="s">
        <v>10147</v>
      </c>
      <c r="S56" s="18"/>
    </row>
    <row r="57" spans="1:19" ht="89.25" x14ac:dyDescent="0.2">
      <c r="A57" s="7" t="s">
        <v>29</v>
      </c>
      <c r="B57" s="4" t="s">
        <v>104</v>
      </c>
      <c r="C57" s="17" t="s">
        <v>562</v>
      </c>
      <c r="D57" s="24" t="s">
        <v>563</v>
      </c>
      <c r="E57" s="18" t="s">
        <v>564</v>
      </c>
      <c r="F57" s="18"/>
      <c r="G57" s="18" t="s">
        <v>565</v>
      </c>
      <c r="H57" s="18" t="s">
        <v>566</v>
      </c>
      <c r="I57" s="18"/>
      <c r="J57" s="19"/>
      <c r="K57" s="19">
        <v>42278</v>
      </c>
      <c r="L57" s="19">
        <v>42767</v>
      </c>
      <c r="M57" s="22">
        <v>39044</v>
      </c>
      <c r="N57" s="21" t="s">
        <v>130</v>
      </c>
      <c r="O57" s="23">
        <f>M57*VLOOKUP(N57,Kurzy!$A$2:$B$11,2,FALSE)</f>
        <v>39044</v>
      </c>
      <c r="P57" s="18"/>
      <c r="Q57" s="40"/>
      <c r="R57" s="18" t="s">
        <v>10147</v>
      </c>
      <c r="S57" s="18"/>
    </row>
    <row r="58" spans="1:19" ht="89.25" x14ac:dyDescent="0.2">
      <c r="A58" s="7" t="s">
        <v>29</v>
      </c>
      <c r="B58" s="4" t="s">
        <v>69</v>
      </c>
      <c r="C58" s="17" t="s">
        <v>567</v>
      </c>
      <c r="D58" s="24" t="s">
        <v>568</v>
      </c>
      <c r="E58" s="18" t="s">
        <v>569</v>
      </c>
      <c r="F58" s="18" t="s">
        <v>570</v>
      </c>
      <c r="G58" s="18" t="s">
        <v>571</v>
      </c>
      <c r="H58" s="18" t="s">
        <v>572</v>
      </c>
      <c r="I58" s="18"/>
      <c r="J58" s="19">
        <v>41275</v>
      </c>
      <c r="K58" s="20">
        <v>2013</v>
      </c>
      <c r="L58" s="20">
        <v>2017</v>
      </c>
      <c r="M58" s="22">
        <v>2500</v>
      </c>
      <c r="N58" s="21" t="s">
        <v>130</v>
      </c>
      <c r="O58" s="23">
        <f>M58*VLOOKUP(N58,Kurzy!$A$2:$B$11,2,FALSE)</f>
        <v>2500</v>
      </c>
      <c r="P58" s="18" t="s">
        <v>576</v>
      </c>
      <c r="Q58" s="40"/>
      <c r="R58" s="18" t="s">
        <v>10147</v>
      </c>
      <c r="S58" s="18"/>
    </row>
    <row r="59" spans="1:19" ht="76.5" x14ac:dyDescent="0.2">
      <c r="A59" s="7" t="s">
        <v>5</v>
      </c>
      <c r="B59" s="4" t="s">
        <v>72</v>
      </c>
      <c r="C59" s="17" t="s">
        <v>4957</v>
      </c>
      <c r="D59" s="24" t="s">
        <v>4958</v>
      </c>
      <c r="E59" s="18" t="s">
        <v>4959</v>
      </c>
      <c r="F59" s="18" t="s">
        <v>4960</v>
      </c>
      <c r="G59" s="18" t="s">
        <v>4961</v>
      </c>
      <c r="H59" s="18" t="s">
        <v>4962</v>
      </c>
      <c r="I59" s="18">
        <v>156621</v>
      </c>
      <c r="J59" s="19">
        <v>41255</v>
      </c>
      <c r="K59" s="20">
        <v>2012</v>
      </c>
      <c r="L59" s="20">
        <v>2015</v>
      </c>
      <c r="M59" s="22">
        <v>87282</v>
      </c>
      <c r="N59" s="21" t="s">
        <v>130</v>
      </c>
      <c r="O59" s="23">
        <f>M59*VLOOKUP(N59,Kurzy!$A$2:$B$11,2,FALSE)</f>
        <v>87282</v>
      </c>
      <c r="P59" s="18"/>
      <c r="Q59" s="40"/>
      <c r="R59" s="18" t="s">
        <v>10147</v>
      </c>
      <c r="S59" s="18"/>
    </row>
    <row r="60" spans="1:19" ht="63.75" x14ac:dyDescent="0.2">
      <c r="A60" s="7" t="s">
        <v>5</v>
      </c>
      <c r="B60" s="4" t="s">
        <v>108</v>
      </c>
      <c r="C60" s="17" t="s">
        <v>4963</v>
      </c>
      <c r="D60" s="24" t="s">
        <v>4964</v>
      </c>
      <c r="E60" s="18" t="s">
        <v>4965</v>
      </c>
      <c r="F60" s="18" t="s">
        <v>4960</v>
      </c>
      <c r="G60" s="18" t="s">
        <v>4966</v>
      </c>
      <c r="H60" s="18" t="s">
        <v>710</v>
      </c>
      <c r="I60" s="18">
        <v>151513</v>
      </c>
      <c r="J60" s="19" t="s">
        <v>4967</v>
      </c>
      <c r="K60" s="20">
        <v>2015</v>
      </c>
      <c r="L60" s="20">
        <v>2017</v>
      </c>
      <c r="M60" s="22">
        <v>113634</v>
      </c>
      <c r="N60" s="21" t="s">
        <v>130</v>
      </c>
      <c r="O60" s="23">
        <f>M60*VLOOKUP(N60,Kurzy!$A$2:$B$11,2,FALSE)</f>
        <v>113634</v>
      </c>
      <c r="P60" s="18"/>
      <c r="Q60" s="40"/>
      <c r="R60" s="18" t="s">
        <v>10147</v>
      </c>
      <c r="S60" s="18"/>
    </row>
    <row r="61" spans="1:19" ht="38.25" hidden="1" x14ac:dyDescent="0.2">
      <c r="A61" s="7" t="s">
        <v>5</v>
      </c>
      <c r="B61" s="4" t="s">
        <v>107</v>
      </c>
      <c r="C61" s="17" t="s">
        <v>4968</v>
      </c>
      <c r="D61" s="24" t="s">
        <v>4969</v>
      </c>
      <c r="E61" s="18" t="s">
        <v>4970</v>
      </c>
      <c r="F61" s="18" t="s">
        <v>4960</v>
      </c>
      <c r="G61" s="18" t="s">
        <v>4971</v>
      </c>
      <c r="H61" s="18" t="s">
        <v>4949</v>
      </c>
      <c r="I61" s="18">
        <v>31819494</v>
      </c>
      <c r="J61" s="19">
        <v>40338</v>
      </c>
      <c r="K61" s="20">
        <v>2011</v>
      </c>
      <c r="L61" s="20">
        <v>2014</v>
      </c>
      <c r="M61" s="22">
        <v>0</v>
      </c>
      <c r="N61" s="21" t="s">
        <v>130</v>
      </c>
      <c r="O61" s="23">
        <f>M61*VLOOKUP(N61,Kurzy!$A$2:$B$11,2,FALSE)</f>
        <v>0</v>
      </c>
      <c r="P61" s="18" t="s">
        <v>4976</v>
      </c>
      <c r="Q61" s="40"/>
      <c r="R61" s="18" t="s">
        <v>10143</v>
      </c>
      <c r="S61" s="18" t="s">
        <v>10145</v>
      </c>
    </row>
    <row r="62" spans="1:19" ht="25.5" hidden="1" x14ac:dyDescent="0.2">
      <c r="A62" s="7" t="s">
        <v>5</v>
      </c>
      <c r="B62" s="4" t="s">
        <v>118</v>
      </c>
      <c r="C62" s="17" t="s">
        <v>4972</v>
      </c>
      <c r="D62" s="24" t="s">
        <v>4973</v>
      </c>
      <c r="E62" s="18" t="s">
        <v>4974</v>
      </c>
      <c r="F62" s="18" t="s">
        <v>4960</v>
      </c>
      <c r="G62" s="18" t="s">
        <v>4975</v>
      </c>
      <c r="H62" s="18" t="s">
        <v>4949</v>
      </c>
      <c r="I62" s="18">
        <v>31819494</v>
      </c>
      <c r="J62" s="19">
        <v>41701</v>
      </c>
      <c r="K62" s="20">
        <v>2014</v>
      </c>
      <c r="L62" s="20">
        <v>2016</v>
      </c>
      <c r="M62" s="22">
        <v>0</v>
      </c>
      <c r="N62" s="21" t="s">
        <v>130</v>
      </c>
      <c r="O62" s="23">
        <f>M62*VLOOKUP(N62,Kurzy!$A$2:$B$11,2,FALSE)</f>
        <v>0</v>
      </c>
      <c r="P62" s="18"/>
      <c r="Q62" s="40"/>
      <c r="R62" s="18" t="s">
        <v>10143</v>
      </c>
      <c r="S62" s="18" t="s">
        <v>10145</v>
      </c>
    </row>
    <row r="63" spans="1:19" ht="38.25" x14ac:dyDescent="0.2">
      <c r="A63" s="7" t="s">
        <v>6</v>
      </c>
      <c r="B63" s="4" t="s">
        <v>74</v>
      </c>
      <c r="C63" s="17" t="s">
        <v>5933</v>
      </c>
      <c r="D63" s="24" t="s">
        <v>5934</v>
      </c>
      <c r="E63" s="18" t="s">
        <v>5935</v>
      </c>
      <c r="F63" s="18" t="s">
        <v>5936</v>
      </c>
      <c r="G63" s="18" t="s">
        <v>4158</v>
      </c>
      <c r="H63" s="18" t="s">
        <v>304</v>
      </c>
      <c r="I63" s="18"/>
      <c r="J63" s="19">
        <v>40210</v>
      </c>
      <c r="K63" s="20">
        <v>2010</v>
      </c>
      <c r="L63" s="20">
        <v>2013</v>
      </c>
      <c r="M63" s="22">
        <v>12688</v>
      </c>
      <c r="N63" s="21" t="s">
        <v>130</v>
      </c>
      <c r="O63" s="23">
        <f>M63*VLOOKUP(N63,Kurzy!$A$2:$B$11,2,FALSE)</f>
        <v>12688</v>
      </c>
      <c r="P63" s="18" t="s">
        <v>5972</v>
      </c>
      <c r="Q63" s="40"/>
      <c r="R63" s="18" t="s">
        <v>10147</v>
      </c>
      <c r="S63" s="18"/>
    </row>
    <row r="64" spans="1:19" ht="63.75" hidden="1" x14ac:dyDescent="0.2">
      <c r="A64" s="7" t="s">
        <v>6</v>
      </c>
      <c r="B64" s="4" t="s">
        <v>74</v>
      </c>
      <c r="C64" s="17" t="s">
        <v>5937</v>
      </c>
      <c r="D64" s="24" t="s">
        <v>5938</v>
      </c>
      <c r="E64" s="18" t="s">
        <v>5939</v>
      </c>
      <c r="F64" s="18" t="s">
        <v>5940</v>
      </c>
      <c r="G64" s="18" t="s">
        <v>4158</v>
      </c>
      <c r="H64" s="18" t="s">
        <v>304</v>
      </c>
      <c r="I64" s="18"/>
      <c r="J64" s="19">
        <v>41548</v>
      </c>
      <c r="K64" s="20">
        <v>2014</v>
      </c>
      <c r="L64" s="20">
        <v>2017</v>
      </c>
      <c r="M64" s="22">
        <v>0</v>
      </c>
      <c r="N64" s="21" t="s">
        <v>130</v>
      </c>
      <c r="O64" s="23">
        <f>M64*VLOOKUP(N64,Kurzy!$A$2:$B$11,2,FALSE)</f>
        <v>0</v>
      </c>
      <c r="P64" s="18" t="s">
        <v>5973</v>
      </c>
      <c r="Q64" s="40"/>
      <c r="R64" s="18" t="s">
        <v>10143</v>
      </c>
      <c r="S64" s="18" t="s">
        <v>10191</v>
      </c>
    </row>
    <row r="65" spans="1:19" ht="38.25" x14ac:dyDescent="0.2">
      <c r="A65" s="7" t="s">
        <v>6</v>
      </c>
      <c r="B65" s="4" t="s">
        <v>109</v>
      </c>
      <c r="C65" s="17" t="s">
        <v>5941</v>
      </c>
      <c r="D65" s="24" t="s">
        <v>5942</v>
      </c>
      <c r="E65" s="18" t="s">
        <v>5943</v>
      </c>
      <c r="F65" s="18" t="s">
        <v>5944</v>
      </c>
      <c r="G65" s="18" t="s">
        <v>5945</v>
      </c>
      <c r="H65" s="18" t="s">
        <v>5946</v>
      </c>
      <c r="I65" s="18"/>
      <c r="J65" s="19">
        <v>42131</v>
      </c>
      <c r="K65" s="20">
        <v>2014</v>
      </c>
      <c r="L65" s="20">
        <v>2017</v>
      </c>
      <c r="M65" s="22">
        <v>75935</v>
      </c>
      <c r="N65" s="21" t="s">
        <v>130</v>
      </c>
      <c r="O65" s="23">
        <f>M65*VLOOKUP(N65,Kurzy!$A$2:$B$11,2,FALSE)</f>
        <v>75935</v>
      </c>
      <c r="P65" s="18"/>
      <c r="Q65" s="40"/>
      <c r="R65" s="18" t="s">
        <v>10147</v>
      </c>
      <c r="S65" s="18"/>
    </row>
    <row r="66" spans="1:19" ht="38.25" x14ac:dyDescent="0.2">
      <c r="A66" s="7" t="s">
        <v>6</v>
      </c>
      <c r="B66" s="4" t="s">
        <v>109</v>
      </c>
      <c r="C66" s="17" t="s">
        <v>5947</v>
      </c>
      <c r="D66" s="24" t="s">
        <v>5948</v>
      </c>
      <c r="E66" s="18" t="s">
        <v>5949</v>
      </c>
      <c r="F66" s="18" t="s">
        <v>5950</v>
      </c>
      <c r="G66" s="18" t="s">
        <v>5951</v>
      </c>
      <c r="H66" s="18" t="s">
        <v>5952</v>
      </c>
      <c r="I66" s="18"/>
      <c r="J66" s="19">
        <v>42270</v>
      </c>
      <c r="K66" s="20">
        <v>2015</v>
      </c>
      <c r="L66" s="20">
        <v>2016</v>
      </c>
      <c r="M66" s="22">
        <v>1200</v>
      </c>
      <c r="N66" s="21" t="s">
        <v>130</v>
      </c>
      <c r="O66" s="23">
        <f>M66*VLOOKUP(N66,Kurzy!$A$2:$B$11,2,FALSE)</f>
        <v>1200</v>
      </c>
      <c r="P66" s="18"/>
      <c r="Q66" s="40"/>
      <c r="R66" s="18" t="s">
        <v>10147</v>
      </c>
      <c r="S66" s="18"/>
    </row>
    <row r="67" spans="1:19" ht="38.25" x14ac:dyDescent="0.2">
      <c r="A67" s="7" t="s">
        <v>6</v>
      </c>
      <c r="B67" s="4" t="s">
        <v>109</v>
      </c>
      <c r="C67" s="17" t="s">
        <v>5953</v>
      </c>
      <c r="D67" s="24" t="s">
        <v>5954</v>
      </c>
      <c r="E67" s="18" t="s">
        <v>5955</v>
      </c>
      <c r="F67" s="18" t="s">
        <v>5956</v>
      </c>
      <c r="G67" s="18" t="s">
        <v>5951</v>
      </c>
      <c r="H67" s="18" t="s">
        <v>5952</v>
      </c>
      <c r="I67" s="18"/>
      <c r="J67" s="19">
        <v>42209</v>
      </c>
      <c r="K67" s="20">
        <v>2015</v>
      </c>
      <c r="L67" s="20">
        <v>2016</v>
      </c>
      <c r="M67" s="22">
        <v>2000</v>
      </c>
      <c r="N67" s="21" t="s">
        <v>130</v>
      </c>
      <c r="O67" s="23">
        <f>M67*VLOOKUP(N67,Kurzy!$A$2:$B$11,2,FALSE)</f>
        <v>2000</v>
      </c>
      <c r="P67" s="18"/>
      <c r="Q67" s="40"/>
      <c r="R67" s="18" t="s">
        <v>10147</v>
      </c>
      <c r="S67" s="18"/>
    </row>
    <row r="68" spans="1:19" ht="63.75" x14ac:dyDescent="0.2">
      <c r="A68" s="7" t="s">
        <v>6</v>
      </c>
      <c r="B68" s="4" t="s">
        <v>109</v>
      </c>
      <c r="C68" s="17" t="s">
        <v>5957</v>
      </c>
      <c r="D68" s="24" t="s">
        <v>5958</v>
      </c>
      <c r="E68" s="18" t="s">
        <v>5959</v>
      </c>
      <c r="F68" s="18" t="s">
        <v>570</v>
      </c>
      <c r="G68" s="18" t="s">
        <v>5960</v>
      </c>
      <c r="H68" s="18" t="s">
        <v>5961</v>
      </c>
      <c r="I68" s="18"/>
      <c r="J68" s="19">
        <v>42277</v>
      </c>
      <c r="K68" s="20">
        <v>2015</v>
      </c>
      <c r="L68" s="20">
        <v>2016</v>
      </c>
      <c r="M68" s="22">
        <v>1998</v>
      </c>
      <c r="N68" s="21" t="s">
        <v>130</v>
      </c>
      <c r="O68" s="23">
        <f>M68*VLOOKUP(N68,Kurzy!$A$2:$B$11,2,FALSE)</f>
        <v>1998</v>
      </c>
      <c r="P68" s="18"/>
      <c r="Q68" s="40"/>
      <c r="R68" s="18" t="s">
        <v>10147</v>
      </c>
      <c r="S68" s="18"/>
    </row>
    <row r="69" spans="1:19" ht="51" x14ac:dyDescent="0.2">
      <c r="A69" s="7" t="s">
        <v>6</v>
      </c>
      <c r="B69" s="4" t="s">
        <v>109</v>
      </c>
      <c r="C69" s="17" t="s">
        <v>5962</v>
      </c>
      <c r="D69" s="24" t="s">
        <v>5963</v>
      </c>
      <c r="E69" s="18" t="s">
        <v>5964</v>
      </c>
      <c r="F69" s="18" t="s">
        <v>5965</v>
      </c>
      <c r="G69" s="18" t="s">
        <v>5966</v>
      </c>
      <c r="H69" s="18" t="s">
        <v>5967</v>
      </c>
      <c r="I69" s="18"/>
      <c r="J69" s="19">
        <v>42038</v>
      </c>
      <c r="K69" s="20">
        <v>2015</v>
      </c>
      <c r="L69" s="20">
        <v>2016</v>
      </c>
      <c r="M69" s="22">
        <v>4228</v>
      </c>
      <c r="N69" s="21" t="s">
        <v>130</v>
      </c>
      <c r="O69" s="23">
        <f>M69*VLOOKUP(N69,Kurzy!$A$2:$B$11,2,FALSE)</f>
        <v>4228</v>
      </c>
      <c r="P69" s="18"/>
      <c r="Q69" s="40"/>
      <c r="R69" s="18" t="s">
        <v>10147</v>
      </c>
      <c r="S69" s="18"/>
    </row>
    <row r="70" spans="1:19" ht="38.25" x14ac:dyDescent="0.2">
      <c r="A70" s="7" t="s">
        <v>6</v>
      </c>
      <c r="B70" s="4" t="s">
        <v>109</v>
      </c>
      <c r="C70" s="17" t="s">
        <v>5968</v>
      </c>
      <c r="D70" s="24" t="s">
        <v>5948</v>
      </c>
      <c r="E70" s="18" t="s">
        <v>5969</v>
      </c>
      <c r="F70" s="18" t="s">
        <v>413</v>
      </c>
      <c r="G70" s="18" t="s">
        <v>5970</v>
      </c>
      <c r="H70" s="18" t="s">
        <v>5971</v>
      </c>
      <c r="I70" s="18"/>
      <c r="J70" s="19">
        <v>42145</v>
      </c>
      <c r="K70" s="20">
        <v>2013</v>
      </c>
      <c r="L70" s="20">
        <v>2015</v>
      </c>
      <c r="M70" s="22">
        <v>1000</v>
      </c>
      <c r="N70" s="21" t="s">
        <v>130</v>
      </c>
      <c r="O70" s="23">
        <f>M70*VLOOKUP(N70,Kurzy!$A$2:$B$11,2,FALSE)</f>
        <v>1000</v>
      </c>
      <c r="P70" s="18"/>
      <c r="Q70" s="40"/>
      <c r="R70" s="18" t="s">
        <v>10147</v>
      </c>
      <c r="S70" s="18"/>
    </row>
    <row r="71" spans="1:19" ht="38.25" x14ac:dyDescent="0.2">
      <c r="A71" s="7" t="s">
        <v>7</v>
      </c>
      <c r="B71" s="4" t="s">
        <v>42</v>
      </c>
      <c r="C71" s="17" t="s">
        <v>6090</v>
      </c>
      <c r="D71" s="24" t="s">
        <v>6091</v>
      </c>
      <c r="E71" s="18" t="s">
        <v>6092</v>
      </c>
      <c r="F71" s="18" t="s">
        <v>6093</v>
      </c>
      <c r="G71" s="18" t="s">
        <v>700</v>
      </c>
      <c r="H71" s="18" t="s">
        <v>6094</v>
      </c>
      <c r="I71" s="18"/>
      <c r="J71" s="19">
        <v>41537</v>
      </c>
      <c r="K71" s="20">
        <v>2013</v>
      </c>
      <c r="L71" s="20">
        <v>2016</v>
      </c>
      <c r="M71" s="22">
        <v>6334.61</v>
      </c>
      <c r="N71" s="21" t="s">
        <v>130</v>
      </c>
      <c r="O71" s="23">
        <f>M71*VLOOKUP(N71,Kurzy!$A$2:$B$11,2,FALSE)</f>
        <v>6334.61</v>
      </c>
      <c r="P71" s="18" t="s">
        <v>6141</v>
      </c>
      <c r="Q71" s="40"/>
      <c r="R71" s="18" t="s">
        <v>10147</v>
      </c>
      <c r="S71" s="18"/>
    </row>
    <row r="72" spans="1:19" ht="51" hidden="1" x14ac:dyDescent="0.2">
      <c r="A72" s="7" t="s">
        <v>7</v>
      </c>
      <c r="B72" s="4" t="s">
        <v>42</v>
      </c>
      <c r="C72" s="17" t="s">
        <v>6095</v>
      </c>
      <c r="D72" s="24" t="s">
        <v>6091</v>
      </c>
      <c r="E72" s="18" t="s">
        <v>6096</v>
      </c>
      <c r="F72" s="18" t="s">
        <v>6097</v>
      </c>
      <c r="G72" s="18" t="s">
        <v>896</v>
      </c>
      <c r="H72" s="18" t="s">
        <v>897</v>
      </c>
      <c r="I72" s="18"/>
      <c r="J72" s="19">
        <v>41010</v>
      </c>
      <c r="K72" s="20">
        <v>2011</v>
      </c>
      <c r="L72" s="20">
        <v>2013</v>
      </c>
      <c r="M72" s="22">
        <v>1274</v>
      </c>
      <c r="N72" s="21" t="s">
        <v>130</v>
      </c>
      <c r="O72" s="23">
        <f>M72*VLOOKUP(N72,Kurzy!$A$2:$B$11,2,FALSE)</f>
        <v>1274</v>
      </c>
      <c r="P72" s="18" t="s">
        <v>6142</v>
      </c>
      <c r="Q72" s="40"/>
      <c r="R72" s="18" t="s">
        <v>10143</v>
      </c>
      <c r="S72" s="18" t="s">
        <v>10146</v>
      </c>
    </row>
    <row r="73" spans="1:19" ht="51" x14ac:dyDescent="0.2">
      <c r="A73" s="7" t="s">
        <v>7</v>
      </c>
      <c r="B73" s="4" t="s">
        <v>42</v>
      </c>
      <c r="C73" s="17" t="s">
        <v>6095</v>
      </c>
      <c r="D73" s="24" t="s">
        <v>6091</v>
      </c>
      <c r="E73" s="18" t="s">
        <v>6098</v>
      </c>
      <c r="F73" s="18" t="s">
        <v>6093</v>
      </c>
      <c r="G73" s="18" t="s">
        <v>700</v>
      </c>
      <c r="H73" s="18" t="s">
        <v>6094</v>
      </c>
      <c r="I73" s="18"/>
      <c r="J73" s="19">
        <v>40554</v>
      </c>
      <c r="K73" s="20">
        <v>2011</v>
      </c>
      <c r="L73" s="20">
        <v>2013</v>
      </c>
      <c r="M73" s="22">
        <v>3822.69</v>
      </c>
      <c r="N73" s="21" t="s">
        <v>130</v>
      </c>
      <c r="O73" s="23">
        <f>M73*VLOOKUP(N73,Kurzy!$A$2:$B$11,2,FALSE)</f>
        <v>3822.69</v>
      </c>
      <c r="P73" s="18" t="s">
        <v>6143</v>
      </c>
      <c r="Q73" s="40"/>
      <c r="R73" s="18" t="s">
        <v>10147</v>
      </c>
      <c r="S73" s="18"/>
    </row>
    <row r="74" spans="1:19" ht="38.25" x14ac:dyDescent="0.2">
      <c r="A74" s="7" t="s">
        <v>7</v>
      </c>
      <c r="B74" s="4" t="s">
        <v>42</v>
      </c>
      <c r="C74" s="17" t="s">
        <v>6099</v>
      </c>
      <c r="D74" s="24" t="s">
        <v>6100</v>
      </c>
      <c r="E74" s="18" t="s">
        <v>6101</v>
      </c>
      <c r="F74" s="18" t="s">
        <v>6102</v>
      </c>
      <c r="G74" s="18" t="s">
        <v>700</v>
      </c>
      <c r="H74" s="18" t="s">
        <v>6094</v>
      </c>
      <c r="I74" s="18"/>
      <c r="J74" s="19">
        <v>41290</v>
      </c>
      <c r="K74" s="20">
        <v>2013</v>
      </c>
      <c r="L74" s="20">
        <v>2016</v>
      </c>
      <c r="M74" s="22">
        <v>41905.97</v>
      </c>
      <c r="N74" s="21" t="s">
        <v>130</v>
      </c>
      <c r="O74" s="23">
        <f>M74*VLOOKUP(N74,Kurzy!$A$2:$B$11,2,FALSE)</f>
        <v>41905.97</v>
      </c>
      <c r="P74" s="18" t="s">
        <v>6144</v>
      </c>
      <c r="Q74" s="40"/>
      <c r="R74" s="18" t="s">
        <v>10147</v>
      </c>
      <c r="S74" s="18"/>
    </row>
    <row r="75" spans="1:19" ht="25.5" hidden="1" x14ac:dyDescent="0.2">
      <c r="A75" s="7" t="s">
        <v>7</v>
      </c>
      <c r="B75" s="4" t="s">
        <v>42</v>
      </c>
      <c r="C75" s="17" t="s">
        <v>6099</v>
      </c>
      <c r="D75" s="24" t="s">
        <v>6100</v>
      </c>
      <c r="E75" s="18" t="s">
        <v>6096</v>
      </c>
      <c r="F75" s="18" t="s">
        <v>6097</v>
      </c>
      <c r="G75" s="18" t="s">
        <v>896</v>
      </c>
      <c r="H75" s="18" t="s">
        <v>897</v>
      </c>
      <c r="I75" s="18"/>
      <c r="J75" s="19">
        <v>41453</v>
      </c>
      <c r="K75" s="20">
        <v>2013</v>
      </c>
      <c r="L75" s="20">
        <v>2016</v>
      </c>
      <c r="M75" s="22">
        <v>13570</v>
      </c>
      <c r="N75" s="21" t="s">
        <v>130</v>
      </c>
      <c r="O75" s="23">
        <f>M75*VLOOKUP(N75,Kurzy!$A$2:$B$11,2,FALSE)</f>
        <v>13570</v>
      </c>
      <c r="P75" s="18" t="s">
        <v>6145</v>
      </c>
      <c r="Q75" s="40"/>
      <c r="R75" s="18" t="s">
        <v>10143</v>
      </c>
      <c r="S75" s="18" t="s">
        <v>10146</v>
      </c>
    </row>
    <row r="76" spans="1:19" ht="25.5" x14ac:dyDescent="0.2">
      <c r="A76" s="7" t="s">
        <v>7</v>
      </c>
      <c r="B76" s="4" t="s">
        <v>42</v>
      </c>
      <c r="C76" s="17" t="s">
        <v>6103</v>
      </c>
      <c r="D76" s="24" t="s">
        <v>6104</v>
      </c>
      <c r="E76" s="18" t="s">
        <v>6105</v>
      </c>
      <c r="F76" s="18" t="s">
        <v>6093</v>
      </c>
      <c r="G76" s="18" t="s">
        <v>6106</v>
      </c>
      <c r="H76" s="18" t="s">
        <v>4153</v>
      </c>
      <c r="I76" s="18"/>
      <c r="J76" s="19">
        <v>42159</v>
      </c>
      <c r="K76" s="20">
        <v>2015</v>
      </c>
      <c r="L76" s="20">
        <v>2016</v>
      </c>
      <c r="M76" s="22">
        <v>4504.79</v>
      </c>
      <c r="N76" s="21" t="s">
        <v>130</v>
      </c>
      <c r="O76" s="23">
        <f>M76*VLOOKUP(N76,Kurzy!$A$2:$B$11,2,FALSE)</f>
        <v>4504.79</v>
      </c>
      <c r="P76" s="18" t="s">
        <v>6146</v>
      </c>
      <c r="Q76" s="40"/>
      <c r="R76" s="18" t="s">
        <v>10147</v>
      </c>
      <c r="S76" s="18"/>
    </row>
    <row r="77" spans="1:19" ht="38.25" x14ac:dyDescent="0.2">
      <c r="A77" s="7" t="s">
        <v>7</v>
      </c>
      <c r="B77" s="4" t="s">
        <v>42</v>
      </c>
      <c r="C77" s="17" t="s">
        <v>6107</v>
      </c>
      <c r="D77" s="24" t="s">
        <v>6100</v>
      </c>
      <c r="E77" s="18" t="s">
        <v>6108</v>
      </c>
      <c r="F77" s="18" t="s">
        <v>6093</v>
      </c>
      <c r="G77" s="18" t="s">
        <v>6109</v>
      </c>
      <c r="H77" s="18" t="s">
        <v>6110</v>
      </c>
      <c r="I77" s="18"/>
      <c r="J77" s="19">
        <v>42157</v>
      </c>
      <c r="K77" s="20">
        <v>2015</v>
      </c>
      <c r="L77" s="20">
        <v>2018</v>
      </c>
      <c r="M77" s="22">
        <v>37386.839999999997</v>
      </c>
      <c r="N77" s="21" t="s">
        <v>130</v>
      </c>
      <c r="O77" s="23">
        <f>M77*VLOOKUP(N77,Kurzy!$A$2:$B$11,2,FALSE)</f>
        <v>37386.839999999997</v>
      </c>
      <c r="P77" s="18" t="s">
        <v>6147</v>
      </c>
      <c r="Q77" s="40"/>
      <c r="R77" s="18" t="s">
        <v>10147</v>
      </c>
      <c r="S77" s="18"/>
    </row>
    <row r="78" spans="1:19" ht="51" x14ac:dyDescent="0.2">
      <c r="A78" s="7" t="s">
        <v>7</v>
      </c>
      <c r="B78" s="4" t="s">
        <v>119</v>
      </c>
      <c r="C78" s="17" t="s">
        <v>6111</v>
      </c>
      <c r="D78" s="24" t="s">
        <v>6112</v>
      </c>
      <c r="E78" s="18" t="s">
        <v>6113</v>
      </c>
      <c r="F78" s="18" t="s">
        <v>6114</v>
      </c>
      <c r="G78" s="18" t="s">
        <v>6115</v>
      </c>
      <c r="H78" s="18" t="s">
        <v>6116</v>
      </c>
      <c r="I78" s="18"/>
      <c r="J78" s="19">
        <v>40596</v>
      </c>
      <c r="K78" s="20">
        <v>2011</v>
      </c>
      <c r="L78" s="20">
        <v>2014</v>
      </c>
      <c r="M78" s="22">
        <v>46252</v>
      </c>
      <c r="N78" s="21" t="s">
        <v>130</v>
      </c>
      <c r="O78" s="23">
        <f>M78*VLOOKUP(N78,Kurzy!$A$2:$B$11,2,FALSE)</f>
        <v>46252</v>
      </c>
      <c r="P78" s="18" t="s">
        <v>6148</v>
      </c>
      <c r="Q78" s="40"/>
      <c r="R78" s="18" t="s">
        <v>10147</v>
      </c>
      <c r="S78" s="18"/>
    </row>
    <row r="79" spans="1:19" ht="38.25" x14ac:dyDescent="0.2">
      <c r="A79" s="7" t="s">
        <v>7</v>
      </c>
      <c r="B79" s="4" t="s">
        <v>119</v>
      </c>
      <c r="C79" s="17" t="s">
        <v>6117</v>
      </c>
      <c r="D79" s="24" t="s">
        <v>6112</v>
      </c>
      <c r="E79" s="18">
        <v>321485</v>
      </c>
      <c r="F79" s="18" t="s">
        <v>6118</v>
      </c>
      <c r="G79" s="18" t="s">
        <v>700</v>
      </c>
      <c r="H79" s="18" t="s">
        <v>6116</v>
      </c>
      <c r="I79" s="18"/>
      <c r="J79" s="19">
        <v>41435</v>
      </c>
      <c r="K79" s="20">
        <v>2013</v>
      </c>
      <c r="L79" s="20">
        <v>2017</v>
      </c>
      <c r="M79" s="22">
        <v>27590</v>
      </c>
      <c r="N79" s="21" t="s">
        <v>130</v>
      </c>
      <c r="O79" s="23">
        <f>M79*VLOOKUP(N79,Kurzy!$A$2:$B$11,2,FALSE)</f>
        <v>27590</v>
      </c>
      <c r="P79" s="18" t="s">
        <v>6149</v>
      </c>
      <c r="Q79" s="40"/>
      <c r="R79" s="18" t="s">
        <v>10147</v>
      </c>
      <c r="S79" s="18"/>
    </row>
    <row r="80" spans="1:19" ht="114.75" hidden="1" x14ac:dyDescent="0.2">
      <c r="A80" s="7" t="s">
        <v>7</v>
      </c>
      <c r="B80" s="4" t="s">
        <v>119</v>
      </c>
      <c r="C80" s="17" t="s">
        <v>6119</v>
      </c>
      <c r="D80" s="24" t="s">
        <v>6112</v>
      </c>
      <c r="E80" s="18" t="s">
        <v>6120</v>
      </c>
      <c r="F80" s="18" t="s">
        <v>6121</v>
      </c>
      <c r="G80" s="18" t="s">
        <v>6122</v>
      </c>
      <c r="H80" s="18" t="s">
        <v>6123</v>
      </c>
      <c r="I80" s="18"/>
      <c r="J80" s="19">
        <v>41604</v>
      </c>
      <c r="K80" s="20">
        <v>2014</v>
      </c>
      <c r="L80" s="20">
        <v>2015</v>
      </c>
      <c r="M80" s="22">
        <v>0</v>
      </c>
      <c r="N80" s="21" t="s">
        <v>130</v>
      </c>
      <c r="O80" s="23">
        <f>M80*VLOOKUP(N80,Kurzy!$A$2:$B$11,2,FALSE)</f>
        <v>0</v>
      </c>
      <c r="P80" s="18" t="s">
        <v>6150</v>
      </c>
      <c r="Q80" s="40"/>
      <c r="R80" s="18" t="s">
        <v>10143</v>
      </c>
      <c r="S80" s="18" t="s">
        <v>10145</v>
      </c>
    </row>
    <row r="81" spans="1:19" ht="25.5" x14ac:dyDescent="0.2">
      <c r="A81" s="7" t="s">
        <v>7</v>
      </c>
      <c r="B81" s="4" t="s">
        <v>26</v>
      </c>
      <c r="C81" s="17" t="s">
        <v>6124</v>
      </c>
      <c r="D81" s="24" t="s">
        <v>6125</v>
      </c>
      <c r="E81" s="18">
        <v>321278</v>
      </c>
      <c r="F81" s="18" t="s">
        <v>6126</v>
      </c>
      <c r="G81" s="18" t="s">
        <v>6127</v>
      </c>
      <c r="H81" s="18" t="s">
        <v>304</v>
      </c>
      <c r="I81" s="18"/>
      <c r="J81" s="19">
        <v>41452</v>
      </c>
      <c r="K81" s="20">
        <v>2013</v>
      </c>
      <c r="L81" s="20">
        <v>2016</v>
      </c>
      <c r="M81" s="22">
        <v>79112.67</v>
      </c>
      <c r="N81" s="21" t="s">
        <v>130</v>
      </c>
      <c r="O81" s="23">
        <f>M81*VLOOKUP(N81,Kurzy!$A$2:$B$11,2,FALSE)</f>
        <v>79112.67</v>
      </c>
      <c r="P81" s="18" t="s">
        <v>6151</v>
      </c>
      <c r="Q81" s="40"/>
      <c r="R81" s="18" t="s">
        <v>10147</v>
      </c>
      <c r="S81" s="18"/>
    </row>
    <row r="82" spans="1:19" ht="38.25" x14ac:dyDescent="0.2">
      <c r="A82" s="7" t="s">
        <v>7</v>
      </c>
      <c r="B82" s="4" t="s">
        <v>26</v>
      </c>
      <c r="C82" s="17" t="s">
        <v>6128</v>
      </c>
      <c r="D82" s="24" t="s">
        <v>6129</v>
      </c>
      <c r="E82" s="18" t="s">
        <v>6130</v>
      </c>
      <c r="F82" s="18" t="s">
        <v>2040</v>
      </c>
      <c r="G82" s="18" t="s">
        <v>1998</v>
      </c>
      <c r="H82" s="18" t="s">
        <v>304</v>
      </c>
      <c r="I82" s="18"/>
      <c r="J82" s="19">
        <v>42083</v>
      </c>
      <c r="K82" s="20">
        <v>2015</v>
      </c>
      <c r="L82" s="20">
        <v>2019</v>
      </c>
      <c r="M82" s="22">
        <v>604</v>
      </c>
      <c r="N82" s="21" t="s">
        <v>130</v>
      </c>
      <c r="O82" s="23">
        <f>M82*VLOOKUP(N82,Kurzy!$A$2:$B$11,2,FALSE)</f>
        <v>604</v>
      </c>
      <c r="P82" s="18" t="s">
        <v>6152</v>
      </c>
      <c r="Q82" s="40"/>
      <c r="R82" s="18" t="s">
        <v>10147</v>
      </c>
      <c r="S82" s="18"/>
    </row>
    <row r="83" spans="1:19" ht="76.5" hidden="1" x14ac:dyDescent="0.2">
      <c r="A83" s="7" t="s">
        <v>7</v>
      </c>
      <c r="B83" s="4" t="s">
        <v>77</v>
      </c>
      <c r="C83" s="17" t="s">
        <v>6131</v>
      </c>
      <c r="D83" s="24" t="s">
        <v>6132</v>
      </c>
      <c r="E83" s="18" t="s">
        <v>6133</v>
      </c>
      <c r="F83" s="18" t="s">
        <v>6134</v>
      </c>
      <c r="G83" s="18" t="s">
        <v>6135</v>
      </c>
      <c r="H83" s="18" t="s">
        <v>6136</v>
      </c>
      <c r="I83" s="18"/>
      <c r="J83" s="19">
        <v>42033</v>
      </c>
      <c r="K83" s="20">
        <v>2015</v>
      </c>
      <c r="L83" s="20">
        <v>2015</v>
      </c>
      <c r="M83" s="22">
        <v>7996.49</v>
      </c>
      <c r="N83" s="21" t="s">
        <v>130</v>
      </c>
      <c r="O83" s="23">
        <f>M83*VLOOKUP(N83,Kurzy!$A$2:$B$11,2,FALSE)</f>
        <v>7996.49</v>
      </c>
      <c r="P83" s="18"/>
      <c r="Q83" s="40"/>
      <c r="R83" s="18" t="s">
        <v>10143</v>
      </c>
      <c r="S83" s="18" t="s">
        <v>10163</v>
      </c>
    </row>
    <row r="84" spans="1:19" ht="38.25" hidden="1" x14ac:dyDescent="0.2">
      <c r="A84" s="7" t="s">
        <v>7</v>
      </c>
      <c r="B84" s="4" t="s">
        <v>42</v>
      </c>
      <c r="C84" s="17" t="s">
        <v>6137</v>
      </c>
      <c r="D84" s="24" t="s">
        <v>6138</v>
      </c>
      <c r="E84" s="18" t="s">
        <v>6139</v>
      </c>
      <c r="F84" s="18"/>
      <c r="G84" s="18" t="s">
        <v>6140</v>
      </c>
      <c r="H84" s="18" t="s">
        <v>6094</v>
      </c>
      <c r="I84" s="18"/>
      <c r="J84" s="19">
        <v>40932</v>
      </c>
      <c r="K84" s="20">
        <v>2012</v>
      </c>
      <c r="L84" s="20">
        <v>2015</v>
      </c>
      <c r="M84" s="22">
        <v>0</v>
      </c>
      <c r="N84" s="21" t="s">
        <v>130</v>
      </c>
      <c r="O84" s="23">
        <f>M84*VLOOKUP(N84,Kurzy!$A$2:$B$11,2,FALSE)</f>
        <v>0</v>
      </c>
      <c r="P84" s="18" t="s">
        <v>6153</v>
      </c>
      <c r="Q84" s="40"/>
      <c r="R84" s="18" t="s">
        <v>10143</v>
      </c>
      <c r="S84" s="18" t="s">
        <v>10145</v>
      </c>
    </row>
    <row r="85" spans="1:19" ht="38.25" hidden="1" x14ac:dyDescent="0.2">
      <c r="A85" s="7" t="s">
        <v>31</v>
      </c>
      <c r="B85" s="4" t="s">
        <v>18</v>
      </c>
      <c r="C85" s="17" t="s">
        <v>4854</v>
      </c>
      <c r="D85" s="24" t="s">
        <v>4855</v>
      </c>
      <c r="E85" s="18" t="s">
        <v>4856</v>
      </c>
      <c r="F85" s="18"/>
      <c r="G85" s="18" t="s">
        <v>4857</v>
      </c>
      <c r="H85" s="18"/>
      <c r="I85" s="18"/>
      <c r="J85" s="19">
        <v>41517</v>
      </c>
      <c r="K85" s="20">
        <v>2014</v>
      </c>
      <c r="L85" s="20">
        <v>2016</v>
      </c>
      <c r="M85" s="22">
        <v>11321</v>
      </c>
      <c r="N85" s="21" t="s">
        <v>130</v>
      </c>
      <c r="O85" s="23">
        <f>M85*VLOOKUP(N85,Kurzy!$A$2:$B$11,2,FALSE)</f>
        <v>11321</v>
      </c>
      <c r="P85" s="18"/>
      <c r="Q85" s="40"/>
      <c r="R85" s="18" t="s">
        <v>10143</v>
      </c>
      <c r="S85" s="18" t="s">
        <v>10163</v>
      </c>
    </row>
    <row r="86" spans="1:19" ht="25.5" hidden="1" x14ac:dyDescent="0.2">
      <c r="A86" s="7" t="s">
        <v>31</v>
      </c>
      <c r="B86" s="4" t="s">
        <v>18</v>
      </c>
      <c r="C86" s="17" t="s">
        <v>4858</v>
      </c>
      <c r="D86" s="24" t="s">
        <v>4859</v>
      </c>
      <c r="E86" s="18" t="s">
        <v>4860</v>
      </c>
      <c r="F86" s="18"/>
      <c r="G86" s="18" t="s">
        <v>345</v>
      </c>
      <c r="H86" s="18" t="s">
        <v>4861</v>
      </c>
      <c r="I86" s="18"/>
      <c r="J86" s="19">
        <v>2015</v>
      </c>
      <c r="K86" s="20">
        <v>2015</v>
      </c>
      <c r="L86" s="20">
        <v>2017</v>
      </c>
      <c r="M86" s="22">
        <v>14072.8</v>
      </c>
      <c r="N86" s="21" t="s">
        <v>130</v>
      </c>
      <c r="O86" s="23">
        <f>M86*VLOOKUP(N86,Kurzy!$A$2:$B$11,2,FALSE)</f>
        <v>14072.8</v>
      </c>
      <c r="P86" s="18"/>
      <c r="Q86" s="40"/>
      <c r="R86" s="18" t="s">
        <v>10143</v>
      </c>
      <c r="S86" s="18" t="s">
        <v>10163</v>
      </c>
    </row>
    <row r="87" spans="1:19" ht="38.25" x14ac:dyDescent="0.2">
      <c r="A87" s="7" t="s">
        <v>31</v>
      </c>
      <c r="B87" s="4" t="s">
        <v>79</v>
      </c>
      <c r="C87" s="17" t="s">
        <v>4862</v>
      </c>
      <c r="D87" s="24" t="s">
        <v>4863</v>
      </c>
      <c r="E87" s="18">
        <v>602150</v>
      </c>
      <c r="F87" s="18" t="s">
        <v>4864</v>
      </c>
      <c r="G87" s="18" t="s">
        <v>4865</v>
      </c>
      <c r="H87" s="18" t="s">
        <v>4866</v>
      </c>
      <c r="I87" s="18"/>
      <c r="J87" s="19">
        <v>41519</v>
      </c>
      <c r="K87" s="20">
        <v>2013</v>
      </c>
      <c r="L87" s="20">
        <v>2020</v>
      </c>
      <c r="M87" s="22">
        <v>45731.6</v>
      </c>
      <c r="N87" s="21" t="s">
        <v>130</v>
      </c>
      <c r="O87" s="23">
        <f>M87*VLOOKUP(N87,Kurzy!$A$2:$B$11,2,FALSE)</f>
        <v>45731.6</v>
      </c>
      <c r="P87" s="18"/>
      <c r="Q87" s="40"/>
      <c r="R87" s="18" t="s">
        <v>10147</v>
      </c>
      <c r="S87" s="18"/>
    </row>
    <row r="88" spans="1:19" ht="51" x14ac:dyDescent="0.2">
      <c r="A88" s="7" t="s">
        <v>30</v>
      </c>
      <c r="B88" s="4" t="s">
        <v>47</v>
      </c>
      <c r="C88" s="17" t="s">
        <v>1925</v>
      </c>
      <c r="D88" s="24" t="s">
        <v>1926</v>
      </c>
      <c r="E88" s="18">
        <v>603498</v>
      </c>
      <c r="F88" s="18" t="s">
        <v>1927</v>
      </c>
      <c r="G88" s="18" t="s">
        <v>1928</v>
      </c>
      <c r="H88" s="18" t="s">
        <v>304</v>
      </c>
      <c r="I88" s="18"/>
      <c r="J88" s="19">
        <v>41572</v>
      </c>
      <c r="K88" s="20">
        <v>2013</v>
      </c>
      <c r="L88" s="20">
        <v>2018</v>
      </c>
      <c r="M88" s="22">
        <v>70056.69</v>
      </c>
      <c r="N88" s="21" t="s">
        <v>130</v>
      </c>
      <c r="O88" s="23">
        <f>M88*VLOOKUP(N88,Kurzy!$A$2:$B$11,2,FALSE)</f>
        <v>70056.69</v>
      </c>
      <c r="P88" s="18" t="s">
        <v>2077</v>
      </c>
      <c r="Q88" s="40"/>
      <c r="R88" s="18" t="s">
        <v>10147</v>
      </c>
      <c r="S88" s="18"/>
    </row>
    <row r="89" spans="1:19" ht="76.5" x14ac:dyDescent="0.2">
      <c r="A89" s="7" t="s">
        <v>30</v>
      </c>
      <c r="B89" s="4" t="s">
        <v>47</v>
      </c>
      <c r="C89" s="17" t="s">
        <v>1929</v>
      </c>
      <c r="D89" s="24" t="s">
        <v>1926</v>
      </c>
      <c r="E89" s="18" t="s">
        <v>1930</v>
      </c>
      <c r="F89" s="18" t="s">
        <v>1931</v>
      </c>
      <c r="G89" s="18" t="s">
        <v>1932</v>
      </c>
      <c r="H89" s="18" t="s">
        <v>1933</v>
      </c>
      <c r="I89" s="18" t="s">
        <v>1934</v>
      </c>
      <c r="J89" s="19">
        <v>39710</v>
      </c>
      <c r="K89" s="20">
        <v>2008</v>
      </c>
      <c r="L89" s="20">
        <v>2011</v>
      </c>
      <c r="M89" s="22">
        <v>8500</v>
      </c>
      <c r="N89" s="21" t="s">
        <v>130</v>
      </c>
      <c r="O89" s="23">
        <f>M89*VLOOKUP(N89,Kurzy!$A$2:$B$11,2,FALSE)</f>
        <v>8500</v>
      </c>
      <c r="P89" s="18" t="s">
        <v>2078</v>
      </c>
      <c r="Q89" s="40"/>
      <c r="R89" s="18" t="s">
        <v>10147</v>
      </c>
      <c r="S89" s="18"/>
    </row>
    <row r="90" spans="1:19" ht="178.5" hidden="1" x14ac:dyDescent="0.2">
      <c r="A90" s="7" t="s">
        <v>30</v>
      </c>
      <c r="B90" s="4" t="s">
        <v>47</v>
      </c>
      <c r="C90" s="17" t="s">
        <v>1935</v>
      </c>
      <c r="D90" s="24" t="s">
        <v>1936</v>
      </c>
      <c r="E90" s="18" t="s">
        <v>1937</v>
      </c>
      <c r="F90" s="18" t="s">
        <v>1938</v>
      </c>
      <c r="G90" s="18" t="s">
        <v>1939</v>
      </c>
      <c r="H90" s="18" t="s">
        <v>304</v>
      </c>
      <c r="I90" s="18"/>
      <c r="J90" s="19">
        <v>42045</v>
      </c>
      <c r="K90" s="20">
        <v>2015</v>
      </c>
      <c r="L90" s="20">
        <v>2018</v>
      </c>
      <c r="M90" s="22">
        <v>30625.88</v>
      </c>
      <c r="N90" s="21" t="s">
        <v>130</v>
      </c>
      <c r="O90" s="23">
        <f>M90*VLOOKUP(N90,Kurzy!$A$2:$B$11,2,FALSE)</f>
        <v>30625.88</v>
      </c>
      <c r="P90" s="18" t="s">
        <v>2079</v>
      </c>
      <c r="Q90" s="40"/>
      <c r="R90" s="18" t="s">
        <v>10143</v>
      </c>
      <c r="S90" s="18" t="s">
        <v>10166</v>
      </c>
    </row>
    <row r="91" spans="1:19" ht="153" x14ac:dyDescent="0.2">
      <c r="A91" s="7" t="s">
        <v>30</v>
      </c>
      <c r="B91" s="4" t="s">
        <v>47</v>
      </c>
      <c r="C91" s="17" t="s">
        <v>1940</v>
      </c>
      <c r="D91" s="24" t="s">
        <v>1941</v>
      </c>
      <c r="E91" s="18" t="s">
        <v>1942</v>
      </c>
      <c r="F91" s="18" t="s">
        <v>1943</v>
      </c>
      <c r="G91" s="18" t="s">
        <v>1944</v>
      </c>
      <c r="H91" s="18" t="s">
        <v>1945</v>
      </c>
      <c r="I91" s="18"/>
      <c r="J91" s="19">
        <v>40844</v>
      </c>
      <c r="K91" s="20">
        <v>2011</v>
      </c>
      <c r="L91" s="20">
        <v>2015</v>
      </c>
      <c r="M91" s="22">
        <v>11923</v>
      </c>
      <c r="N91" s="21" t="s">
        <v>130</v>
      </c>
      <c r="O91" s="23">
        <f>M91*VLOOKUP(N91,Kurzy!$A$2:$B$11,2,FALSE)</f>
        <v>11923</v>
      </c>
      <c r="P91" s="18" t="s">
        <v>2080</v>
      </c>
      <c r="Q91" s="40"/>
      <c r="R91" s="18" t="s">
        <v>10147</v>
      </c>
      <c r="S91" s="18"/>
    </row>
    <row r="92" spans="1:19" ht="127.5" x14ac:dyDescent="0.2">
      <c r="A92" s="7" t="s">
        <v>30</v>
      </c>
      <c r="B92" s="4" t="s">
        <v>47</v>
      </c>
      <c r="C92" s="17" t="s">
        <v>1946</v>
      </c>
      <c r="D92" s="24" t="s">
        <v>1947</v>
      </c>
      <c r="E92" s="18" t="s">
        <v>1948</v>
      </c>
      <c r="F92" s="18" t="s">
        <v>1943</v>
      </c>
      <c r="G92" s="18" t="s">
        <v>1944</v>
      </c>
      <c r="H92" s="18" t="s">
        <v>1945</v>
      </c>
      <c r="I92" s="18"/>
      <c r="J92" s="19">
        <v>40406</v>
      </c>
      <c r="K92" s="20">
        <v>2010</v>
      </c>
      <c r="L92" s="20">
        <v>2014</v>
      </c>
      <c r="M92" s="22">
        <v>6359.63</v>
      </c>
      <c r="N92" s="21" t="s">
        <v>130</v>
      </c>
      <c r="O92" s="23">
        <f>M92*VLOOKUP(N92,Kurzy!$A$2:$B$11,2,FALSE)</f>
        <v>6359.63</v>
      </c>
      <c r="P92" s="18" t="s">
        <v>2081</v>
      </c>
      <c r="Q92" s="40"/>
      <c r="R92" s="18" t="s">
        <v>10147</v>
      </c>
      <c r="S92" s="18"/>
    </row>
    <row r="93" spans="1:19" ht="178.5" x14ac:dyDescent="0.2">
      <c r="A93" s="7" t="s">
        <v>30</v>
      </c>
      <c r="B93" s="4" t="s">
        <v>47</v>
      </c>
      <c r="C93" s="17" t="s">
        <v>1949</v>
      </c>
      <c r="D93" s="24" t="s">
        <v>1941</v>
      </c>
      <c r="E93" s="18" t="s">
        <v>1950</v>
      </c>
      <c r="F93" s="18" t="s">
        <v>1943</v>
      </c>
      <c r="G93" s="18" t="s">
        <v>1944</v>
      </c>
      <c r="H93" s="18" t="s">
        <v>1945</v>
      </c>
      <c r="I93" s="18"/>
      <c r="J93" s="19">
        <v>40126</v>
      </c>
      <c r="K93" s="20">
        <v>2009</v>
      </c>
      <c r="L93" s="20">
        <v>2013</v>
      </c>
      <c r="M93" s="22">
        <v>16610.88</v>
      </c>
      <c r="N93" s="21" t="s">
        <v>130</v>
      </c>
      <c r="O93" s="23">
        <f>M93*VLOOKUP(N93,Kurzy!$A$2:$B$11,2,FALSE)</f>
        <v>16610.88</v>
      </c>
      <c r="P93" s="18" t="s">
        <v>2082</v>
      </c>
      <c r="Q93" s="40"/>
      <c r="R93" s="18" t="s">
        <v>10147</v>
      </c>
      <c r="S93" s="18"/>
    </row>
    <row r="94" spans="1:19" ht="140.25" x14ac:dyDescent="0.2">
      <c r="A94" s="7" t="s">
        <v>30</v>
      </c>
      <c r="B94" s="4" t="s">
        <v>47</v>
      </c>
      <c r="C94" s="17" t="s">
        <v>1951</v>
      </c>
      <c r="D94" s="24" t="s">
        <v>1941</v>
      </c>
      <c r="E94" s="18" t="s">
        <v>1952</v>
      </c>
      <c r="F94" s="18" t="s">
        <v>1943</v>
      </c>
      <c r="G94" s="18" t="s">
        <v>1944</v>
      </c>
      <c r="H94" s="18" t="s">
        <v>1945</v>
      </c>
      <c r="I94" s="18"/>
      <c r="J94" s="19">
        <v>41921</v>
      </c>
      <c r="K94" s="20">
        <v>2014</v>
      </c>
      <c r="L94" s="20">
        <v>2014</v>
      </c>
      <c r="M94" s="22">
        <v>12729.51</v>
      </c>
      <c r="N94" s="21" t="s">
        <v>130</v>
      </c>
      <c r="O94" s="23">
        <f>M94*VLOOKUP(N94,Kurzy!$A$2:$B$11,2,FALSE)</f>
        <v>12729.51</v>
      </c>
      <c r="P94" s="18" t="s">
        <v>10190</v>
      </c>
      <c r="Q94" s="40"/>
      <c r="R94" s="18" t="s">
        <v>10147</v>
      </c>
      <c r="S94" s="18"/>
    </row>
    <row r="95" spans="1:19" ht="51" x14ac:dyDescent="0.2">
      <c r="A95" s="7" t="s">
        <v>30</v>
      </c>
      <c r="B95" s="4" t="s">
        <v>44</v>
      </c>
      <c r="C95" s="17" t="s">
        <v>1953</v>
      </c>
      <c r="D95" s="24" t="s">
        <v>1954</v>
      </c>
      <c r="E95" s="18" t="s">
        <v>1955</v>
      </c>
      <c r="F95" s="18"/>
      <c r="G95" s="18" t="s">
        <v>1956</v>
      </c>
      <c r="H95" s="18" t="s">
        <v>304</v>
      </c>
      <c r="I95" s="18"/>
      <c r="J95" s="19" t="s">
        <v>1957</v>
      </c>
      <c r="K95" s="20">
        <v>2011</v>
      </c>
      <c r="L95" s="20">
        <v>2017</v>
      </c>
      <c r="M95" s="22">
        <v>7155.04</v>
      </c>
      <c r="N95" s="21" t="s">
        <v>130</v>
      </c>
      <c r="O95" s="23">
        <f>M95*VLOOKUP(N95,Kurzy!$A$2:$B$11,2,FALSE)</f>
        <v>7155.04</v>
      </c>
      <c r="P95" s="18"/>
      <c r="Q95" s="40"/>
      <c r="R95" s="18" t="s">
        <v>10147</v>
      </c>
      <c r="S95" s="18"/>
    </row>
    <row r="96" spans="1:19" ht="38.25" hidden="1" x14ac:dyDescent="0.2">
      <c r="A96" s="7" t="s">
        <v>30</v>
      </c>
      <c r="B96" s="4" t="s">
        <v>44</v>
      </c>
      <c r="C96" s="17" t="s">
        <v>1958</v>
      </c>
      <c r="D96" s="24" t="s">
        <v>1954</v>
      </c>
      <c r="E96" s="18" t="s">
        <v>1959</v>
      </c>
      <c r="F96" s="18"/>
      <c r="G96" s="18" t="s">
        <v>1960</v>
      </c>
      <c r="H96" s="18" t="s">
        <v>304</v>
      </c>
      <c r="I96" s="18"/>
      <c r="J96" s="19" t="s">
        <v>1961</v>
      </c>
      <c r="K96" s="20">
        <v>2014</v>
      </c>
      <c r="L96" s="20">
        <v>2018</v>
      </c>
      <c r="M96" s="22">
        <v>0</v>
      </c>
      <c r="N96" s="21" t="s">
        <v>130</v>
      </c>
      <c r="O96" s="23">
        <f>M96*VLOOKUP(N96,Kurzy!$A$2:$B$11,2,FALSE)</f>
        <v>0</v>
      </c>
      <c r="P96" s="18"/>
      <c r="Q96" s="40"/>
      <c r="R96" s="18" t="s">
        <v>10143</v>
      </c>
      <c r="S96" s="18" t="s">
        <v>10145</v>
      </c>
    </row>
    <row r="97" spans="1:19" ht="38.25" x14ac:dyDescent="0.2">
      <c r="A97" s="7" t="s">
        <v>30</v>
      </c>
      <c r="B97" s="4" t="s">
        <v>45</v>
      </c>
      <c r="C97" s="17" t="s">
        <v>898</v>
      </c>
      <c r="D97" s="24" t="s">
        <v>893</v>
      </c>
      <c r="E97" s="18" t="s">
        <v>2006</v>
      </c>
      <c r="F97" s="18" t="s">
        <v>307</v>
      </c>
      <c r="G97" s="18" t="s">
        <v>1956</v>
      </c>
      <c r="H97" s="18" t="s">
        <v>304</v>
      </c>
      <c r="I97" s="18"/>
      <c r="J97" s="19">
        <v>41590</v>
      </c>
      <c r="K97" s="20">
        <v>2013</v>
      </c>
      <c r="L97" s="20">
        <v>2017</v>
      </c>
      <c r="M97" s="22">
        <v>36448.82</v>
      </c>
      <c r="N97" s="21" t="s">
        <v>130</v>
      </c>
      <c r="O97" s="23">
        <f>M97*VLOOKUP(N97,Kurzy!$A$2:$B$11,2,FALSE)</f>
        <v>36448.82</v>
      </c>
      <c r="P97" s="18" t="s">
        <v>2083</v>
      </c>
      <c r="Q97" s="40"/>
      <c r="R97" s="18" t="s">
        <v>10147</v>
      </c>
      <c r="S97" s="18"/>
    </row>
    <row r="98" spans="1:19" ht="89.25" hidden="1" x14ac:dyDescent="0.2">
      <c r="A98" s="7" t="s">
        <v>30</v>
      </c>
      <c r="B98" s="4" t="s">
        <v>45</v>
      </c>
      <c r="C98" s="17" t="s">
        <v>2007</v>
      </c>
      <c r="D98" s="24" t="s">
        <v>2008</v>
      </c>
      <c r="E98" s="18" t="s">
        <v>2009</v>
      </c>
      <c r="F98" s="18" t="s">
        <v>307</v>
      </c>
      <c r="G98" s="18" t="s">
        <v>1956</v>
      </c>
      <c r="H98" s="18" t="s">
        <v>304</v>
      </c>
      <c r="I98" s="18"/>
      <c r="J98" s="19">
        <v>41481</v>
      </c>
      <c r="K98" s="20">
        <v>2014</v>
      </c>
      <c r="L98" s="20">
        <v>2018</v>
      </c>
      <c r="M98" s="22">
        <v>138634.32</v>
      </c>
      <c r="N98" s="21" t="s">
        <v>130</v>
      </c>
      <c r="O98" s="23">
        <f>M98*VLOOKUP(N98,Kurzy!$A$2:$B$11,2,FALSE)</f>
        <v>138634.32</v>
      </c>
      <c r="P98" s="18" t="s">
        <v>2084</v>
      </c>
      <c r="Q98" s="40"/>
      <c r="R98" s="18" t="s">
        <v>10143</v>
      </c>
      <c r="S98" s="18" t="s">
        <v>10167</v>
      </c>
    </row>
    <row r="99" spans="1:19" ht="38.25" x14ac:dyDescent="0.2">
      <c r="A99" s="7" t="s">
        <v>30</v>
      </c>
      <c r="B99" s="4" t="s">
        <v>45</v>
      </c>
      <c r="C99" s="17" t="s">
        <v>2010</v>
      </c>
      <c r="D99" s="24" t="s">
        <v>2011</v>
      </c>
      <c r="E99" s="18" t="s">
        <v>2012</v>
      </c>
      <c r="F99" s="18" t="s">
        <v>2013</v>
      </c>
      <c r="G99" s="18" t="s">
        <v>2014</v>
      </c>
      <c r="H99" s="18" t="s">
        <v>2015</v>
      </c>
      <c r="I99" s="18"/>
      <c r="J99" s="19">
        <v>40302</v>
      </c>
      <c r="K99" s="20">
        <v>2011</v>
      </c>
      <c r="L99" s="20">
        <v>2015</v>
      </c>
      <c r="M99" s="22">
        <v>41531.040000000001</v>
      </c>
      <c r="N99" s="21" t="s">
        <v>130</v>
      </c>
      <c r="O99" s="23">
        <f>M99*VLOOKUP(N99,Kurzy!$A$2:$B$11,2,FALSE)</f>
        <v>41531.040000000001</v>
      </c>
      <c r="P99" s="18" t="s">
        <v>2085</v>
      </c>
      <c r="Q99" s="40"/>
      <c r="R99" s="18" t="s">
        <v>10147</v>
      </c>
      <c r="S99" s="18"/>
    </row>
    <row r="100" spans="1:19" ht="38.25" x14ac:dyDescent="0.2">
      <c r="A100" s="7" t="s">
        <v>30</v>
      </c>
      <c r="B100" s="4" t="s">
        <v>45</v>
      </c>
      <c r="C100" s="17" t="s">
        <v>2016</v>
      </c>
      <c r="D100" s="24" t="s">
        <v>2017</v>
      </c>
      <c r="E100" s="18" t="s">
        <v>2018</v>
      </c>
      <c r="F100" s="18" t="s">
        <v>2019</v>
      </c>
      <c r="G100" s="18" t="s">
        <v>2020</v>
      </c>
      <c r="H100" s="18" t="s">
        <v>2021</v>
      </c>
      <c r="I100" s="18"/>
      <c r="J100" s="19">
        <v>41913</v>
      </c>
      <c r="K100" s="20">
        <v>2014</v>
      </c>
      <c r="L100" s="20">
        <v>2019</v>
      </c>
      <c r="M100" s="22">
        <v>9000.02</v>
      </c>
      <c r="N100" s="21" t="s">
        <v>130</v>
      </c>
      <c r="O100" s="23">
        <f>M100*VLOOKUP(N100,Kurzy!$A$2:$B$11,2,FALSE)</f>
        <v>9000.02</v>
      </c>
      <c r="P100" s="18" t="s">
        <v>2086</v>
      </c>
      <c r="Q100" s="40"/>
      <c r="R100" s="18" t="s">
        <v>10147</v>
      </c>
      <c r="S100" s="18"/>
    </row>
    <row r="101" spans="1:19" ht="51" x14ac:dyDescent="0.2">
      <c r="A101" s="7" t="s">
        <v>30</v>
      </c>
      <c r="B101" s="4" t="s">
        <v>48</v>
      </c>
      <c r="C101" s="17" t="s">
        <v>921</v>
      </c>
      <c r="D101" s="24" t="s">
        <v>922</v>
      </c>
      <c r="E101" s="18" t="s">
        <v>923</v>
      </c>
      <c r="F101" s="18" t="s">
        <v>924</v>
      </c>
      <c r="G101" s="18" t="s">
        <v>925</v>
      </c>
      <c r="H101" s="18" t="s">
        <v>2022</v>
      </c>
      <c r="I101" s="18"/>
      <c r="J101" s="19">
        <v>41281</v>
      </c>
      <c r="K101" s="20">
        <v>2013</v>
      </c>
      <c r="L101" s="20">
        <v>2015</v>
      </c>
      <c r="M101" s="22">
        <v>47533.68</v>
      </c>
      <c r="N101" s="21" t="s">
        <v>130</v>
      </c>
      <c r="O101" s="23">
        <f>M101*VLOOKUP(N101,Kurzy!$A$2:$B$11,2,FALSE)</f>
        <v>47533.68</v>
      </c>
      <c r="P101" s="18"/>
      <c r="Q101" s="40"/>
      <c r="R101" s="18" t="s">
        <v>10147</v>
      </c>
      <c r="S101" s="18"/>
    </row>
    <row r="102" spans="1:19" ht="38.25" x14ac:dyDescent="0.2">
      <c r="A102" s="7" t="s">
        <v>30</v>
      </c>
      <c r="B102" s="4" t="s">
        <v>48</v>
      </c>
      <c r="C102" s="17" t="s">
        <v>2023</v>
      </c>
      <c r="D102" s="24" t="s">
        <v>2024</v>
      </c>
      <c r="E102" s="18" t="s">
        <v>2025</v>
      </c>
      <c r="F102" s="18" t="s">
        <v>2026</v>
      </c>
      <c r="G102" s="18" t="s">
        <v>2004</v>
      </c>
      <c r="H102" s="18" t="s">
        <v>2022</v>
      </c>
      <c r="I102" s="18"/>
      <c r="J102" s="19">
        <v>40148</v>
      </c>
      <c r="K102" s="20">
        <v>2010</v>
      </c>
      <c r="L102" s="20">
        <v>2013</v>
      </c>
      <c r="M102" s="22">
        <v>32313.57</v>
      </c>
      <c r="N102" s="21" t="s">
        <v>130</v>
      </c>
      <c r="O102" s="23">
        <f>M102*VLOOKUP(N102,Kurzy!$A$2:$B$11,2,FALSE)</f>
        <v>32313.57</v>
      </c>
      <c r="P102" s="18"/>
      <c r="Q102" s="40"/>
      <c r="R102" s="18" t="s">
        <v>10147</v>
      </c>
      <c r="S102" s="18"/>
    </row>
    <row r="103" spans="1:19" ht="51" x14ac:dyDescent="0.2">
      <c r="A103" s="7" t="s">
        <v>30</v>
      </c>
      <c r="B103" s="4" t="s">
        <v>46</v>
      </c>
      <c r="C103" s="17" t="s">
        <v>2027</v>
      </c>
      <c r="D103" s="24" t="s">
        <v>2028</v>
      </c>
      <c r="E103" s="18" t="s">
        <v>2029</v>
      </c>
      <c r="F103" s="18" t="s">
        <v>2030</v>
      </c>
      <c r="G103" s="18" t="s">
        <v>2031</v>
      </c>
      <c r="H103" s="18" t="s">
        <v>2032</v>
      </c>
      <c r="I103" s="18"/>
      <c r="J103" s="19">
        <v>41450</v>
      </c>
      <c r="K103" s="20">
        <v>2013</v>
      </c>
      <c r="L103" s="20">
        <v>2015</v>
      </c>
      <c r="M103" s="22">
        <v>2699</v>
      </c>
      <c r="N103" s="21" t="s">
        <v>130</v>
      </c>
      <c r="O103" s="23">
        <f>M103*VLOOKUP(N103,Kurzy!$A$2:$B$11,2,FALSE)</f>
        <v>2699</v>
      </c>
      <c r="P103" s="18"/>
      <c r="Q103" s="40"/>
      <c r="R103" s="18" t="s">
        <v>10147</v>
      </c>
      <c r="S103" s="18"/>
    </row>
    <row r="104" spans="1:19" ht="38.25" x14ac:dyDescent="0.2">
      <c r="A104" s="7" t="s">
        <v>30</v>
      </c>
      <c r="B104" s="4" t="s">
        <v>46</v>
      </c>
      <c r="C104" s="17" t="s">
        <v>2033</v>
      </c>
      <c r="D104" s="24" t="s">
        <v>2034</v>
      </c>
      <c r="E104" s="18" t="s">
        <v>2035</v>
      </c>
      <c r="F104" s="18" t="s">
        <v>2036</v>
      </c>
      <c r="G104" s="18" t="s">
        <v>2037</v>
      </c>
      <c r="H104" s="18" t="s">
        <v>304</v>
      </c>
      <c r="I104" s="18"/>
      <c r="J104" s="19">
        <v>41899</v>
      </c>
      <c r="K104" s="20">
        <v>2014</v>
      </c>
      <c r="L104" s="20">
        <v>2015</v>
      </c>
      <c r="M104" s="22">
        <v>20080</v>
      </c>
      <c r="N104" s="21" t="s">
        <v>130</v>
      </c>
      <c r="O104" s="23">
        <f>M104*VLOOKUP(N104,Kurzy!$A$2:$B$11,2,FALSE)</f>
        <v>20080</v>
      </c>
      <c r="P104" s="18"/>
      <c r="Q104" s="40"/>
      <c r="R104" s="18" t="s">
        <v>10147</v>
      </c>
      <c r="S104" s="18"/>
    </row>
    <row r="105" spans="1:19" ht="38.25" x14ac:dyDescent="0.2">
      <c r="A105" s="7" t="s">
        <v>30</v>
      </c>
      <c r="B105" s="4" t="s">
        <v>81</v>
      </c>
      <c r="C105" s="17" t="s">
        <v>2038</v>
      </c>
      <c r="D105" s="24" t="s">
        <v>1869</v>
      </c>
      <c r="E105" s="18" t="s">
        <v>2039</v>
      </c>
      <c r="F105" s="18" t="s">
        <v>2040</v>
      </c>
      <c r="G105" s="18" t="s">
        <v>2041</v>
      </c>
      <c r="H105" s="18" t="s">
        <v>2042</v>
      </c>
      <c r="I105" s="18"/>
      <c r="J105" s="19"/>
      <c r="K105" s="20">
        <v>2014</v>
      </c>
      <c r="L105" s="20">
        <v>2017</v>
      </c>
      <c r="M105" s="22">
        <v>2188.62</v>
      </c>
      <c r="N105" s="21" t="s">
        <v>130</v>
      </c>
      <c r="O105" s="23">
        <f>M105*VLOOKUP(N105,Kurzy!$A$2:$B$11,2,FALSE)</f>
        <v>2188.62</v>
      </c>
      <c r="P105" s="18"/>
      <c r="Q105" s="40"/>
      <c r="R105" s="18" t="s">
        <v>10147</v>
      </c>
      <c r="S105" s="18"/>
    </row>
    <row r="106" spans="1:19" ht="51" hidden="1" x14ac:dyDescent="0.2">
      <c r="A106" s="7" t="s">
        <v>30</v>
      </c>
      <c r="B106" s="4" t="s">
        <v>81</v>
      </c>
      <c r="C106" s="17" t="s">
        <v>2043</v>
      </c>
      <c r="D106" s="24" t="s">
        <v>2044</v>
      </c>
      <c r="E106" s="18" t="s">
        <v>2045</v>
      </c>
      <c r="F106" s="18" t="s">
        <v>2040</v>
      </c>
      <c r="G106" s="18" t="s">
        <v>2041</v>
      </c>
      <c r="H106" s="18" t="s">
        <v>2042</v>
      </c>
      <c r="I106" s="18"/>
      <c r="J106" s="19"/>
      <c r="K106" s="20">
        <v>2014</v>
      </c>
      <c r="L106" s="20">
        <v>2017</v>
      </c>
      <c r="M106" s="22">
        <v>0</v>
      </c>
      <c r="N106" s="21" t="s">
        <v>130</v>
      </c>
      <c r="O106" s="23">
        <f>M106*VLOOKUP(N106,Kurzy!$A$2:$B$11,2,FALSE)</f>
        <v>0</v>
      </c>
      <c r="P106" s="18"/>
      <c r="Q106" s="40"/>
      <c r="R106" s="18" t="s">
        <v>10143</v>
      </c>
      <c r="S106" s="18" t="s">
        <v>10145</v>
      </c>
    </row>
    <row r="107" spans="1:19" ht="38.25" x14ac:dyDescent="0.2">
      <c r="A107" s="7" t="s">
        <v>30</v>
      </c>
      <c r="B107" s="4" t="s">
        <v>81</v>
      </c>
      <c r="C107" s="17" t="s">
        <v>2046</v>
      </c>
      <c r="D107" s="24" t="s">
        <v>2047</v>
      </c>
      <c r="E107" s="18" t="s">
        <v>2048</v>
      </c>
      <c r="F107" s="18" t="s">
        <v>2040</v>
      </c>
      <c r="G107" s="18" t="s">
        <v>2041</v>
      </c>
      <c r="H107" s="18" t="s">
        <v>2042</v>
      </c>
      <c r="I107" s="18"/>
      <c r="J107" s="19"/>
      <c r="K107" s="20">
        <v>2014</v>
      </c>
      <c r="L107" s="20">
        <v>2015</v>
      </c>
      <c r="M107" s="22">
        <v>3546.41</v>
      </c>
      <c r="N107" s="21" t="s">
        <v>130</v>
      </c>
      <c r="O107" s="23">
        <f>M107*VLOOKUP(N107,Kurzy!$A$2:$B$11,2,FALSE)</f>
        <v>3546.41</v>
      </c>
      <c r="P107" s="18"/>
      <c r="Q107" s="40"/>
      <c r="R107" s="18" t="s">
        <v>10147</v>
      </c>
      <c r="S107" s="18"/>
    </row>
    <row r="108" spans="1:19" ht="51" hidden="1" x14ac:dyDescent="0.2">
      <c r="A108" s="7" t="s">
        <v>30</v>
      </c>
      <c r="B108" s="4" t="s">
        <v>81</v>
      </c>
      <c r="C108" s="17" t="s">
        <v>2049</v>
      </c>
      <c r="D108" s="24" t="s">
        <v>1869</v>
      </c>
      <c r="E108" s="18" t="s">
        <v>2050</v>
      </c>
      <c r="F108" s="18" t="s">
        <v>2051</v>
      </c>
      <c r="G108" s="18" t="s">
        <v>2052</v>
      </c>
      <c r="H108" s="18" t="s">
        <v>2053</v>
      </c>
      <c r="I108" s="18"/>
      <c r="J108" s="19"/>
      <c r="K108" s="20">
        <v>2015</v>
      </c>
      <c r="L108" s="20">
        <v>2018</v>
      </c>
      <c r="M108" s="22">
        <v>8956</v>
      </c>
      <c r="N108" s="21" t="s">
        <v>10168</v>
      </c>
      <c r="O108" s="23">
        <f>M108*VLOOKUP(N108,Kurzy!$A$2:$B$11,2,FALSE)</f>
        <v>8265.8052607291193</v>
      </c>
      <c r="P108" s="18" t="s">
        <v>2087</v>
      </c>
      <c r="Q108" s="40"/>
      <c r="R108" s="18" t="s">
        <v>10143</v>
      </c>
      <c r="S108" s="18" t="s">
        <v>10169</v>
      </c>
    </row>
    <row r="109" spans="1:19" ht="25.5" hidden="1" x14ac:dyDescent="0.2">
      <c r="A109" s="7" t="s">
        <v>30</v>
      </c>
      <c r="B109" s="4" t="s">
        <v>116</v>
      </c>
      <c r="C109" s="17" t="s">
        <v>10308</v>
      </c>
      <c r="D109" s="24" t="s">
        <v>2054</v>
      </c>
      <c r="E109" s="18" t="s">
        <v>2055</v>
      </c>
      <c r="F109" s="18" t="s">
        <v>2056</v>
      </c>
      <c r="G109" s="18" t="s">
        <v>1998</v>
      </c>
      <c r="H109" s="18" t="s">
        <v>304</v>
      </c>
      <c r="I109" s="18"/>
      <c r="J109" s="19">
        <v>40528</v>
      </c>
      <c r="K109" s="20" t="s">
        <v>2057</v>
      </c>
      <c r="L109" s="20" t="s">
        <v>2058</v>
      </c>
      <c r="M109" s="22">
        <v>0</v>
      </c>
      <c r="N109" s="21" t="s">
        <v>130</v>
      </c>
      <c r="O109" s="23">
        <f>M109*VLOOKUP(N109,Kurzy!$A$2:$B$11,2,FALSE)</f>
        <v>0</v>
      </c>
      <c r="P109" s="18"/>
      <c r="Q109" s="40"/>
      <c r="R109" s="18" t="s">
        <v>10143</v>
      </c>
      <c r="S109" s="18" t="s">
        <v>10145</v>
      </c>
    </row>
    <row r="110" spans="1:19" ht="25.5" hidden="1" x14ac:dyDescent="0.2">
      <c r="A110" s="7" t="s">
        <v>30</v>
      </c>
      <c r="B110" s="4" t="s">
        <v>116</v>
      </c>
      <c r="C110" s="17" t="s">
        <v>2059</v>
      </c>
      <c r="D110" s="24" t="s">
        <v>943</v>
      </c>
      <c r="E110" s="18" t="s">
        <v>2060</v>
      </c>
      <c r="F110" s="18" t="s">
        <v>2061</v>
      </c>
      <c r="G110" s="18" t="s">
        <v>1998</v>
      </c>
      <c r="H110" s="18" t="s">
        <v>304</v>
      </c>
      <c r="I110" s="18"/>
      <c r="J110" s="19" t="s">
        <v>2062</v>
      </c>
      <c r="K110" s="19">
        <v>41640</v>
      </c>
      <c r="L110" s="19">
        <v>42735</v>
      </c>
      <c r="M110" s="22">
        <v>0</v>
      </c>
      <c r="N110" s="21" t="s">
        <v>130</v>
      </c>
      <c r="O110" s="23">
        <f>M110*VLOOKUP(N110,Kurzy!$A$2:$B$11,2,FALSE)</f>
        <v>0</v>
      </c>
      <c r="P110" s="18"/>
      <c r="Q110" s="40"/>
      <c r="R110" s="18" t="s">
        <v>10143</v>
      </c>
      <c r="S110" s="18" t="s">
        <v>10145</v>
      </c>
    </row>
    <row r="111" spans="1:19" ht="38.25" x14ac:dyDescent="0.2">
      <c r="A111" s="7" t="s">
        <v>30</v>
      </c>
      <c r="B111" s="4" t="s">
        <v>116</v>
      </c>
      <c r="C111" s="17" t="s">
        <v>2063</v>
      </c>
      <c r="D111" s="24" t="s">
        <v>943</v>
      </c>
      <c r="E111" s="18" t="s">
        <v>2064</v>
      </c>
      <c r="F111" s="18" t="s">
        <v>2065</v>
      </c>
      <c r="G111" s="18" t="s">
        <v>1965</v>
      </c>
      <c r="H111" s="18" t="s">
        <v>304</v>
      </c>
      <c r="I111" s="18"/>
      <c r="J111" s="19" t="s">
        <v>2066</v>
      </c>
      <c r="K111" s="20">
        <v>2014</v>
      </c>
      <c r="L111" s="20">
        <v>2016</v>
      </c>
      <c r="M111" s="22">
        <v>32150</v>
      </c>
      <c r="N111" s="21" t="s">
        <v>130</v>
      </c>
      <c r="O111" s="23">
        <f>M111*VLOOKUP(N111,Kurzy!$A$2:$B$11,2,FALSE)</f>
        <v>32150</v>
      </c>
      <c r="P111" s="18"/>
      <c r="Q111" s="40"/>
      <c r="R111" s="18" t="s">
        <v>10147</v>
      </c>
      <c r="S111" s="18"/>
    </row>
    <row r="112" spans="1:19" ht="25.5" x14ac:dyDescent="0.2">
      <c r="A112" s="7" t="s">
        <v>30</v>
      </c>
      <c r="B112" s="4" t="s">
        <v>116</v>
      </c>
      <c r="C112" s="17" t="s">
        <v>2067</v>
      </c>
      <c r="D112" s="24" t="s">
        <v>943</v>
      </c>
      <c r="E112" s="18" t="s">
        <v>2068</v>
      </c>
      <c r="F112" s="18" t="s">
        <v>2069</v>
      </c>
      <c r="G112" s="18" t="s">
        <v>2052</v>
      </c>
      <c r="H112" s="18" t="s">
        <v>2070</v>
      </c>
      <c r="I112" s="18"/>
      <c r="J112" s="19" t="s">
        <v>2071</v>
      </c>
      <c r="K112" s="19">
        <v>41913</v>
      </c>
      <c r="L112" s="19" t="s">
        <v>2072</v>
      </c>
      <c r="M112" s="22">
        <v>7128.7</v>
      </c>
      <c r="N112" s="21" t="s">
        <v>130</v>
      </c>
      <c r="O112" s="23">
        <f>M112*VLOOKUP(N112,Kurzy!$A$2:$B$11,2,FALSE)</f>
        <v>7128.7</v>
      </c>
      <c r="P112" s="18"/>
      <c r="Q112" s="40"/>
      <c r="R112" s="18" t="s">
        <v>10147</v>
      </c>
      <c r="S112" s="18"/>
    </row>
    <row r="113" spans="1:19" ht="51" x14ac:dyDescent="0.2">
      <c r="A113" s="7" t="s">
        <v>30</v>
      </c>
      <c r="B113" s="4" t="s">
        <v>2088</v>
      </c>
      <c r="C113" s="17" t="s">
        <v>2073</v>
      </c>
      <c r="D113" s="24" t="s">
        <v>2074</v>
      </c>
      <c r="E113" s="18">
        <v>664526</v>
      </c>
      <c r="F113" s="18" t="s">
        <v>2075</v>
      </c>
      <c r="G113" s="18" t="s">
        <v>2076</v>
      </c>
      <c r="H113" s="18" t="s">
        <v>304</v>
      </c>
      <c r="I113" s="18"/>
      <c r="J113" s="19">
        <v>42135</v>
      </c>
      <c r="K113" s="20">
        <v>2015</v>
      </c>
      <c r="L113" s="20">
        <v>2016</v>
      </c>
      <c r="M113" s="22">
        <v>374179.69</v>
      </c>
      <c r="N113" s="21" t="s">
        <v>130</v>
      </c>
      <c r="O113" s="23">
        <f>M113*VLOOKUP(N113,Kurzy!$A$2:$B$11,2,FALSE)</f>
        <v>374179.69</v>
      </c>
      <c r="P113" s="18" t="s">
        <v>2088</v>
      </c>
      <c r="Q113" s="40"/>
      <c r="R113" s="18" t="s">
        <v>10147</v>
      </c>
      <c r="S113" s="18"/>
    </row>
    <row r="114" spans="1:19" ht="25.5" x14ac:dyDescent="0.2">
      <c r="A114" s="7" t="s">
        <v>8</v>
      </c>
      <c r="B114" s="4" t="s">
        <v>84</v>
      </c>
      <c r="C114" s="17" t="s">
        <v>4151</v>
      </c>
      <c r="D114" s="24" t="s">
        <v>4152</v>
      </c>
      <c r="E114" s="18">
        <v>284859</v>
      </c>
      <c r="F114" s="18"/>
      <c r="G114" s="18" t="s">
        <v>1956</v>
      </c>
      <c r="H114" s="18" t="s">
        <v>4153</v>
      </c>
      <c r="I114" s="18"/>
      <c r="J114" s="19">
        <v>40821</v>
      </c>
      <c r="K114" s="20">
        <v>40817</v>
      </c>
      <c r="L114" s="20">
        <v>2015</v>
      </c>
      <c r="M114" s="22">
        <v>21193</v>
      </c>
      <c r="N114" s="21" t="s">
        <v>130</v>
      </c>
      <c r="O114" s="23">
        <f>M114*VLOOKUP(N114,Kurzy!$A$2:$B$11,2,FALSE)</f>
        <v>21193</v>
      </c>
      <c r="P114" s="18"/>
      <c r="Q114" s="40"/>
      <c r="R114" s="18" t="s">
        <v>10147</v>
      </c>
      <c r="S114" s="18"/>
    </row>
    <row r="115" spans="1:19" ht="25.5" x14ac:dyDescent="0.2">
      <c r="A115" s="7" t="s">
        <v>8</v>
      </c>
      <c r="B115" s="4" t="s">
        <v>82</v>
      </c>
      <c r="C115" s="17" t="s">
        <v>4154</v>
      </c>
      <c r="D115" s="24" t="s">
        <v>4155</v>
      </c>
      <c r="E115" s="18" t="s">
        <v>4156</v>
      </c>
      <c r="F115" s="18" t="s">
        <v>4157</v>
      </c>
      <c r="G115" s="18" t="s">
        <v>4158</v>
      </c>
      <c r="H115" s="18" t="s">
        <v>701</v>
      </c>
      <c r="I115" s="18"/>
      <c r="J115" s="19">
        <v>40829</v>
      </c>
      <c r="K115" s="20">
        <v>40848</v>
      </c>
      <c r="L115" s="20">
        <v>41943</v>
      </c>
      <c r="M115" s="22">
        <v>32534</v>
      </c>
      <c r="N115" s="21" t="s">
        <v>130</v>
      </c>
      <c r="O115" s="23">
        <f>M115*VLOOKUP(N115,Kurzy!$A$2:$B$11,2,FALSE)</f>
        <v>32534</v>
      </c>
      <c r="P115" s="18"/>
      <c r="Q115" s="40"/>
      <c r="R115" s="18" t="s">
        <v>10147</v>
      </c>
      <c r="S115" s="18"/>
    </row>
    <row r="116" spans="1:19" ht="51" hidden="1" x14ac:dyDescent="0.2">
      <c r="A116" s="7" t="s">
        <v>8</v>
      </c>
      <c r="B116" s="4" t="s">
        <v>82</v>
      </c>
      <c r="C116" s="17" t="s">
        <v>4159</v>
      </c>
      <c r="D116" s="24" t="s">
        <v>4160</v>
      </c>
      <c r="E116" s="18" t="s">
        <v>4161</v>
      </c>
      <c r="F116" s="18" t="s">
        <v>4157</v>
      </c>
      <c r="G116" s="18" t="s">
        <v>4162</v>
      </c>
      <c r="H116" s="18" t="s">
        <v>701</v>
      </c>
      <c r="I116" s="18"/>
      <c r="J116" s="19">
        <v>40301</v>
      </c>
      <c r="K116" s="20">
        <v>40238</v>
      </c>
      <c r="L116" s="20">
        <v>41455</v>
      </c>
      <c r="M116" s="22">
        <v>42753</v>
      </c>
      <c r="N116" s="21" t="s">
        <v>130</v>
      </c>
      <c r="O116" s="23">
        <f>M116*VLOOKUP(N116,Kurzy!$A$2:$B$11,2,FALSE)</f>
        <v>42753</v>
      </c>
      <c r="P116" s="18"/>
      <c r="Q116" s="40"/>
      <c r="R116" s="18" t="s">
        <v>10143</v>
      </c>
      <c r="S116" s="18" t="s">
        <v>10169</v>
      </c>
    </row>
    <row r="117" spans="1:19" ht="25.5" x14ac:dyDescent="0.2">
      <c r="A117" s="7" t="s">
        <v>8</v>
      </c>
      <c r="B117" s="4" t="s">
        <v>82</v>
      </c>
      <c r="C117" s="17" t="s">
        <v>4163</v>
      </c>
      <c r="D117" s="24" t="s">
        <v>4155</v>
      </c>
      <c r="E117" s="18" t="s">
        <v>4164</v>
      </c>
      <c r="F117" s="18" t="s">
        <v>4157</v>
      </c>
      <c r="G117" s="18" t="s">
        <v>4158</v>
      </c>
      <c r="H117" s="18" t="s">
        <v>701</v>
      </c>
      <c r="I117" s="18"/>
      <c r="J117" s="19">
        <v>40471</v>
      </c>
      <c r="K117" s="20">
        <v>40422</v>
      </c>
      <c r="L117" s="20">
        <v>41882</v>
      </c>
      <c r="M117" s="22">
        <v>88155</v>
      </c>
      <c r="N117" s="21" t="s">
        <v>130</v>
      </c>
      <c r="O117" s="23">
        <f>M117*VLOOKUP(N117,Kurzy!$A$2:$B$11,2,FALSE)</f>
        <v>88155</v>
      </c>
      <c r="P117" s="18"/>
      <c r="Q117" s="40"/>
      <c r="R117" s="18" t="s">
        <v>10147</v>
      </c>
      <c r="S117" s="18"/>
    </row>
    <row r="118" spans="1:19" ht="25.5" x14ac:dyDescent="0.2">
      <c r="A118" s="7" t="s">
        <v>8</v>
      </c>
      <c r="B118" s="4" t="s">
        <v>82</v>
      </c>
      <c r="C118" s="17" t="s">
        <v>4165</v>
      </c>
      <c r="D118" s="24" t="s">
        <v>4155</v>
      </c>
      <c r="E118" s="18" t="s">
        <v>4166</v>
      </c>
      <c r="F118" s="18" t="s">
        <v>4157</v>
      </c>
      <c r="G118" s="18" t="s">
        <v>4167</v>
      </c>
      <c r="H118" s="18" t="s">
        <v>701</v>
      </c>
      <c r="I118" s="18"/>
      <c r="J118" s="19">
        <v>41180</v>
      </c>
      <c r="K118" s="20">
        <v>41183</v>
      </c>
      <c r="L118" s="20">
        <v>41912</v>
      </c>
      <c r="M118" s="22">
        <v>99338</v>
      </c>
      <c r="N118" s="21" t="s">
        <v>130</v>
      </c>
      <c r="O118" s="23">
        <f>M118*VLOOKUP(N118,Kurzy!$A$2:$B$11,2,FALSE)</f>
        <v>99338</v>
      </c>
      <c r="P118" s="18"/>
      <c r="Q118" s="40"/>
      <c r="R118" s="18" t="s">
        <v>10147</v>
      </c>
      <c r="S118" s="18"/>
    </row>
    <row r="119" spans="1:19" ht="38.25" x14ac:dyDescent="0.2">
      <c r="A119" s="7" t="s">
        <v>8</v>
      </c>
      <c r="B119" s="4" t="s">
        <v>82</v>
      </c>
      <c r="C119" s="17" t="s">
        <v>4168</v>
      </c>
      <c r="D119" s="24" t="s">
        <v>4155</v>
      </c>
      <c r="E119" s="18">
        <v>318216</v>
      </c>
      <c r="F119" s="18" t="s">
        <v>4157</v>
      </c>
      <c r="G119" s="18" t="s">
        <v>4167</v>
      </c>
      <c r="H119" s="18" t="s">
        <v>701</v>
      </c>
      <c r="I119" s="18"/>
      <c r="J119" s="19">
        <v>41187</v>
      </c>
      <c r="K119" s="20">
        <v>41183</v>
      </c>
      <c r="L119" s="20">
        <v>42277</v>
      </c>
      <c r="M119" s="22">
        <v>28460</v>
      </c>
      <c r="N119" s="21" t="s">
        <v>130</v>
      </c>
      <c r="O119" s="23">
        <f>M119*VLOOKUP(N119,Kurzy!$A$2:$B$11,2,FALSE)</f>
        <v>28460</v>
      </c>
      <c r="P119" s="18"/>
      <c r="Q119" s="40"/>
      <c r="R119" s="18" t="s">
        <v>10147</v>
      </c>
      <c r="S119" s="18"/>
    </row>
    <row r="120" spans="1:19" ht="25.5" x14ac:dyDescent="0.2">
      <c r="A120" s="7" t="s">
        <v>8</v>
      </c>
      <c r="B120" s="4" t="s">
        <v>82</v>
      </c>
      <c r="C120" s="17" t="s">
        <v>4169</v>
      </c>
      <c r="D120" s="24" t="s">
        <v>4170</v>
      </c>
      <c r="E120" s="18" t="s">
        <v>4171</v>
      </c>
      <c r="F120" s="18" t="s">
        <v>4157</v>
      </c>
      <c r="G120" s="18" t="s">
        <v>4162</v>
      </c>
      <c r="H120" s="18" t="s">
        <v>701</v>
      </c>
      <c r="I120" s="18"/>
      <c r="J120" s="19">
        <v>40739</v>
      </c>
      <c r="K120" s="20">
        <v>40664</v>
      </c>
      <c r="L120" s="20">
        <v>41851</v>
      </c>
      <c r="M120" s="22">
        <v>173198</v>
      </c>
      <c r="N120" s="21" t="s">
        <v>130</v>
      </c>
      <c r="O120" s="23">
        <f>M120*VLOOKUP(N120,Kurzy!$A$2:$B$11,2,FALSE)</f>
        <v>173198</v>
      </c>
      <c r="P120" s="18"/>
      <c r="Q120" s="40"/>
      <c r="R120" s="18" t="s">
        <v>10147</v>
      </c>
      <c r="S120" s="18"/>
    </row>
    <row r="121" spans="1:19" ht="25.5" x14ac:dyDescent="0.2">
      <c r="A121" s="7" t="s">
        <v>8</v>
      </c>
      <c r="B121" s="4" t="s">
        <v>82</v>
      </c>
      <c r="C121" s="17" t="s">
        <v>4172</v>
      </c>
      <c r="D121" s="24" t="s">
        <v>4173</v>
      </c>
      <c r="E121" s="18" t="s">
        <v>4174</v>
      </c>
      <c r="F121" s="18" t="s">
        <v>4175</v>
      </c>
      <c r="G121" s="18" t="s">
        <v>553</v>
      </c>
      <c r="H121" s="18" t="s">
        <v>4176</v>
      </c>
      <c r="I121" s="18"/>
      <c r="J121" s="19"/>
      <c r="K121" s="20">
        <v>2015</v>
      </c>
      <c r="L121" s="20">
        <v>2017</v>
      </c>
      <c r="M121" s="22">
        <v>11963</v>
      </c>
      <c r="N121" s="21" t="s">
        <v>130</v>
      </c>
      <c r="O121" s="23">
        <f>M121*VLOOKUP(N121,Kurzy!$A$2:$B$11,2,FALSE)</f>
        <v>11963</v>
      </c>
      <c r="P121" s="18"/>
      <c r="Q121" s="40"/>
      <c r="R121" s="18" t="s">
        <v>10147</v>
      </c>
      <c r="S121" s="18"/>
    </row>
    <row r="122" spans="1:19" ht="25.5" x14ac:dyDescent="0.2">
      <c r="A122" s="7" t="s">
        <v>8</v>
      </c>
      <c r="B122" s="4" t="s">
        <v>49</v>
      </c>
      <c r="C122" s="17" t="s">
        <v>4177</v>
      </c>
      <c r="D122" s="24" t="s">
        <v>4178</v>
      </c>
      <c r="E122" s="18" t="s">
        <v>4179</v>
      </c>
      <c r="F122" s="18" t="s">
        <v>4180</v>
      </c>
      <c r="G122" s="18" t="s">
        <v>4181</v>
      </c>
      <c r="H122" s="18" t="s">
        <v>701</v>
      </c>
      <c r="I122" s="18"/>
      <c r="J122" s="19">
        <v>40980</v>
      </c>
      <c r="K122" s="20">
        <v>40984</v>
      </c>
      <c r="L122" s="20">
        <v>42110</v>
      </c>
      <c r="M122" s="22">
        <v>12636.77</v>
      </c>
      <c r="N122" s="21" t="s">
        <v>130</v>
      </c>
      <c r="O122" s="23">
        <f>M122*VLOOKUP(N122,Kurzy!$A$2:$B$11,2,FALSE)</f>
        <v>12636.77</v>
      </c>
      <c r="P122" s="18"/>
      <c r="Q122" s="40"/>
      <c r="R122" s="18" t="s">
        <v>10147</v>
      </c>
      <c r="S122" s="18"/>
    </row>
    <row r="123" spans="1:19" ht="51" x14ac:dyDescent="0.2">
      <c r="A123" s="7" t="s">
        <v>8</v>
      </c>
      <c r="B123" s="4" t="s">
        <v>17</v>
      </c>
      <c r="C123" s="17" t="s">
        <v>4182</v>
      </c>
      <c r="D123" s="24" t="s">
        <v>4183</v>
      </c>
      <c r="E123" s="18" t="s">
        <v>4184</v>
      </c>
      <c r="F123" s="18" t="s">
        <v>4185</v>
      </c>
      <c r="G123" s="18" t="s">
        <v>4186</v>
      </c>
      <c r="H123" s="18" t="s">
        <v>4187</v>
      </c>
      <c r="I123" s="18"/>
      <c r="J123" s="19">
        <v>42250</v>
      </c>
      <c r="K123" s="20">
        <v>2015</v>
      </c>
      <c r="L123" s="20">
        <v>2016</v>
      </c>
      <c r="M123" s="22">
        <v>735</v>
      </c>
      <c r="N123" s="21" t="s">
        <v>130</v>
      </c>
      <c r="O123" s="23">
        <f>M123*VLOOKUP(N123,Kurzy!$A$2:$B$11,2,FALSE)</f>
        <v>735</v>
      </c>
      <c r="P123" s="18"/>
      <c r="Q123" s="40"/>
      <c r="R123" s="18" t="s">
        <v>10147</v>
      </c>
      <c r="S123" s="18"/>
    </row>
    <row r="124" spans="1:19" ht="51" x14ac:dyDescent="0.2">
      <c r="A124" s="7" t="s">
        <v>8</v>
      </c>
      <c r="B124" s="4" t="s">
        <v>34</v>
      </c>
      <c r="C124" s="17" t="s">
        <v>4188</v>
      </c>
      <c r="D124" s="24" t="s">
        <v>4189</v>
      </c>
      <c r="E124" s="18" t="s">
        <v>4190</v>
      </c>
      <c r="F124" s="18" t="s">
        <v>4191</v>
      </c>
      <c r="G124" s="18" t="s">
        <v>1956</v>
      </c>
      <c r="H124" s="18" t="s">
        <v>701</v>
      </c>
      <c r="I124" s="18"/>
      <c r="J124" s="19">
        <v>39799</v>
      </c>
      <c r="K124" s="20">
        <v>2008</v>
      </c>
      <c r="L124" s="20">
        <v>2013</v>
      </c>
      <c r="M124" s="22">
        <v>771.83</v>
      </c>
      <c r="N124" s="21" t="s">
        <v>130</v>
      </c>
      <c r="O124" s="23">
        <f>M124*VLOOKUP(N124,Kurzy!$A$2:$B$11,2,FALSE)</f>
        <v>771.83</v>
      </c>
      <c r="P124" s="18" t="s">
        <v>4228</v>
      </c>
      <c r="Q124" s="40"/>
      <c r="R124" s="18" t="s">
        <v>10147</v>
      </c>
      <c r="S124" s="18"/>
    </row>
    <row r="125" spans="1:19" ht="51" x14ac:dyDescent="0.2">
      <c r="A125" s="7" t="s">
        <v>8</v>
      </c>
      <c r="B125" s="4" t="s">
        <v>34</v>
      </c>
      <c r="C125" s="17" t="s">
        <v>4192</v>
      </c>
      <c r="D125" s="24" t="s">
        <v>4193</v>
      </c>
      <c r="E125" s="18" t="s">
        <v>4194</v>
      </c>
      <c r="F125" s="18" t="s">
        <v>4195</v>
      </c>
      <c r="G125" s="18" t="s">
        <v>4196</v>
      </c>
      <c r="H125" s="18" t="s">
        <v>701</v>
      </c>
      <c r="I125" s="18"/>
      <c r="J125" s="19">
        <v>40584</v>
      </c>
      <c r="K125" s="20">
        <v>2011</v>
      </c>
      <c r="L125" s="20">
        <v>2015</v>
      </c>
      <c r="M125" s="22">
        <v>1767</v>
      </c>
      <c r="N125" s="21" t="s">
        <v>130</v>
      </c>
      <c r="O125" s="23">
        <f>M125*VLOOKUP(N125,Kurzy!$A$2:$B$11,2,FALSE)</f>
        <v>1767</v>
      </c>
      <c r="P125" s="18"/>
      <c r="Q125" s="40"/>
      <c r="R125" s="18" t="s">
        <v>10147</v>
      </c>
      <c r="S125" s="18"/>
    </row>
    <row r="126" spans="1:19" ht="38.25" x14ac:dyDescent="0.2">
      <c r="A126" s="7" t="s">
        <v>8</v>
      </c>
      <c r="B126" s="4" t="s">
        <v>50</v>
      </c>
      <c r="C126" s="17" t="s">
        <v>4197</v>
      </c>
      <c r="D126" s="24" t="s">
        <v>3888</v>
      </c>
      <c r="E126" s="18" t="s">
        <v>4198</v>
      </c>
      <c r="F126" s="18" t="s">
        <v>4199</v>
      </c>
      <c r="G126" s="18" t="s">
        <v>4200</v>
      </c>
      <c r="H126" s="18" t="s">
        <v>4201</v>
      </c>
      <c r="I126" s="18"/>
      <c r="J126" s="19">
        <v>41183</v>
      </c>
      <c r="K126" s="20">
        <v>2012</v>
      </c>
      <c r="L126" s="20">
        <v>2015</v>
      </c>
      <c r="M126" s="22">
        <v>91336</v>
      </c>
      <c r="N126" s="21" t="s">
        <v>130</v>
      </c>
      <c r="O126" s="23">
        <f>M126*VLOOKUP(N126,Kurzy!$A$2:$B$11,2,FALSE)</f>
        <v>91336</v>
      </c>
      <c r="P126" s="18"/>
      <c r="Q126" s="40"/>
      <c r="R126" s="18" t="s">
        <v>10147</v>
      </c>
      <c r="S126" s="18"/>
    </row>
    <row r="127" spans="1:19" ht="38.25" x14ac:dyDescent="0.2">
      <c r="A127" s="7" t="s">
        <v>8</v>
      </c>
      <c r="B127" s="4" t="s">
        <v>50</v>
      </c>
      <c r="C127" s="17" t="s">
        <v>4202</v>
      </c>
      <c r="D127" s="24" t="s">
        <v>4203</v>
      </c>
      <c r="E127" s="18" t="s">
        <v>4204</v>
      </c>
      <c r="F127" s="18" t="s">
        <v>4199</v>
      </c>
      <c r="G127" s="18" t="s">
        <v>700</v>
      </c>
      <c r="H127" s="18" t="s">
        <v>701</v>
      </c>
      <c r="I127" s="18"/>
      <c r="J127" s="19">
        <v>41486</v>
      </c>
      <c r="K127" s="20">
        <v>2013</v>
      </c>
      <c r="L127" s="20">
        <v>2015</v>
      </c>
      <c r="M127" s="22">
        <v>36000</v>
      </c>
      <c r="N127" s="21" t="s">
        <v>130</v>
      </c>
      <c r="O127" s="23">
        <f>M127*VLOOKUP(N127,Kurzy!$A$2:$B$11,2,FALSE)</f>
        <v>36000</v>
      </c>
      <c r="P127" s="18"/>
      <c r="Q127" s="40"/>
      <c r="R127" s="18" t="s">
        <v>10147</v>
      </c>
      <c r="S127" s="18"/>
    </row>
    <row r="128" spans="1:19" ht="51" hidden="1" x14ac:dyDescent="0.2">
      <c r="A128" s="7" t="s">
        <v>8</v>
      </c>
      <c r="B128" s="4" t="s">
        <v>110</v>
      </c>
      <c r="C128" s="17" t="s">
        <v>4205</v>
      </c>
      <c r="D128" s="24" t="s">
        <v>4206</v>
      </c>
      <c r="E128" s="18">
        <v>218086</v>
      </c>
      <c r="F128" s="18" t="s">
        <v>4207</v>
      </c>
      <c r="G128" s="18" t="s">
        <v>4167</v>
      </c>
      <c r="H128" s="18" t="s">
        <v>4208</v>
      </c>
      <c r="I128" s="18"/>
      <c r="J128" s="19">
        <v>39794</v>
      </c>
      <c r="K128" s="20">
        <v>39814</v>
      </c>
      <c r="L128" s="20">
        <v>41820</v>
      </c>
      <c r="M128" s="22">
        <v>0</v>
      </c>
      <c r="N128" s="21" t="s">
        <v>130</v>
      </c>
      <c r="O128" s="23">
        <f>M128*VLOOKUP(N128,Kurzy!$A$2:$B$11,2,FALSE)</f>
        <v>0</v>
      </c>
      <c r="P128" s="18"/>
      <c r="Q128" s="40"/>
      <c r="R128" s="18" t="s">
        <v>10143</v>
      </c>
      <c r="S128" s="18" t="s">
        <v>10145</v>
      </c>
    </row>
    <row r="129" spans="1:19" ht="25.5" x14ac:dyDescent="0.2">
      <c r="A129" s="7" t="s">
        <v>8</v>
      </c>
      <c r="B129" s="4" t="s">
        <v>110</v>
      </c>
      <c r="C129" s="17" t="s">
        <v>4209</v>
      </c>
      <c r="D129" s="24" t="s">
        <v>4210</v>
      </c>
      <c r="E129" s="18" t="s">
        <v>4211</v>
      </c>
      <c r="F129" s="18" t="s">
        <v>4212</v>
      </c>
      <c r="G129" s="18" t="s">
        <v>4213</v>
      </c>
      <c r="H129" s="18" t="s">
        <v>701</v>
      </c>
      <c r="I129" s="18"/>
      <c r="J129" s="19">
        <v>40763</v>
      </c>
      <c r="K129" s="20">
        <v>40634</v>
      </c>
      <c r="L129" s="20">
        <v>41820</v>
      </c>
      <c r="M129" s="22">
        <v>11756</v>
      </c>
      <c r="N129" s="21" t="s">
        <v>130</v>
      </c>
      <c r="O129" s="23">
        <f>M129*VLOOKUP(N129,Kurzy!$A$2:$B$11,2,FALSE)</f>
        <v>11756</v>
      </c>
      <c r="P129" s="18"/>
      <c r="Q129" s="40"/>
      <c r="R129" s="18" t="s">
        <v>10147</v>
      </c>
      <c r="S129" s="18"/>
    </row>
    <row r="130" spans="1:19" ht="38.25" x14ac:dyDescent="0.2">
      <c r="A130" s="7" t="s">
        <v>8</v>
      </c>
      <c r="B130" s="4" t="s">
        <v>110</v>
      </c>
      <c r="C130" s="17" t="s">
        <v>4214</v>
      </c>
      <c r="D130" s="24" t="s">
        <v>4215</v>
      </c>
      <c r="E130" s="18" t="s">
        <v>4216</v>
      </c>
      <c r="F130" s="18" t="s">
        <v>4217</v>
      </c>
      <c r="G130" s="18" t="s">
        <v>4218</v>
      </c>
      <c r="H130" s="18" t="s">
        <v>4219</v>
      </c>
      <c r="I130" s="18"/>
      <c r="J130" s="19">
        <v>41549</v>
      </c>
      <c r="K130" s="20">
        <v>41456</v>
      </c>
      <c r="L130" s="20">
        <v>42185</v>
      </c>
      <c r="M130" s="22">
        <v>90729</v>
      </c>
      <c r="N130" s="21" t="s">
        <v>130</v>
      </c>
      <c r="O130" s="23">
        <f>M130*VLOOKUP(N130,Kurzy!$A$2:$B$11,2,FALSE)</f>
        <v>90729</v>
      </c>
      <c r="P130" s="18"/>
      <c r="Q130" s="40"/>
      <c r="R130" s="18" t="s">
        <v>10147</v>
      </c>
      <c r="S130" s="18"/>
    </row>
    <row r="131" spans="1:19" ht="38.25" x14ac:dyDescent="0.2">
      <c r="A131" s="7" t="s">
        <v>8</v>
      </c>
      <c r="B131" s="4" t="s">
        <v>110</v>
      </c>
      <c r="C131" s="17" t="s">
        <v>4220</v>
      </c>
      <c r="D131" s="24" t="s">
        <v>4221</v>
      </c>
      <c r="E131" s="18" t="s">
        <v>4198</v>
      </c>
      <c r="F131" s="18" t="s">
        <v>4217</v>
      </c>
      <c r="G131" s="18" t="s">
        <v>4218</v>
      </c>
      <c r="H131" s="18" t="s">
        <v>4222</v>
      </c>
      <c r="I131" s="18"/>
      <c r="J131" s="19">
        <v>41106</v>
      </c>
      <c r="K131" s="20">
        <v>41183</v>
      </c>
      <c r="L131" s="20">
        <v>42004</v>
      </c>
      <c r="M131" s="22">
        <v>100543</v>
      </c>
      <c r="N131" s="21" t="s">
        <v>130</v>
      </c>
      <c r="O131" s="23">
        <f>M131*VLOOKUP(N131,Kurzy!$A$2:$B$11,2,FALSE)</f>
        <v>100543</v>
      </c>
      <c r="P131" s="18"/>
      <c r="Q131" s="40"/>
      <c r="R131" s="18" t="s">
        <v>10147</v>
      </c>
      <c r="S131" s="18"/>
    </row>
    <row r="132" spans="1:19" ht="76.5" x14ac:dyDescent="0.2">
      <c r="A132" s="7" t="s">
        <v>8</v>
      </c>
      <c r="B132" s="4" t="s">
        <v>21</v>
      </c>
      <c r="C132" s="17" t="s">
        <v>4223</v>
      </c>
      <c r="D132" s="24" t="s">
        <v>4224</v>
      </c>
      <c r="E132" s="18" t="s">
        <v>4225</v>
      </c>
      <c r="F132" s="18" t="s">
        <v>4226</v>
      </c>
      <c r="G132" s="18"/>
      <c r="H132" s="18" t="s">
        <v>4227</v>
      </c>
      <c r="I132" s="18"/>
      <c r="J132" s="19">
        <v>42297</v>
      </c>
      <c r="K132" s="20">
        <v>42278</v>
      </c>
      <c r="L132" s="20">
        <v>43008</v>
      </c>
      <c r="M132" s="22">
        <v>2300</v>
      </c>
      <c r="N132" s="21" t="s">
        <v>130</v>
      </c>
      <c r="O132" s="23">
        <f>M132*VLOOKUP(N132,Kurzy!$A$2:$B$11,2,FALSE)</f>
        <v>2300</v>
      </c>
      <c r="P132" s="18" t="s">
        <v>4229</v>
      </c>
      <c r="Q132" s="40"/>
      <c r="R132" s="18" t="s">
        <v>10147</v>
      </c>
      <c r="S132" s="18"/>
    </row>
    <row r="133" spans="1:19" ht="63.75" x14ac:dyDescent="0.2">
      <c r="A133" s="7" t="s">
        <v>9</v>
      </c>
      <c r="B133" s="4" t="s">
        <v>111</v>
      </c>
      <c r="C133" s="17" t="s">
        <v>7478</v>
      </c>
      <c r="D133" s="24" t="s">
        <v>7479</v>
      </c>
      <c r="E133" s="18" t="s">
        <v>7480</v>
      </c>
      <c r="F133" s="18" t="s">
        <v>7481</v>
      </c>
      <c r="G133" s="18" t="s">
        <v>7482</v>
      </c>
      <c r="H133" s="18" t="s">
        <v>701</v>
      </c>
      <c r="I133" s="18"/>
      <c r="J133" s="19">
        <v>41309</v>
      </c>
      <c r="K133" s="20">
        <v>2012</v>
      </c>
      <c r="L133" s="20">
        <v>2014</v>
      </c>
      <c r="M133" s="22">
        <v>50993.35</v>
      </c>
      <c r="N133" s="21" t="s">
        <v>130</v>
      </c>
      <c r="O133" s="23">
        <f>M133*VLOOKUP(N133,Kurzy!$A$2:$B$11,2,FALSE)</f>
        <v>50993.35</v>
      </c>
      <c r="P133" s="18"/>
      <c r="Q133" s="40"/>
      <c r="R133" s="18" t="s">
        <v>10147</v>
      </c>
      <c r="S133" s="18"/>
    </row>
    <row r="134" spans="1:19" ht="76.5" x14ac:dyDescent="0.2">
      <c r="A134" s="7" t="s">
        <v>9</v>
      </c>
      <c r="B134" s="4" t="s">
        <v>111</v>
      </c>
      <c r="C134" s="17" t="s">
        <v>7483</v>
      </c>
      <c r="D134" s="24" t="s">
        <v>6927</v>
      </c>
      <c r="E134" s="18" t="s">
        <v>7484</v>
      </c>
      <c r="F134" s="18" t="s">
        <v>7485</v>
      </c>
      <c r="G134" s="18" t="s">
        <v>7486</v>
      </c>
      <c r="H134" s="18" t="s">
        <v>7487</v>
      </c>
      <c r="I134" s="18"/>
      <c r="J134" s="19">
        <v>41095</v>
      </c>
      <c r="K134" s="20">
        <v>2013</v>
      </c>
      <c r="L134" s="20">
        <v>2015</v>
      </c>
      <c r="M134" s="22">
        <v>9801</v>
      </c>
      <c r="N134" s="21" t="s">
        <v>130</v>
      </c>
      <c r="O134" s="23">
        <f>M134*VLOOKUP(N134,Kurzy!$A$2:$B$11,2,FALSE)</f>
        <v>9801</v>
      </c>
      <c r="P134" s="18"/>
      <c r="Q134" s="40"/>
      <c r="R134" s="18" t="s">
        <v>10147</v>
      </c>
      <c r="S134" s="18"/>
    </row>
    <row r="135" spans="1:19" ht="38.25" x14ac:dyDescent="0.2">
      <c r="A135" s="7" t="s">
        <v>9</v>
      </c>
      <c r="B135" s="4" t="s">
        <v>111</v>
      </c>
      <c r="C135" s="17" t="s">
        <v>7488</v>
      </c>
      <c r="D135" s="24" t="s">
        <v>7489</v>
      </c>
      <c r="E135" s="18" t="s">
        <v>7490</v>
      </c>
      <c r="F135" s="18" t="s">
        <v>7491</v>
      </c>
      <c r="G135" s="18" t="s">
        <v>7492</v>
      </c>
      <c r="H135" s="18" t="s">
        <v>701</v>
      </c>
      <c r="I135" s="18"/>
      <c r="J135" s="19" t="s">
        <v>7493</v>
      </c>
      <c r="K135" s="20">
        <v>2010</v>
      </c>
      <c r="L135" s="20">
        <v>2013</v>
      </c>
      <c r="M135" s="22">
        <v>9670.08</v>
      </c>
      <c r="N135" s="21" t="s">
        <v>130</v>
      </c>
      <c r="O135" s="23">
        <f>M135*VLOOKUP(N135,Kurzy!$A$2:$B$11,2,FALSE)</f>
        <v>9670.08</v>
      </c>
      <c r="P135" s="18"/>
      <c r="Q135" s="40"/>
      <c r="R135" s="18" t="s">
        <v>10147</v>
      </c>
      <c r="S135" s="18"/>
    </row>
    <row r="136" spans="1:19" ht="63.75" x14ac:dyDescent="0.2">
      <c r="A136" s="7" t="s">
        <v>9</v>
      </c>
      <c r="B136" s="4" t="s">
        <v>111</v>
      </c>
      <c r="C136" s="17" t="s">
        <v>7494</v>
      </c>
      <c r="D136" s="24" t="s">
        <v>7495</v>
      </c>
      <c r="E136" s="18" t="s">
        <v>7496</v>
      </c>
      <c r="F136" s="18" t="s">
        <v>7497</v>
      </c>
      <c r="G136" s="18" t="s">
        <v>7498</v>
      </c>
      <c r="H136" s="18" t="s">
        <v>701</v>
      </c>
      <c r="I136" s="18"/>
      <c r="J136" s="19">
        <v>40372</v>
      </c>
      <c r="K136" s="20">
        <v>2010</v>
      </c>
      <c r="L136" s="20">
        <v>2013</v>
      </c>
      <c r="M136" s="22">
        <v>36422.29</v>
      </c>
      <c r="N136" s="21" t="s">
        <v>130</v>
      </c>
      <c r="O136" s="23">
        <f>M136*VLOOKUP(N136,Kurzy!$A$2:$B$11,2,FALSE)</f>
        <v>36422.29</v>
      </c>
      <c r="P136" s="18"/>
      <c r="Q136" s="40"/>
      <c r="R136" s="18" t="s">
        <v>10147</v>
      </c>
      <c r="S136" s="18"/>
    </row>
    <row r="137" spans="1:19" ht="51" x14ac:dyDescent="0.2">
      <c r="A137" s="7" t="s">
        <v>9</v>
      </c>
      <c r="B137" s="4" t="s">
        <v>111</v>
      </c>
      <c r="C137" s="17" t="s">
        <v>7499</v>
      </c>
      <c r="D137" s="24" t="s">
        <v>7495</v>
      </c>
      <c r="E137" s="18" t="s">
        <v>7500</v>
      </c>
      <c r="F137" s="18" t="s">
        <v>7501</v>
      </c>
      <c r="G137" s="18" t="s">
        <v>7502</v>
      </c>
      <c r="H137" s="18" t="s">
        <v>701</v>
      </c>
      <c r="I137" s="18"/>
      <c r="J137" s="19">
        <v>40343</v>
      </c>
      <c r="K137" s="20">
        <v>2010</v>
      </c>
      <c r="L137" s="20">
        <v>2013</v>
      </c>
      <c r="M137" s="22">
        <v>13780.32</v>
      </c>
      <c r="N137" s="21" t="s">
        <v>130</v>
      </c>
      <c r="O137" s="23">
        <f>M137*VLOOKUP(N137,Kurzy!$A$2:$B$11,2,FALSE)</f>
        <v>13780.32</v>
      </c>
      <c r="P137" s="18"/>
      <c r="Q137" s="40"/>
      <c r="R137" s="18" t="s">
        <v>10147</v>
      </c>
      <c r="S137" s="18"/>
    </row>
    <row r="138" spans="1:19" ht="63.75" x14ac:dyDescent="0.2">
      <c r="A138" s="7" t="s">
        <v>9</v>
      </c>
      <c r="B138" s="4" t="s">
        <v>111</v>
      </c>
      <c r="C138" s="17" t="s">
        <v>7503</v>
      </c>
      <c r="D138" s="24" t="s">
        <v>7504</v>
      </c>
      <c r="E138" s="18" t="s">
        <v>7505</v>
      </c>
      <c r="F138" s="18" t="s">
        <v>7506</v>
      </c>
      <c r="G138" s="18" t="s">
        <v>7507</v>
      </c>
      <c r="H138" s="18" t="s">
        <v>701</v>
      </c>
      <c r="I138" s="18"/>
      <c r="J138" s="19">
        <v>42009</v>
      </c>
      <c r="K138" s="20">
        <v>2015</v>
      </c>
      <c r="L138" s="20">
        <v>2017</v>
      </c>
      <c r="M138" s="22">
        <v>67309.38</v>
      </c>
      <c r="N138" s="21" t="s">
        <v>130</v>
      </c>
      <c r="O138" s="23">
        <f>M138*VLOOKUP(N138,Kurzy!$A$2:$B$11,2,FALSE)</f>
        <v>67309.38</v>
      </c>
      <c r="P138" s="18"/>
      <c r="Q138" s="40"/>
      <c r="R138" s="18" t="s">
        <v>10147</v>
      </c>
      <c r="S138" s="18"/>
    </row>
    <row r="139" spans="1:19" ht="114.75" x14ac:dyDescent="0.2">
      <c r="A139" s="7" t="s">
        <v>9</v>
      </c>
      <c r="B139" s="4" t="s">
        <v>2</v>
      </c>
      <c r="C139" s="17" t="s">
        <v>7508</v>
      </c>
      <c r="D139" s="24" t="s">
        <v>7509</v>
      </c>
      <c r="E139" s="18" t="s">
        <v>7510</v>
      </c>
      <c r="F139" s="18" t="s">
        <v>7511</v>
      </c>
      <c r="G139" s="18" t="s">
        <v>7512</v>
      </c>
      <c r="H139" s="18" t="s">
        <v>701</v>
      </c>
      <c r="I139" s="18"/>
      <c r="J139" s="19">
        <v>42094</v>
      </c>
      <c r="K139" s="20">
        <v>2015</v>
      </c>
      <c r="L139" s="20">
        <v>2017</v>
      </c>
      <c r="M139" s="22">
        <v>16760.349999999999</v>
      </c>
      <c r="N139" s="21" t="s">
        <v>130</v>
      </c>
      <c r="O139" s="23">
        <f>M139*VLOOKUP(N139,Kurzy!$A$2:$B$11,2,FALSE)</f>
        <v>16760.349999999999</v>
      </c>
      <c r="P139" s="18"/>
      <c r="Q139" s="40"/>
      <c r="R139" s="18" t="s">
        <v>10147</v>
      </c>
      <c r="S139" s="18"/>
    </row>
    <row r="140" spans="1:19" ht="38.25" x14ac:dyDescent="0.2">
      <c r="A140" s="7" t="s">
        <v>9</v>
      </c>
      <c r="B140" s="4" t="s">
        <v>85</v>
      </c>
      <c r="C140" s="17" t="s">
        <v>7513</v>
      </c>
      <c r="D140" s="24" t="s">
        <v>7514</v>
      </c>
      <c r="E140" s="18" t="s">
        <v>7515</v>
      </c>
      <c r="F140" s="18"/>
      <c r="G140" s="18" t="s">
        <v>7516</v>
      </c>
      <c r="H140" s="18" t="s">
        <v>7517</v>
      </c>
      <c r="I140" s="18"/>
      <c r="J140" s="19">
        <v>41737</v>
      </c>
      <c r="K140" s="20">
        <v>2014</v>
      </c>
      <c r="L140" s="20">
        <v>2016</v>
      </c>
      <c r="M140" s="22">
        <v>10704.64</v>
      </c>
      <c r="N140" s="21" t="s">
        <v>130</v>
      </c>
      <c r="O140" s="23">
        <f>M140*VLOOKUP(N140,Kurzy!$A$2:$B$11,2,FALSE)</f>
        <v>10704.64</v>
      </c>
      <c r="P140" s="18"/>
      <c r="Q140" s="40"/>
      <c r="R140" s="18" t="s">
        <v>10147</v>
      </c>
      <c r="S140" s="18"/>
    </row>
    <row r="141" spans="1:19" ht="38.25" x14ac:dyDescent="0.2">
      <c r="A141" s="7" t="s">
        <v>9</v>
      </c>
      <c r="B141" s="4" t="s">
        <v>85</v>
      </c>
      <c r="C141" s="17" t="s">
        <v>7518</v>
      </c>
      <c r="D141" s="24" t="s">
        <v>7519</v>
      </c>
      <c r="E141" s="18" t="s">
        <v>7520</v>
      </c>
      <c r="F141" s="18" t="s">
        <v>7521</v>
      </c>
      <c r="G141" s="18" t="s">
        <v>303</v>
      </c>
      <c r="H141" s="18" t="s">
        <v>701</v>
      </c>
      <c r="I141" s="18"/>
      <c r="J141" s="19">
        <v>41737</v>
      </c>
      <c r="K141" s="20">
        <v>2014</v>
      </c>
      <c r="L141" s="20">
        <v>2018</v>
      </c>
      <c r="M141" s="22">
        <v>18980.75</v>
      </c>
      <c r="N141" s="21" t="s">
        <v>130</v>
      </c>
      <c r="O141" s="23">
        <f>M141*VLOOKUP(N141,Kurzy!$A$2:$B$11,2,FALSE)</f>
        <v>18980.75</v>
      </c>
      <c r="P141" s="18"/>
      <c r="Q141" s="40"/>
      <c r="R141" s="18" t="s">
        <v>10147</v>
      </c>
      <c r="S141" s="18"/>
    </row>
    <row r="142" spans="1:19" x14ac:dyDescent="0.2">
      <c r="A142" s="7" t="s">
        <v>9</v>
      </c>
      <c r="B142" s="4" t="s">
        <v>85</v>
      </c>
      <c r="C142" s="17" t="s">
        <v>6867</v>
      </c>
      <c r="D142" s="24" t="s">
        <v>7522</v>
      </c>
      <c r="E142" s="18" t="s">
        <v>7523</v>
      </c>
      <c r="F142" s="18" t="s">
        <v>7524</v>
      </c>
      <c r="G142" s="18" t="s">
        <v>6867</v>
      </c>
      <c r="H142" s="18" t="s">
        <v>6867</v>
      </c>
      <c r="I142" s="18"/>
      <c r="J142" s="19">
        <v>41607</v>
      </c>
      <c r="K142" s="20">
        <v>2013</v>
      </c>
      <c r="L142" s="20">
        <v>2016</v>
      </c>
      <c r="M142" s="22">
        <v>4162.8500000000004</v>
      </c>
      <c r="N142" s="21" t="s">
        <v>130</v>
      </c>
      <c r="O142" s="23">
        <f>M142*VLOOKUP(N142,Kurzy!$A$2:$B$11,2,FALSE)</f>
        <v>4162.8500000000004</v>
      </c>
      <c r="P142" s="18"/>
      <c r="Q142" s="40"/>
      <c r="R142" s="18" t="s">
        <v>10147</v>
      </c>
      <c r="S142" s="18"/>
    </row>
    <row r="143" spans="1:19" ht="38.25" x14ac:dyDescent="0.2">
      <c r="A143" s="7" t="s">
        <v>9</v>
      </c>
      <c r="B143" s="4" t="s">
        <v>35</v>
      </c>
      <c r="C143" s="17" t="s">
        <v>7525</v>
      </c>
      <c r="D143" s="24" t="s">
        <v>7526</v>
      </c>
      <c r="E143" s="18" t="s">
        <v>7527</v>
      </c>
      <c r="F143" s="18" t="s">
        <v>7528</v>
      </c>
      <c r="G143" s="18" t="s">
        <v>7529</v>
      </c>
      <c r="H143" s="18" t="s">
        <v>701</v>
      </c>
      <c r="I143" s="18"/>
      <c r="J143" s="19">
        <v>40702</v>
      </c>
      <c r="K143" s="20">
        <v>2011</v>
      </c>
      <c r="L143" s="20">
        <v>2014</v>
      </c>
      <c r="M143" s="22">
        <v>21210.51</v>
      </c>
      <c r="N143" s="21" t="s">
        <v>130</v>
      </c>
      <c r="O143" s="23">
        <f>M143*VLOOKUP(N143,Kurzy!$A$2:$B$11,2,FALSE)</f>
        <v>21210.51</v>
      </c>
      <c r="P143" s="18"/>
      <c r="Q143" s="40"/>
      <c r="R143" s="18" t="s">
        <v>10147</v>
      </c>
      <c r="S143" s="18"/>
    </row>
    <row r="144" spans="1:19" ht="38.25" x14ac:dyDescent="0.2">
      <c r="A144" s="7" t="s">
        <v>9</v>
      </c>
      <c r="B144" s="4" t="s">
        <v>35</v>
      </c>
      <c r="C144" s="17" t="s">
        <v>7530</v>
      </c>
      <c r="D144" s="24" t="s">
        <v>7531</v>
      </c>
      <c r="E144" s="18" t="s">
        <v>7532</v>
      </c>
      <c r="F144" s="18" t="s">
        <v>7528</v>
      </c>
      <c r="G144" s="18" t="s">
        <v>7529</v>
      </c>
      <c r="H144" s="18" t="s">
        <v>701</v>
      </c>
      <c r="I144" s="18"/>
      <c r="J144" s="19">
        <v>41387</v>
      </c>
      <c r="K144" s="20">
        <v>2013</v>
      </c>
      <c r="L144" s="20">
        <v>2016</v>
      </c>
      <c r="M144" s="22">
        <v>8516.1</v>
      </c>
      <c r="N144" s="21" t="s">
        <v>130</v>
      </c>
      <c r="O144" s="23">
        <f>M144*VLOOKUP(N144,Kurzy!$A$2:$B$11,2,FALSE)</f>
        <v>8516.1</v>
      </c>
      <c r="P144" s="18"/>
      <c r="Q144" s="40"/>
      <c r="R144" s="18" t="s">
        <v>10147</v>
      </c>
      <c r="S144" s="18"/>
    </row>
    <row r="145" spans="1:19" ht="38.25" x14ac:dyDescent="0.2">
      <c r="A145" s="7" t="s">
        <v>9</v>
      </c>
      <c r="B145" s="4" t="s">
        <v>35</v>
      </c>
      <c r="C145" s="17" t="s">
        <v>7533</v>
      </c>
      <c r="D145" s="24" t="s">
        <v>7534</v>
      </c>
      <c r="E145" s="18" t="s">
        <v>7535</v>
      </c>
      <c r="F145" s="18" t="s">
        <v>7536</v>
      </c>
      <c r="G145" s="18" t="s">
        <v>7537</v>
      </c>
      <c r="H145" s="18" t="s">
        <v>701</v>
      </c>
      <c r="I145" s="18"/>
      <c r="J145" s="19">
        <v>42163</v>
      </c>
      <c r="K145" s="20">
        <v>2015</v>
      </c>
      <c r="L145" s="20">
        <v>2017</v>
      </c>
      <c r="M145" s="22">
        <v>11717.58</v>
      </c>
      <c r="N145" s="21" t="s">
        <v>130</v>
      </c>
      <c r="O145" s="23">
        <f>M145*VLOOKUP(N145,Kurzy!$A$2:$B$11,2,FALSE)</f>
        <v>11717.58</v>
      </c>
      <c r="P145" s="18"/>
      <c r="Q145" s="40"/>
      <c r="R145" s="18" t="s">
        <v>10147</v>
      </c>
      <c r="S145" s="18"/>
    </row>
    <row r="146" spans="1:19" ht="38.25" x14ac:dyDescent="0.2">
      <c r="A146" s="7" t="s">
        <v>9</v>
      </c>
      <c r="B146" s="4" t="s">
        <v>0</v>
      </c>
      <c r="C146" s="17" t="s">
        <v>7538</v>
      </c>
      <c r="D146" s="24" t="s">
        <v>7539</v>
      </c>
      <c r="E146" s="18" t="s">
        <v>7540</v>
      </c>
      <c r="F146" s="18" t="s">
        <v>7541</v>
      </c>
      <c r="G146" s="18" t="s">
        <v>7542</v>
      </c>
      <c r="H146" s="18" t="s">
        <v>701</v>
      </c>
      <c r="I146" s="18" t="s">
        <v>7543</v>
      </c>
      <c r="J146" s="19">
        <v>41611</v>
      </c>
      <c r="K146" s="20">
        <v>2013</v>
      </c>
      <c r="L146" s="20">
        <v>2016</v>
      </c>
      <c r="M146" s="22">
        <v>18258</v>
      </c>
      <c r="N146" s="21" t="s">
        <v>130</v>
      </c>
      <c r="O146" s="23">
        <f>M146*VLOOKUP(N146,Kurzy!$A$2:$B$11,2,FALSE)</f>
        <v>18258</v>
      </c>
      <c r="P146" s="18"/>
      <c r="Q146" s="40"/>
      <c r="R146" s="18" t="s">
        <v>10147</v>
      </c>
      <c r="S146" s="18"/>
    </row>
    <row r="147" spans="1:19" ht="102" x14ac:dyDescent="0.2">
      <c r="A147" s="7" t="s">
        <v>9</v>
      </c>
      <c r="B147" s="4" t="s">
        <v>157</v>
      </c>
      <c r="C147" s="17" t="s">
        <v>7544</v>
      </c>
      <c r="D147" s="24" t="s">
        <v>7545</v>
      </c>
      <c r="E147" s="18" t="s">
        <v>7546</v>
      </c>
      <c r="F147" s="18" t="s">
        <v>7547</v>
      </c>
      <c r="G147" s="18" t="s">
        <v>7548</v>
      </c>
      <c r="H147" s="18" t="s">
        <v>7549</v>
      </c>
      <c r="I147" s="18"/>
      <c r="J147" s="19">
        <v>40797</v>
      </c>
      <c r="K147" s="20">
        <v>2012</v>
      </c>
      <c r="L147" s="20">
        <v>2013</v>
      </c>
      <c r="M147" s="22">
        <v>19644.080000000002</v>
      </c>
      <c r="N147" s="21" t="s">
        <v>130</v>
      </c>
      <c r="O147" s="23">
        <f>M147*VLOOKUP(N147,Kurzy!$A$2:$B$11,2,FALSE)</f>
        <v>19644.080000000002</v>
      </c>
      <c r="P147" s="18"/>
      <c r="Q147" s="40"/>
      <c r="R147" s="18" t="s">
        <v>10147</v>
      </c>
      <c r="S147" s="18"/>
    </row>
    <row r="148" spans="1:19" ht="38.25" x14ac:dyDescent="0.2">
      <c r="A148" s="7" t="s">
        <v>9</v>
      </c>
      <c r="B148" s="4" t="s">
        <v>157</v>
      </c>
      <c r="C148" s="17" t="s">
        <v>7550</v>
      </c>
      <c r="D148" s="24" t="s">
        <v>7551</v>
      </c>
      <c r="E148" s="18" t="s">
        <v>7552</v>
      </c>
      <c r="F148" s="18" t="s">
        <v>7553</v>
      </c>
      <c r="G148" s="18" t="s">
        <v>7554</v>
      </c>
      <c r="H148" s="18" t="s">
        <v>7555</v>
      </c>
      <c r="I148" s="18"/>
      <c r="J148" s="19">
        <v>41361</v>
      </c>
      <c r="K148" s="20">
        <v>2013</v>
      </c>
      <c r="L148" s="20">
        <v>2016</v>
      </c>
      <c r="M148" s="22">
        <v>30135</v>
      </c>
      <c r="N148" s="21" t="s">
        <v>130</v>
      </c>
      <c r="O148" s="23">
        <f>M148*VLOOKUP(N148,Kurzy!$A$2:$B$11,2,FALSE)</f>
        <v>30135</v>
      </c>
      <c r="P148" s="18"/>
      <c r="Q148" s="40"/>
      <c r="R148" s="18" t="s">
        <v>10147</v>
      </c>
      <c r="S148" s="18"/>
    </row>
    <row r="149" spans="1:19" ht="51" x14ac:dyDescent="0.2">
      <c r="A149" s="7" t="s">
        <v>9</v>
      </c>
      <c r="B149" s="4" t="s">
        <v>6890</v>
      </c>
      <c r="C149" s="17" t="s">
        <v>6891</v>
      </c>
      <c r="D149" s="24" t="s">
        <v>7556</v>
      </c>
      <c r="E149" s="18" t="s">
        <v>6893</v>
      </c>
      <c r="F149" s="18" t="s">
        <v>6894</v>
      </c>
      <c r="G149" s="18" t="s">
        <v>6895</v>
      </c>
      <c r="H149" s="18" t="s">
        <v>7557</v>
      </c>
      <c r="I149" s="18">
        <v>17058520</v>
      </c>
      <c r="J149" s="19" t="s">
        <v>7558</v>
      </c>
      <c r="K149" s="20">
        <v>2011</v>
      </c>
      <c r="L149" s="20">
        <v>2016</v>
      </c>
      <c r="M149" s="22">
        <v>14034.12</v>
      </c>
      <c r="N149" s="21" t="s">
        <v>130</v>
      </c>
      <c r="O149" s="23">
        <f>M149*VLOOKUP(N149,Kurzy!$A$2:$B$11,2,FALSE)</f>
        <v>14034.12</v>
      </c>
      <c r="P149" s="18"/>
      <c r="Q149" s="40"/>
      <c r="R149" s="18" t="s">
        <v>10147</v>
      </c>
      <c r="S149" s="18"/>
    </row>
    <row r="150" spans="1:19" ht="51" x14ac:dyDescent="0.2">
      <c r="A150" s="7" t="s">
        <v>9</v>
      </c>
      <c r="B150" s="4" t="s">
        <v>6890</v>
      </c>
      <c r="C150" s="17" t="s">
        <v>6898</v>
      </c>
      <c r="D150" s="24" t="s">
        <v>6892</v>
      </c>
      <c r="E150" s="18" t="s">
        <v>6899</v>
      </c>
      <c r="F150" s="18" t="s">
        <v>6900</v>
      </c>
      <c r="G150" s="18" t="s">
        <v>6901</v>
      </c>
      <c r="H150" s="18" t="s">
        <v>6902</v>
      </c>
      <c r="I150" s="18">
        <v>17058520</v>
      </c>
      <c r="J150" s="19" t="s">
        <v>7559</v>
      </c>
      <c r="K150" s="20">
        <v>2015</v>
      </c>
      <c r="L150" s="20">
        <v>2017</v>
      </c>
      <c r="M150" s="22">
        <v>19299.25</v>
      </c>
      <c r="N150" s="21" t="s">
        <v>130</v>
      </c>
      <c r="O150" s="23">
        <f>M150*VLOOKUP(N150,Kurzy!$A$2:$B$11,2,FALSE)</f>
        <v>19299.25</v>
      </c>
      <c r="P150" s="18"/>
      <c r="Q150" s="40"/>
      <c r="R150" s="18" t="s">
        <v>10147</v>
      </c>
      <c r="S150" s="18"/>
    </row>
    <row r="151" spans="1:19" ht="38.25" x14ac:dyDescent="0.2">
      <c r="A151" s="7" t="s">
        <v>9</v>
      </c>
      <c r="B151" s="4"/>
      <c r="C151" s="17" t="s">
        <v>7560</v>
      </c>
      <c r="D151" s="24" t="s">
        <v>7561</v>
      </c>
      <c r="E151" s="18" t="s">
        <v>7562</v>
      </c>
      <c r="F151" s="18" t="s">
        <v>7563</v>
      </c>
      <c r="G151" s="18" t="s">
        <v>700</v>
      </c>
      <c r="H151" s="18" t="s">
        <v>701</v>
      </c>
      <c r="I151" s="18"/>
      <c r="J151" s="19">
        <v>41246</v>
      </c>
      <c r="K151" s="20">
        <v>2013</v>
      </c>
      <c r="L151" s="20">
        <v>2015</v>
      </c>
      <c r="M151" s="22">
        <v>6363</v>
      </c>
      <c r="N151" s="21" t="s">
        <v>130</v>
      </c>
      <c r="O151" s="23">
        <f>M151*VLOOKUP(N151,Kurzy!$A$2:$B$11,2,FALSE)</f>
        <v>6363</v>
      </c>
      <c r="P151" s="18" t="s">
        <v>7564</v>
      </c>
      <c r="Q151" s="40"/>
      <c r="R151" s="18" t="s">
        <v>10147</v>
      </c>
      <c r="S151" s="18"/>
    </row>
    <row r="152" spans="1:19" ht="38.25" x14ac:dyDescent="0.2">
      <c r="A152" s="7" t="s">
        <v>10</v>
      </c>
      <c r="B152" s="4" t="s">
        <v>114</v>
      </c>
      <c r="C152" s="17" t="s">
        <v>3384</v>
      </c>
      <c r="D152" s="24" t="s">
        <v>3385</v>
      </c>
      <c r="E152" s="18" t="s">
        <v>3386</v>
      </c>
      <c r="F152" s="18" t="s">
        <v>3387</v>
      </c>
      <c r="G152" s="18" t="s">
        <v>3388</v>
      </c>
      <c r="H152" s="18" t="s">
        <v>3389</v>
      </c>
      <c r="I152" s="18"/>
      <c r="J152" s="19">
        <v>42034</v>
      </c>
      <c r="K152" s="20">
        <v>2015</v>
      </c>
      <c r="L152" s="20">
        <v>2016</v>
      </c>
      <c r="M152" s="22">
        <v>232749.19</v>
      </c>
      <c r="N152" s="21" t="s">
        <v>130</v>
      </c>
      <c r="O152" s="23">
        <f>M152*VLOOKUP(N152,Kurzy!$A$2:$B$11,2,FALSE)</f>
        <v>232749.19</v>
      </c>
      <c r="P152" s="18" t="s">
        <v>3390</v>
      </c>
      <c r="Q152" s="40"/>
      <c r="R152" s="18" t="s">
        <v>10147</v>
      </c>
      <c r="S152" s="18"/>
    </row>
    <row r="153" spans="1:19" ht="38.25" x14ac:dyDescent="0.2">
      <c r="A153" s="7" t="s">
        <v>11</v>
      </c>
      <c r="B153" s="4" t="s">
        <v>56</v>
      </c>
      <c r="C153" s="17" t="s">
        <v>299</v>
      </c>
      <c r="D153" s="24" t="s">
        <v>300</v>
      </c>
      <c r="E153" s="18" t="s">
        <v>301</v>
      </c>
      <c r="F153" s="18" t="s">
        <v>302</v>
      </c>
      <c r="G153" s="18" t="s">
        <v>303</v>
      </c>
      <c r="H153" s="18" t="s">
        <v>304</v>
      </c>
      <c r="I153" s="18"/>
      <c r="J153" s="19">
        <v>40995</v>
      </c>
      <c r="K153" s="20">
        <v>2012</v>
      </c>
      <c r="L153" s="20">
        <v>2016</v>
      </c>
      <c r="M153" s="22">
        <v>3680</v>
      </c>
      <c r="N153" s="21" t="s">
        <v>130</v>
      </c>
      <c r="O153" s="23">
        <f>M153*VLOOKUP(N153,Kurzy!$A$2:$B$11,2,FALSE)</f>
        <v>3680</v>
      </c>
      <c r="P153" s="18" t="s">
        <v>323</v>
      </c>
      <c r="Q153" s="40"/>
      <c r="R153" s="18" t="s">
        <v>10147</v>
      </c>
      <c r="S153" s="18"/>
    </row>
    <row r="154" spans="1:19" ht="25.5" x14ac:dyDescent="0.2">
      <c r="A154" s="7" t="s">
        <v>11</v>
      </c>
      <c r="B154" s="4" t="s">
        <v>53</v>
      </c>
      <c r="C154" s="17" t="s">
        <v>305</v>
      </c>
      <c r="D154" s="24" t="s">
        <v>306</v>
      </c>
      <c r="E154" s="18">
        <v>290683</v>
      </c>
      <c r="F154" s="18" t="s">
        <v>307</v>
      </c>
      <c r="G154" s="18" t="s">
        <v>303</v>
      </c>
      <c r="H154" s="18" t="s">
        <v>304</v>
      </c>
      <c r="I154" s="18"/>
      <c r="J154" s="19">
        <v>40918</v>
      </c>
      <c r="K154" s="20">
        <v>2012</v>
      </c>
      <c r="L154" s="20">
        <v>2015</v>
      </c>
      <c r="M154" s="22">
        <v>21576</v>
      </c>
      <c r="N154" s="21" t="s">
        <v>130</v>
      </c>
      <c r="O154" s="23">
        <f>M154*VLOOKUP(N154,Kurzy!$A$2:$B$11,2,FALSE)</f>
        <v>21576</v>
      </c>
      <c r="P154" s="18" t="s">
        <v>324</v>
      </c>
      <c r="Q154" s="40"/>
      <c r="R154" s="18" t="s">
        <v>10147</v>
      </c>
      <c r="S154" s="18"/>
    </row>
    <row r="155" spans="1:19" ht="25.5" x14ac:dyDescent="0.2">
      <c r="A155" s="7" t="s">
        <v>11</v>
      </c>
      <c r="B155" s="4" t="s">
        <v>52</v>
      </c>
      <c r="C155" s="17" t="s">
        <v>308</v>
      </c>
      <c r="D155" s="24" t="s">
        <v>309</v>
      </c>
      <c r="E155" s="18">
        <v>61450021</v>
      </c>
      <c r="F155" s="18" t="s">
        <v>310</v>
      </c>
      <c r="G155" s="18" t="s">
        <v>311</v>
      </c>
      <c r="H155" s="18" t="s">
        <v>311</v>
      </c>
      <c r="I155" s="18">
        <v>36060356</v>
      </c>
      <c r="J155" s="19">
        <v>42059</v>
      </c>
      <c r="K155" s="20">
        <v>2015</v>
      </c>
      <c r="L155" s="20">
        <v>2019</v>
      </c>
      <c r="M155" s="22">
        <v>17000</v>
      </c>
      <c r="N155" s="21" t="s">
        <v>130</v>
      </c>
      <c r="O155" s="23">
        <f>M155*VLOOKUP(N155,Kurzy!$A$2:$B$11,2,FALSE)</f>
        <v>17000</v>
      </c>
      <c r="P155" s="18"/>
      <c r="Q155" s="40"/>
      <c r="R155" s="18" t="s">
        <v>10147</v>
      </c>
      <c r="S155" s="18"/>
    </row>
    <row r="156" spans="1:19" ht="25.5" x14ac:dyDescent="0.2">
      <c r="A156" s="7" t="s">
        <v>11</v>
      </c>
      <c r="B156" s="4" t="s">
        <v>52</v>
      </c>
      <c r="C156" s="17" t="s">
        <v>312</v>
      </c>
      <c r="D156" s="24" t="s">
        <v>313</v>
      </c>
      <c r="E156" s="18">
        <v>21420158</v>
      </c>
      <c r="F156" s="18" t="s">
        <v>310</v>
      </c>
      <c r="G156" s="18" t="s">
        <v>311</v>
      </c>
      <c r="H156" s="18" t="s">
        <v>311</v>
      </c>
      <c r="I156" s="18">
        <v>36060356</v>
      </c>
      <c r="J156" s="19">
        <v>42003</v>
      </c>
      <c r="K156" s="20">
        <v>2015</v>
      </c>
      <c r="L156" s="20">
        <v>2015</v>
      </c>
      <c r="M156" s="22">
        <v>12000</v>
      </c>
      <c r="N156" s="21" t="s">
        <v>130</v>
      </c>
      <c r="O156" s="23">
        <f>M156*VLOOKUP(N156,Kurzy!$A$2:$B$11,2,FALSE)</f>
        <v>12000</v>
      </c>
      <c r="P156" s="18"/>
      <c r="Q156" s="40"/>
      <c r="R156" s="18" t="s">
        <v>10147</v>
      </c>
      <c r="S156" s="18"/>
    </row>
    <row r="157" spans="1:19" ht="25.5" x14ac:dyDescent="0.2">
      <c r="A157" s="7" t="s">
        <v>11</v>
      </c>
      <c r="B157" s="4" t="s">
        <v>55</v>
      </c>
      <c r="C157" s="17" t="s">
        <v>314</v>
      </c>
      <c r="D157" s="24" t="s">
        <v>315</v>
      </c>
      <c r="E157" s="18">
        <v>643398</v>
      </c>
      <c r="F157" s="18" t="s">
        <v>316</v>
      </c>
      <c r="G157" s="18" t="s">
        <v>317</v>
      </c>
      <c r="H157" s="18" t="s">
        <v>304</v>
      </c>
      <c r="I157" s="18"/>
      <c r="J157" s="19"/>
      <c r="K157" s="20">
        <v>2015</v>
      </c>
      <c r="L157" s="20">
        <v>2017</v>
      </c>
      <c r="M157" s="22">
        <v>7073</v>
      </c>
      <c r="N157" s="21" t="s">
        <v>130</v>
      </c>
      <c r="O157" s="23">
        <f>M157*VLOOKUP(N157,Kurzy!$A$2:$B$11,2,FALSE)</f>
        <v>7073</v>
      </c>
      <c r="P157" s="18"/>
      <c r="Q157" s="40"/>
      <c r="R157" s="18" t="s">
        <v>10147</v>
      </c>
      <c r="S157" s="18"/>
    </row>
    <row r="158" spans="1:19" ht="25.5" x14ac:dyDescent="0.2">
      <c r="A158" s="7" t="s">
        <v>11</v>
      </c>
      <c r="B158" s="4" t="s">
        <v>55</v>
      </c>
      <c r="C158" s="17" t="s">
        <v>318</v>
      </c>
      <c r="D158" s="24" t="s">
        <v>315</v>
      </c>
      <c r="E158" s="18" t="s">
        <v>319</v>
      </c>
      <c r="F158" s="18" t="s">
        <v>320</v>
      </c>
      <c r="G158" s="18" t="s">
        <v>321</v>
      </c>
      <c r="H158" s="18" t="s">
        <v>322</v>
      </c>
      <c r="I158" s="18"/>
      <c r="J158" s="19">
        <v>40862</v>
      </c>
      <c r="K158" s="20">
        <v>2012</v>
      </c>
      <c r="L158" s="20">
        <v>2014</v>
      </c>
      <c r="M158" s="22">
        <v>46213</v>
      </c>
      <c r="N158" s="21" t="s">
        <v>130</v>
      </c>
      <c r="O158" s="23">
        <f>M158*VLOOKUP(N158,Kurzy!$A$2:$B$11,2,FALSE)</f>
        <v>46213</v>
      </c>
      <c r="P158" s="18" t="s">
        <v>325</v>
      </c>
      <c r="Q158" s="40"/>
      <c r="R158" s="18" t="s">
        <v>10147</v>
      </c>
      <c r="S158" s="18"/>
    </row>
    <row r="159" spans="1:19" ht="38.25" x14ac:dyDescent="0.2">
      <c r="A159" s="7" t="s">
        <v>12</v>
      </c>
      <c r="B159" s="4" t="s">
        <v>57</v>
      </c>
      <c r="C159" s="17" t="s">
        <v>697</v>
      </c>
      <c r="D159" s="24" t="s">
        <v>698</v>
      </c>
      <c r="E159" s="18">
        <v>609531</v>
      </c>
      <c r="F159" s="18" t="s">
        <v>699</v>
      </c>
      <c r="G159" s="18" t="s">
        <v>700</v>
      </c>
      <c r="H159" s="18" t="s">
        <v>701</v>
      </c>
      <c r="I159" s="18">
        <v>30778867</v>
      </c>
      <c r="J159" s="19">
        <v>41463</v>
      </c>
      <c r="K159" s="20">
        <v>2013</v>
      </c>
      <c r="L159" s="20">
        <v>2016</v>
      </c>
      <c r="M159" s="22">
        <v>35794.76</v>
      </c>
      <c r="N159" s="21" t="s">
        <v>130</v>
      </c>
      <c r="O159" s="23">
        <f>M159*VLOOKUP(N159,Kurzy!$A$2:$B$11,2,FALSE)</f>
        <v>35794.76</v>
      </c>
      <c r="P159" s="18"/>
      <c r="Q159" s="40"/>
      <c r="R159" s="18" t="s">
        <v>10147</v>
      </c>
      <c r="S159" s="18"/>
    </row>
    <row r="160" spans="1:19" ht="25.5" x14ac:dyDescent="0.2">
      <c r="A160" s="7" t="s">
        <v>12</v>
      </c>
      <c r="B160" s="4" t="s">
        <v>57</v>
      </c>
      <c r="C160" s="17" t="s">
        <v>702</v>
      </c>
      <c r="D160" s="24" t="s">
        <v>703</v>
      </c>
      <c r="E160" s="18">
        <v>290693</v>
      </c>
      <c r="F160" s="18" t="s">
        <v>704</v>
      </c>
      <c r="G160" s="18" t="s">
        <v>700</v>
      </c>
      <c r="H160" s="18" t="s">
        <v>701</v>
      </c>
      <c r="I160" s="18">
        <v>30778867</v>
      </c>
      <c r="J160" s="19">
        <v>40981</v>
      </c>
      <c r="K160" s="20">
        <v>2012</v>
      </c>
      <c r="L160" s="20">
        <v>2017</v>
      </c>
      <c r="M160" s="22">
        <v>56739.6</v>
      </c>
      <c r="N160" s="21" t="s">
        <v>130</v>
      </c>
      <c r="O160" s="23">
        <f>M160*VLOOKUP(N160,Kurzy!$A$2:$B$11,2,FALSE)</f>
        <v>56739.6</v>
      </c>
      <c r="P160" s="18"/>
      <c r="Q160" s="40"/>
      <c r="R160" s="18" t="s">
        <v>10147</v>
      </c>
      <c r="S160" s="18"/>
    </row>
    <row r="161" spans="1:19" ht="25.5" x14ac:dyDescent="0.2">
      <c r="A161" s="7" t="s">
        <v>12</v>
      </c>
      <c r="B161" s="4" t="s">
        <v>58</v>
      </c>
      <c r="C161" s="17" t="s">
        <v>705</v>
      </c>
      <c r="D161" s="24" t="s">
        <v>706</v>
      </c>
      <c r="E161" s="18" t="s">
        <v>707</v>
      </c>
      <c r="F161" s="18" t="s">
        <v>708</v>
      </c>
      <c r="G161" s="18" t="s">
        <v>709</v>
      </c>
      <c r="H161" s="18" t="s">
        <v>710</v>
      </c>
      <c r="I161" s="18" t="s">
        <v>666</v>
      </c>
      <c r="J161" s="19">
        <v>42248</v>
      </c>
      <c r="K161" s="20">
        <v>2015</v>
      </c>
      <c r="L161" s="20">
        <v>2017</v>
      </c>
      <c r="M161" s="22">
        <v>67600</v>
      </c>
      <c r="N161" s="21" t="s">
        <v>130</v>
      </c>
      <c r="O161" s="23">
        <f>M161*VLOOKUP(N161,Kurzy!$A$2:$B$11,2,FALSE)</f>
        <v>67600</v>
      </c>
      <c r="P161" s="18"/>
      <c r="Q161" s="40"/>
      <c r="R161" s="18" t="s">
        <v>10147</v>
      </c>
      <c r="S161" s="18"/>
    </row>
    <row r="162" spans="1:19" ht="51" x14ac:dyDescent="0.2">
      <c r="A162" s="7" t="s">
        <v>13</v>
      </c>
      <c r="B162" s="4" t="s">
        <v>90</v>
      </c>
      <c r="C162" s="17" t="s">
        <v>4735</v>
      </c>
      <c r="D162" s="24" t="s">
        <v>4736</v>
      </c>
      <c r="E162" s="18">
        <v>282887</v>
      </c>
      <c r="F162" s="18"/>
      <c r="G162" s="18" t="s">
        <v>4737</v>
      </c>
      <c r="H162" s="18" t="s">
        <v>304</v>
      </c>
      <c r="I162" s="18"/>
      <c r="J162" s="19">
        <v>40773</v>
      </c>
      <c r="K162" s="20">
        <v>2011</v>
      </c>
      <c r="L162" s="20">
        <v>2015</v>
      </c>
      <c r="M162" s="22">
        <v>36508</v>
      </c>
      <c r="N162" s="21" t="s">
        <v>130</v>
      </c>
      <c r="O162" s="23">
        <f>M162*VLOOKUP(N162,Kurzy!$A$2:$B$11,2,FALSE)</f>
        <v>36508</v>
      </c>
      <c r="P162" s="18"/>
      <c r="Q162" s="40"/>
      <c r="R162" s="18" t="s">
        <v>10147</v>
      </c>
      <c r="S162" s="18"/>
    </row>
    <row r="163" spans="1:19" ht="102" x14ac:dyDescent="0.2">
      <c r="A163" s="7" t="s">
        <v>13</v>
      </c>
      <c r="B163" s="4" t="s">
        <v>90</v>
      </c>
      <c r="C163" s="17" t="s">
        <v>4738</v>
      </c>
      <c r="D163" s="24" t="s">
        <v>4739</v>
      </c>
      <c r="E163" s="18" t="s">
        <v>4740</v>
      </c>
      <c r="F163" s="18"/>
      <c r="G163" s="18" t="s">
        <v>4741</v>
      </c>
      <c r="H163" s="18" t="s">
        <v>4742</v>
      </c>
      <c r="I163" s="18" t="s">
        <v>4743</v>
      </c>
      <c r="J163" s="19">
        <v>42149</v>
      </c>
      <c r="K163" s="20">
        <v>2015</v>
      </c>
      <c r="L163" s="20">
        <v>2015</v>
      </c>
      <c r="M163" s="22">
        <v>4000</v>
      </c>
      <c r="N163" s="21" t="s">
        <v>130</v>
      </c>
      <c r="O163" s="23">
        <f>M163*VLOOKUP(N163,Kurzy!$A$2:$B$11,2,FALSE)</f>
        <v>4000</v>
      </c>
      <c r="P163" s="18"/>
      <c r="Q163" s="40"/>
      <c r="R163" s="18" t="s">
        <v>10147</v>
      </c>
      <c r="S163" s="18"/>
    </row>
    <row r="164" spans="1:19" ht="51" hidden="1" x14ac:dyDescent="0.2">
      <c r="A164" s="7" t="s">
        <v>13</v>
      </c>
      <c r="B164" s="4" t="s">
        <v>16</v>
      </c>
      <c r="C164" s="17" t="s">
        <v>4744</v>
      </c>
      <c r="D164" s="24" t="s">
        <v>4745</v>
      </c>
      <c r="E164" s="18" t="s">
        <v>4746</v>
      </c>
      <c r="F164" s="18" t="s">
        <v>4747</v>
      </c>
      <c r="G164" s="18" t="s">
        <v>4748</v>
      </c>
      <c r="H164" s="18" t="s">
        <v>304</v>
      </c>
      <c r="I164" s="18"/>
      <c r="J164" s="19">
        <v>41019</v>
      </c>
      <c r="K164" s="20">
        <v>2012</v>
      </c>
      <c r="L164" s="20">
        <v>2016</v>
      </c>
      <c r="M164" s="22">
        <v>0</v>
      </c>
      <c r="N164" s="21" t="s">
        <v>130</v>
      </c>
      <c r="O164" s="23">
        <f>M164*VLOOKUP(N164,Kurzy!$A$2:$B$11,2,FALSE)</f>
        <v>0</v>
      </c>
      <c r="P164" s="18"/>
      <c r="Q164" s="40"/>
      <c r="R164" s="18" t="s">
        <v>10143</v>
      </c>
      <c r="S164" s="18" t="s">
        <v>10145</v>
      </c>
    </row>
    <row r="165" spans="1:19" ht="76.5" x14ac:dyDescent="0.2">
      <c r="A165" s="7" t="s">
        <v>33</v>
      </c>
      <c r="B165" s="4" t="s">
        <v>93</v>
      </c>
      <c r="C165" s="17" t="s">
        <v>6616</v>
      </c>
      <c r="D165" s="24" t="s">
        <v>6617</v>
      </c>
      <c r="E165" s="18" t="s">
        <v>6618</v>
      </c>
      <c r="F165" s="18" t="s">
        <v>6619</v>
      </c>
      <c r="G165" s="18" t="s">
        <v>6620</v>
      </c>
      <c r="H165" s="18" t="s">
        <v>6621</v>
      </c>
      <c r="I165" s="18">
        <v>156621</v>
      </c>
      <c r="J165" s="19">
        <v>40884</v>
      </c>
      <c r="K165" s="20">
        <v>2011</v>
      </c>
      <c r="L165" s="20">
        <v>2014</v>
      </c>
      <c r="M165" s="22">
        <v>18939.21</v>
      </c>
      <c r="N165" s="21" t="s">
        <v>130</v>
      </c>
      <c r="O165" s="23">
        <f>M165*VLOOKUP(N165,Kurzy!$A$2:$B$11,2,FALSE)</f>
        <v>18939.21</v>
      </c>
      <c r="P165" s="18" t="s">
        <v>6622</v>
      </c>
      <c r="Q165" s="40"/>
      <c r="R165" s="18" t="s">
        <v>10147</v>
      </c>
      <c r="S165" s="18"/>
    </row>
    <row r="166" spans="1:19" x14ac:dyDescent="0.2">
      <c r="A166" s="7" t="s">
        <v>28</v>
      </c>
      <c r="B166" s="4" t="s">
        <v>98</v>
      </c>
      <c r="C166" s="17" t="s">
        <v>406</v>
      </c>
      <c r="D166" s="24" t="s">
        <v>407</v>
      </c>
      <c r="E166" s="18" t="s">
        <v>408</v>
      </c>
      <c r="F166" s="18"/>
      <c r="G166" s="18"/>
      <c r="H166" s="18" t="s">
        <v>409</v>
      </c>
      <c r="I166" s="18"/>
      <c r="J166" s="19"/>
      <c r="K166" s="20">
        <v>2015</v>
      </c>
      <c r="L166" s="20">
        <v>2015</v>
      </c>
      <c r="M166" s="22">
        <v>2500</v>
      </c>
      <c r="N166" s="21" t="s">
        <v>130</v>
      </c>
      <c r="O166" s="23">
        <f>M166*VLOOKUP(N166,Kurzy!$A$2:$B$11,2,FALSE)</f>
        <v>2500</v>
      </c>
      <c r="P166" s="18"/>
      <c r="Q166" s="40"/>
      <c r="R166" s="18" t="s">
        <v>10147</v>
      </c>
      <c r="S166" s="18"/>
    </row>
    <row r="167" spans="1:19" ht="25.5" hidden="1" x14ac:dyDescent="0.2">
      <c r="A167" s="7" t="s">
        <v>28</v>
      </c>
      <c r="B167" s="4" t="s">
        <v>97</v>
      </c>
      <c r="C167" s="17" t="s">
        <v>410</v>
      </c>
      <c r="D167" s="24" t="s">
        <v>411</v>
      </c>
      <c r="E167" s="18" t="s">
        <v>412</v>
      </c>
      <c r="F167" s="18" t="s">
        <v>413</v>
      </c>
      <c r="G167" s="18" t="s">
        <v>379</v>
      </c>
      <c r="H167" s="18" t="s">
        <v>414</v>
      </c>
      <c r="I167" s="18"/>
      <c r="J167" s="19">
        <v>2013</v>
      </c>
      <c r="K167" s="20">
        <v>2014</v>
      </c>
      <c r="L167" s="20">
        <v>2016</v>
      </c>
      <c r="M167" s="22">
        <v>0</v>
      </c>
      <c r="N167" s="21" t="s">
        <v>130</v>
      </c>
      <c r="O167" s="23">
        <f>M167*VLOOKUP(N167,Kurzy!$A$2:$B$11,2,FALSE)</f>
        <v>0</v>
      </c>
      <c r="P167" s="18" t="s">
        <v>405</v>
      </c>
      <c r="Q167" s="40"/>
      <c r="R167" s="18" t="s">
        <v>10143</v>
      </c>
      <c r="S167" s="18" t="s">
        <v>10145</v>
      </c>
    </row>
    <row r="168" spans="1:19" ht="51" hidden="1" x14ac:dyDescent="0.2">
      <c r="A168" s="7" t="s">
        <v>28</v>
      </c>
      <c r="B168" s="4" t="s">
        <v>97</v>
      </c>
      <c r="C168" s="17" t="s">
        <v>415</v>
      </c>
      <c r="D168" s="24" t="s">
        <v>416</v>
      </c>
      <c r="E168" s="18" t="s">
        <v>417</v>
      </c>
      <c r="F168" s="18" t="s">
        <v>413</v>
      </c>
      <c r="G168" s="18" t="s">
        <v>379</v>
      </c>
      <c r="H168" s="18" t="s">
        <v>418</v>
      </c>
      <c r="I168" s="18"/>
      <c r="J168" s="19">
        <v>2013</v>
      </c>
      <c r="K168" s="20">
        <v>2014</v>
      </c>
      <c r="L168" s="20">
        <v>2016</v>
      </c>
      <c r="M168" s="22">
        <v>0</v>
      </c>
      <c r="N168" s="21" t="s">
        <v>130</v>
      </c>
      <c r="O168" s="23">
        <f>M168*VLOOKUP(N168,Kurzy!$A$2:$B$11,2,FALSE)</f>
        <v>0</v>
      </c>
      <c r="P168" s="18" t="s">
        <v>405</v>
      </c>
      <c r="Q168" s="40"/>
      <c r="R168" s="18" t="s">
        <v>10143</v>
      </c>
      <c r="S168" s="18" t="s">
        <v>10145</v>
      </c>
    </row>
    <row r="169" spans="1:19" ht="76.5" hidden="1" x14ac:dyDescent="0.2">
      <c r="A169" s="7" t="s">
        <v>28</v>
      </c>
      <c r="B169" s="4" t="s">
        <v>97</v>
      </c>
      <c r="C169" s="17" t="s">
        <v>419</v>
      </c>
      <c r="D169" s="24" t="s">
        <v>376</v>
      </c>
      <c r="E169" s="18" t="s">
        <v>420</v>
      </c>
      <c r="F169" s="18" t="s">
        <v>378</v>
      </c>
      <c r="G169" s="18" t="s">
        <v>379</v>
      </c>
      <c r="H169" s="18" t="s">
        <v>421</v>
      </c>
      <c r="I169" s="18"/>
      <c r="J169" s="19" t="s">
        <v>422</v>
      </c>
      <c r="K169" s="20">
        <v>2014</v>
      </c>
      <c r="L169" s="20">
        <v>2018</v>
      </c>
      <c r="M169" s="22">
        <v>0</v>
      </c>
      <c r="N169" s="21" t="s">
        <v>130</v>
      </c>
      <c r="O169" s="23">
        <f>M169*VLOOKUP(N169,Kurzy!$A$2:$B$11,2,FALSE)</f>
        <v>0</v>
      </c>
      <c r="P169" s="18"/>
      <c r="Q169" s="40"/>
      <c r="R169" s="18" t="s">
        <v>10143</v>
      </c>
      <c r="S169" s="18" t="s">
        <v>10145</v>
      </c>
    </row>
    <row r="170" spans="1:19" ht="102" hidden="1" x14ac:dyDescent="0.2">
      <c r="A170" s="7" t="s">
        <v>28</v>
      </c>
      <c r="B170" s="4" t="s">
        <v>97</v>
      </c>
      <c r="C170" s="17" t="s">
        <v>423</v>
      </c>
      <c r="D170" s="24" t="s">
        <v>376</v>
      </c>
      <c r="E170" s="18" t="s">
        <v>424</v>
      </c>
      <c r="F170" s="18" t="s">
        <v>378</v>
      </c>
      <c r="G170" s="18" t="s">
        <v>379</v>
      </c>
      <c r="H170" s="18" t="s">
        <v>425</v>
      </c>
      <c r="I170" s="18" t="s">
        <v>426</v>
      </c>
      <c r="J170" s="19">
        <v>41915</v>
      </c>
      <c r="K170" s="20">
        <v>2014</v>
      </c>
      <c r="L170" s="20">
        <v>2018</v>
      </c>
      <c r="M170" s="22">
        <v>0</v>
      </c>
      <c r="N170" s="21" t="s">
        <v>130</v>
      </c>
      <c r="O170" s="23">
        <f>M170*VLOOKUP(N170,Kurzy!$A$2:$B$11,2,FALSE)</f>
        <v>0</v>
      </c>
      <c r="P170" s="18"/>
      <c r="Q170" s="40"/>
      <c r="R170" s="18" t="s">
        <v>10143</v>
      </c>
      <c r="S170" s="18" t="s">
        <v>10145</v>
      </c>
    </row>
    <row r="171" spans="1:19" ht="38.25" x14ac:dyDescent="0.2">
      <c r="A171" s="7" t="s">
        <v>28</v>
      </c>
      <c r="B171" s="4" t="s">
        <v>99</v>
      </c>
      <c r="C171" s="17" t="s">
        <v>427</v>
      </c>
      <c r="D171" s="24" t="s">
        <v>428</v>
      </c>
      <c r="E171" s="18" t="s">
        <v>429</v>
      </c>
      <c r="F171" s="18" t="s">
        <v>430</v>
      </c>
      <c r="G171" s="18" t="s">
        <v>431</v>
      </c>
      <c r="H171" s="18" t="s">
        <v>432</v>
      </c>
      <c r="I171" s="18">
        <v>72050365</v>
      </c>
      <c r="J171" s="19">
        <v>41863</v>
      </c>
      <c r="K171" s="20">
        <v>2014</v>
      </c>
      <c r="L171" s="20">
        <v>2017</v>
      </c>
      <c r="M171" s="22">
        <v>31113.08</v>
      </c>
      <c r="N171" s="21" t="s">
        <v>130</v>
      </c>
      <c r="O171" s="23">
        <f>M171*VLOOKUP(N171,Kurzy!$A$2:$B$11,2,FALSE)</f>
        <v>31113.08</v>
      </c>
      <c r="P171" s="18"/>
      <c r="Q171" s="40"/>
      <c r="R171" s="18" t="s">
        <v>10147</v>
      </c>
      <c r="S171" s="18"/>
    </row>
    <row r="172" spans="1:19" ht="38.25" x14ac:dyDescent="0.2">
      <c r="A172" s="7" t="s">
        <v>28</v>
      </c>
      <c r="B172" s="4" t="s">
        <v>400</v>
      </c>
      <c r="C172" s="17" t="s">
        <v>433</v>
      </c>
      <c r="D172" s="24" t="s">
        <v>402</v>
      </c>
      <c r="E172" s="18" t="s">
        <v>434</v>
      </c>
      <c r="F172" s="18"/>
      <c r="G172" s="18" t="s">
        <v>435</v>
      </c>
      <c r="H172" s="18" t="s">
        <v>436</v>
      </c>
      <c r="I172" s="18"/>
      <c r="J172" s="19"/>
      <c r="K172" s="20">
        <v>2014</v>
      </c>
      <c r="L172" s="20">
        <v>2016</v>
      </c>
      <c r="M172" s="22">
        <v>11000</v>
      </c>
      <c r="N172" s="21" t="s">
        <v>130</v>
      </c>
      <c r="O172" s="23">
        <f>M172*VLOOKUP(N172,Kurzy!$A$2:$B$11,2,FALSE)</f>
        <v>11000</v>
      </c>
      <c r="P172" s="18"/>
      <c r="Q172" s="40"/>
      <c r="R172" s="18" t="s">
        <v>10147</v>
      </c>
      <c r="S172" s="18"/>
    </row>
    <row r="173" spans="1:19" ht="38.25" hidden="1" x14ac:dyDescent="0.2">
      <c r="A173" s="7" t="s">
        <v>28</v>
      </c>
      <c r="B173" s="4" t="s">
        <v>400</v>
      </c>
      <c r="C173" s="17" t="s">
        <v>437</v>
      </c>
      <c r="D173" s="24" t="s">
        <v>402</v>
      </c>
      <c r="E173" s="18" t="s">
        <v>438</v>
      </c>
      <c r="F173" s="18"/>
      <c r="G173" s="18" t="s">
        <v>435</v>
      </c>
      <c r="H173" s="18" t="s">
        <v>436</v>
      </c>
      <c r="I173" s="18"/>
      <c r="J173" s="19"/>
      <c r="K173" s="20">
        <v>2014</v>
      </c>
      <c r="L173" s="20">
        <v>2016</v>
      </c>
      <c r="M173" s="22"/>
      <c r="N173" s="21" t="s">
        <v>130</v>
      </c>
      <c r="O173" s="23">
        <f>M173*VLOOKUP(N173,Kurzy!$A$2:$B$11,2,FALSE)</f>
        <v>0</v>
      </c>
      <c r="P173" s="18"/>
      <c r="Q173" s="40"/>
      <c r="R173" s="18" t="s">
        <v>10143</v>
      </c>
      <c r="S173" s="18" t="s">
        <v>10145</v>
      </c>
    </row>
    <row r="174" spans="1:19" ht="25.5" hidden="1" x14ac:dyDescent="0.2">
      <c r="A174" s="7" t="s">
        <v>28</v>
      </c>
      <c r="B174" s="4" t="s">
        <v>400</v>
      </c>
      <c r="C174" s="17" t="s">
        <v>439</v>
      </c>
      <c r="D174" s="24" t="s">
        <v>440</v>
      </c>
      <c r="E174" s="18" t="s">
        <v>441</v>
      </c>
      <c r="F174" s="18"/>
      <c r="G174" s="18" t="s">
        <v>435</v>
      </c>
      <c r="H174" s="18" t="s">
        <v>436</v>
      </c>
      <c r="I174" s="18"/>
      <c r="J174" s="19"/>
      <c r="K174" s="20">
        <v>2014</v>
      </c>
      <c r="L174" s="20">
        <v>2016</v>
      </c>
      <c r="M174" s="22"/>
      <c r="N174" s="21" t="s">
        <v>130</v>
      </c>
      <c r="O174" s="23">
        <f>M174*VLOOKUP(N174,Kurzy!$A$2:$B$11,2,FALSE)</f>
        <v>0</v>
      </c>
      <c r="P174" s="18"/>
      <c r="Q174" s="40"/>
      <c r="R174" s="18" t="s">
        <v>10143</v>
      </c>
      <c r="S174" s="18" t="s">
        <v>10145</v>
      </c>
    </row>
    <row r="175" spans="1:19" ht="38.25" x14ac:dyDescent="0.2">
      <c r="A175" s="7" t="s">
        <v>28</v>
      </c>
      <c r="B175" s="4" t="s">
        <v>400</v>
      </c>
      <c r="C175" s="17" t="s">
        <v>442</v>
      </c>
      <c r="D175" s="24" t="s">
        <v>443</v>
      </c>
      <c r="E175" s="18" t="s">
        <v>444</v>
      </c>
      <c r="F175" s="18"/>
      <c r="G175" s="18" t="s">
        <v>435</v>
      </c>
      <c r="H175" s="18" t="s">
        <v>436</v>
      </c>
      <c r="I175" s="18"/>
      <c r="J175" s="19"/>
      <c r="K175" s="20">
        <v>2014</v>
      </c>
      <c r="L175" s="20">
        <v>2016</v>
      </c>
      <c r="M175" s="22">
        <v>18000</v>
      </c>
      <c r="N175" s="21" t="s">
        <v>130</v>
      </c>
      <c r="O175" s="23">
        <f>M175*VLOOKUP(N175,Kurzy!$A$2:$B$11,2,FALSE)</f>
        <v>18000</v>
      </c>
      <c r="P175" s="18"/>
      <c r="Q175" s="40"/>
      <c r="R175" s="18" t="s">
        <v>10147</v>
      </c>
      <c r="S175" s="18"/>
    </row>
    <row r="176" spans="1:19" ht="25.5" x14ac:dyDescent="0.2">
      <c r="A176" s="7" t="s">
        <v>28</v>
      </c>
      <c r="B176" s="4" t="s">
        <v>400</v>
      </c>
      <c r="C176" s="17" t="s">
        <v>445</v>
      </c>
      <c r="D176" s="24" t="s">
        <v>446</v>
      </c>
      <c r="E176" s="18" t="s">
        <v>447</v>
      </c>
      <c r="F176" s="18"/>
      <c r="G176" s="18" t="s">
        <v>435</v>
      </c>
      <c r="H176" s="18" t="s">
        <v>436</v>
      </c>
      <c r="I176" s="18"/>
      <c r="J176" s="19"/>
      <c r="K176" s="20">
        <v>2013</v>
      </c>
      <c r="L176" s="20">
        <v>2015</v>
      </c>
      <c r="M176" s="22">
        <v>1100</v>
      </c>
      <c r="N176" s="21" t="s">
        <v>130</v>
      </c>
      <c r="O176" s="23">
        <f>M176*VLOOKUP(N176,Kurzy!$A$2:$B$11,2,FALSE)</f>
        <v>1100</v>
      </c>
      <c r="P176" s="18"/>
      <c r="Q176" s="40"/>
      <c r="R176" s="18" t="s">
        <v>10147</v>
      </c>
      <c r="S176" s="18"/>
    </row>
    <row r="177" spans="1:19" ht="25.5" x14ac:dyDescent="0.2">
      <c r="A177" s="7" t="s">
        <v>30</v>
      </c>
      <c r="B177" s="4" t="s">
        <v>878</v>
      </c>
      <c r="C177" s="17" t="s">
        <v>1962</v>
      </c>
      <c r="D177" s="24" t="s">
        <v>1963</v>
      </c>
      <c r="E177" s="18">
        <v>662322</v>
      </c>
      <c r="F177" s="18" t="s">
        <v>1964</v>
      </c>
      <c r="G177" s="18" t="s">
        <v>1965</v>
      </c>
      <c r="H177" s="18" t="s">
        <v>304</v>
      </c>
      <c r="I177" s="18"/>
      <c r="J177" s="19">
        <v>42192</v>
      </c>
      <c r="K177" s="20">
        <v>2015</v>
      </c>
      <c r="L177" s="20">
        <v>2018</v>
      </c>
      <c r="M177" s="22">
        <v>31313</v>
      </c>
      <c r="N177" s="21" t="s">
        <v>130</v>
      </c>
      <c r="O177" s="23">
        <f>M177*VLOOKUP(N177,Kurzy!$A$2:$B$11,2,FALSE)</f>
        <v>31313</v>
      </c>
      <c r="P177" s="18"/>
      <c r="Q177" s="40"/>
      <c r="R177" s="18" t="s">
        <v>10147</v>
      </c>
      <c r="S177" s="18"/>
    </row>
    <row r="178" spans="1:19" ht="25.5" x14ac:dyDescent="0.2">
      <c r="A178" s="7" t="s">
        <v>30</v>
      </c>
      <c r="B178" s="4" t="s">
        <v>878</v>
      </c>
      <c r="C178" s="17" t="s">
        <v>1966</v>
      </c>
      <c r="D178" s="24" t="s">
        <v>1967</v>
      </c>
      <c r="E178" s="18">
        <v>662133</v>
      </c>
      <c r="F178" s="18" t="s">
        <v>1964</v>
      </c>
      <c r="G178" s="18" t="s">
        <v>1965</v>
      </c>
      <c r="H178" s="18" t="s">
        <v>304</v>
      </c>
      <c r="I178" s="18"/>
      <c r="J178" s="19">
        <v>42192</v>
      </c>
      <c r="K178" s="20">
        <v>2015</v>
      </c>
      <c r="L178" s="20">
        <v>2018</v>
      </c>
      <c r="M178" s="22">
        <v>31653.65</v>
      </c>
      <c r="N178" s="21" t="s">
        <v>130</v>
      </c>
      <c r="O178" s="23">
        <f>M178*VLOOKUP(N178,Kurzy!$A$2:$B$11,2,FALSE)</f>
        <v>31653.65</v>
      </c>
      <c r="P178" s="18"/>
      <c r="Q178" s="40"/>
      <c r="R178" s="18" t="s">
        <v>10147</v>
      </c>
      <c r="S178" s="18"/>
    </row>
    <row r="179" spans="1:19" ht="38.25" x14ac:dyDescent="0.2">
      <c r="A179" s="7" t="s">
        <v>30</v>
      </c>
      <c r="B179" s="4" t="s">
        <v>878</v>
      </c>
      <c r="C179" s="17" t="s">
        <v>1968</v>
      </c>
      <c r="D179" s="24" t="s">
        <v>1967</v>
      </c>
      <c r="E179" s="18">
        <v>641864</v>
      </c>
      <c r="F179" s="18" t="s">
        <v>1964</v>
      </c>
      <c r="G179" s="18" t="s">
        <v>1965</v>
      </c>
      <c r="H179" s="18" t="s">
        <v>1969</v>
      </c>
      <c r="I179" s="18"/>
      <c r="J179" s="19">
        <v>41988</v>
      </c>
      <c r="K179" s="20">
        <v>2014</v>
      </c>
      <c r="L179" s="20">
        <v>2018</v>
      </c>
      <c r="M179" s="22">
        <v>99224.95</v>
      </c>
      <c r="N179" s="21" t="s">
        <v>130</v>
      </c>
      <c r="O179" s="23">
        <f>M179*VLOOKUP(N179,Kurzy!$A$2:$B$11,2,FALSE)</f>
        <v>99224.95</v>
      </c>
      <c r="P179" s="18"/>
      <c r="Q179" s="40"/>
      <c r="R179" s="18" t="s">
        <v>10147</v>
      </c>
      <c r="S179" s="18"/>
    </row>
    <row r="180" spans="1:19" ht="25.5" x14ac:dyDescent="0.2">
      <c r="A180" s="7" t="s">
        <v>30</v>
      </c>
      <c r="B180" s="4" t="s">
        <v>878</v>
      </c>
      <c r="C180" s="17" t="s">
        <v>1970</v>
      </c>
      <c r="D180" s="24" t="s">
        <v>880</v>
      </c>
      <c r="E180" s="18">
        <v>249674</v>
      </c>
      <c r="F180" s="18" t="s">
        <v>1971</v>
      </c>
      <c r="G180" s="18" t="s">
        <v>1956</v>
      </c>
      <c r="H180" s="18" t="s">
        <v>1972</v>
      </c>
      <c r="I180" s="18"/>
      <c r="J180" s="19">
        <v>40471</v>
      </c>
      <c r="K180" s="20">
        <v>2010</v>
      </c>
      <c r="L180" s="20">
        <v>2019</v>
      </c>
      <c r="M180" s="22">
        <v>21403.759999999998</v>
      </c>
      <c r="N180" s="21" t="s">
        <v>130</v>
      </c>
      <c r="O180" s="23">
        <f>M180*VLOOKUP(N180,Kurzy!$A$2:$B$11,2,FALSE)</f>
        <v>21403.759999999998</v>
      </c>
      <c r="P180" s="18"/>
      <c r="Q180" s="40"/>
      <c r="R180" s="18" t="s">
        <v>10147</v>
      </c>
      <c r="S180" s="18"/>
    </row>
    <row r="181" spans="1:19" ht="51" x14ac:dyDescent="0.2">
      <c r="A181" s="7" t="s">
        <v>30</v>
      </c>
      <c r="B181" s="4" t="s">
        <v>878</v>
      </c>
      <c r="C181" s="17" t="s">
        <v>1973</v>
      </c>
      <c r="D181" s="24" t="s">
        <v>880</v>
      </c>
      <c r="E181" s="18" t="s">
        <v>1974</v>
      </c>
      <c r="F181" s="18" t="s">
        <v>1971</v>
      </c>
      <c r="G181" s="18" t="s">
        <v>1956</v>
      </c>
      <c r="H181" s="18" t="s">
        <v>1975</v>
      </c>
      <c r="I181" s="18"/>
      <c r="J181" s="19">
        <v>41091</v>
      </c>
      <c r="K181" s="20">
        <v>2008</v>
      </c>
      <c r="L181" s="20">
        <v>2018</v>
      </c>
      <c r="M181" s="22">
        <v>104607</v>
      </c>
      <c r="N181" s="21" t="s">
        <v>130</v>
      </c>
      <c r="O181" s="23">
        <f>M181*VLOOKUP(N181,Kurzy!$A$2:$B$11,2,FALSE)</f>
        <v>104607</v>
      </c>
      <c r="P181" s="18"/>
      <c r="Q181" s="40"/>
      <c r="R181" s="18" t="s">
        <v>10147</v>
      </c>
      <c r="S181" s="18"/>
    </row>
    <row r="182" spans="1:19" ht="25.5" x14ac:dyDescent="0.2">
      <c r="A182" s="7" t="s">
        <v>30</v>
      </c>
      <c r="B182" s="4" t="s">
        <v>878</v>
      </c>
      <c r="C182" s="17" t="s">
        <v>1976</v>
      </c>
      <c r="D182" s="24" t="s">
        <v>880</v>
      </c>
      <c r="E182" s="18">
        <v>604965</v>
      </c>
      <c r="F182" s="18" t="s">
        <v>1971</v>
      </c>
      <c r="G182" s="18" t="s">
        <v>1956</v>
      </c>
      <c r="H182" s="18" t="s">
        <v>304</v>
      </c>
      <c r="I182" s="18"/>
      <c r="J182" s="19">
        <v>41551</v>
      </c>
      <c r="K182" s="20">
        <v>2013</v>
      </c>
      <c r="L182" s="20">
        <v>2016</v>
      </c>
      <c r="M182" s="22">
        <v>21037.4</v>
      </c>
      <c r="N182" s="21" t="s">
        <v>130</v>
      </c>
      <c r="O182" s="23">
        <f>M182*VLOOKUP(N182,Kurzy!$A$2:$B$11,2,FALSE)</f>
        <v>21037.4</v>
      </c>
      <c r="P182" s="18"/>
      <c r="Q182" s="40"/>
      <c r="R182" s="18" t="s">
        <v>10147</v>
      </c>
      <c r="S182" s="18"/>
    </row>
    <row r="183" spans="1:19" ht="25.5" x14ac:dyDescent="0.2">
      <c r="A183" s="7" t="s">
        <v>30</v>
      </c>
      <c r="B183" s="4" t="s">
        <v>878</v>
      </c>
      <c r="C183" s="17" t="s">
        <v>1977</v>
      </c>
      <c r="D183" s="24" t="s">
        <v>1978</v>
      </c>
      <c r="E183" s="18">
        <v>257051</v>
      </c>
      <c r="F183" s="18" t="s">
        <v>1971</v>
      </c>
      <c r="G183" s="18" t="s">
        <v>1979</v>
      </c>
      <c r="H183" s="18" t="s">
        <v>304</v>
      </c>
      <c r="I183" s="18"/>
      <c r="J183" s="19">
        <v>40252</v>
      </c>
      <c r="K183" s="20">
        <v>2010</v>
      </c>
      <c r="L183" s="20">
        <v>2014</v>
      </c>
      <c r="M183" s="22">
        <v>914</v>
      </c>
      <c r="N183" s="21" t="s">
        <v>130</v>
      </c>
      <c r="O183" s="23">
        <f>M183*VLOOKUP(N183,Kurzy!$A$2:$B$11,2,FALSE)</f>
        <v>914</v>
      </c>
      <c r="P183" s="18"/>
      <c r="Q183" s="40"/>
      <c r="R183" s="18" t="s">
        <v>10147</v>
      </c>
      <c r="S183" s="18"/>
    </row>
    <row r="184" spans="1:19" ht="38.25" x14ac:dyDescent="0.2">
      <c r="A184" s="7" t="s">
        <v>30</v>
      </c>
      <c r="B184" s="4" t="s">
        <v>878</v>
      </c>
      <c r="C184" s="17" t="s">
        <v>1980</v>
      </c>
      <c r="D184" s="24" t="s">
        <v>1978</v>
      </c>
      <c r="E184" s="18" t="s">
        <v>1981</v>
      </c>
      <c r="F184" s="18" t="s">
        <v>1971</v>
      </c>
      <c r="G184" s="18" t="s">
        <v>1979</v>
      </c>
      <c r="H184" s="18" t="s">
        <v>304</v>
      </c>
      <c r="I184" s="18"/>
      <c r="J184" s="19">
        <v>41933</v>
      </c>
      <c r="K184" s="20">
        <v>2014</v>
      </c>
      <c r="L184" s="20">
        <v>2017</v>
      </c>
      <c r="M184" s="22">
        <v>13102.94</v>
      </c>
      <c r="N184" s="21" t="s">
        <v>130</v>
      </c>
      <c r="O184" s="23">
        <f>M184*VLOOKUP(N184,Kurzy!$A$2:$B$11,2,FALSE)</f>
        <v>13102.94</v>
      </c>
      <c r="P184" s="18"/>
      <c r="Q184" s="40"/>
      <c r="R184" s="18" t="s">
        <v>10147</v>
      </c>
      <c r="S184" s="18"/>
    </row>
    <row r="185" spans="1:19" ht="51" x14ac:dyDescent="0.2">
      <c r="A185" s="7" t="s">
        <v>30</v>
      </c>
      <c r="B185" s="4" t="s">
        <v>878</v>
      </c>
      <c r="C185" s="17" t="s">
        <v>1982</v>
      </c>
      <c r="D185" s="24" t="s">
        <v>1963</v>
      </c>
      <c r="E185" s="18" t="s">
        <v>1983</v>
      </c>
      <c r="F185" s="18" t="s">
        <v>1971</v>
      </c>
      <c r="G185" s="18" t="s">
        <v>1979</v>
      </c>
      <c r="H185" s="18" t="s">
        <v>304</v>
      </c>
      <c r="I185" s="18"/>
      <c r="J185" s="19">
        <v>40886</v>
      </c>
      <c r="K185" s="20">
        <v>2011</v>
      </c>
      <c r="L185" s="20">
        <v>2014</v>
      </c>
      <c r="M185" s="22">
        <v>9941.92</v>
      </c>
      <c r="N185" s="21" t="s">
        <v>130</v>
      </c>
      <c r="O185" s="23">
        <f>M185*VLOOKUP(N185,Kurzy!$A$2:$B$11,2,FALSE)</f>
        <v>9941.92</v>
      </c>
      <c r="P185" s="18"/>
      <c r="Q185" s="40"/>
      <c r="R185" s="18" t="s">
        <v>10147</v>
      </c>
      <c r="S185" s="18"/>
    </row>
    <row r="186" spans="1:19" ht="38.25" x14ac:dyDescent="0.2">
      <c r="A186" s="7" t="s">
        <v>30</v>
      </c>
      <c r="B186" s="4" t="s">
        <v>878</v>
      </c>
      <c r="C186" s="17" t="s">
        <v>1984</v>
      </c>
      <c r="D186" s="24" t="s">
        <v>1985</v>
      </c>
      <c r="E186" s="18" t="s">
        <v>1986</v>
      </c>
      <c r="F186" s="18" t="s">
        <v>1971</v>
      </c>
      <c r="G186" s="18" t="s">
        <v>1979</v>
      </c>
      <c r="H186" s="18" t="s">
        <v>304</v>
      </c>
      <c r="I186" s="18"/>
      <c r="J186" s="19">
        <v>41933</v>
      </c>
      <c r="K186" s="20">
        <v>2014</v>
      </c>
      <c r="L186" s="20">
        <v>2017</v>
      </c>
      <c r="M186" s="22">
        <v>10941.18</v>
      </c>
      <c r="N186" s="21" t="s">
        <v>130</v>
      </c>
      <c r="O186" s="23">
        <f>M186*VLOOKUP(N186,Kurzy!$A$2:$B$11,2,FALSE)</f>
        <v>10941.18</v>
      </c>
      <c r="P186" s="18"/>
      <c r="Q186" s="40"/>
      <c r="R186" s="18" t="s">
        <v>10147</v>
      </c>
      <c r="S186" s="18"/>
    </row>
    <row r="187" spans="1:19" ht="25.5" x14ac:dyDescent="0.2">
      <c r="A187" s="7" t="s">
        <v>30</v>
      </c>
      <c r="B187" s="4" t="s">
        <v>878</v>
      </c>
      <c r="C187" s="17" t="s">
        <v>1987</v>
      </c>
      <c r="D187" s="24" t="s">
        <v>1988</v>
      </c>
      <c r="E187" s="18" t="s">
        <v>1989</v>
      </c>
      <c r="F187" s="18" t="s">
        <v>1990</v>
      </c>
      <c r="G187" s="18" t="s">
        <v>1991</v>
      </c>
      <c r="H187" s="18" t="s">
        <v>1992</v>
      </c>
      <c r="I187" s="18"/>
      <c r="J187" s="19">
        <v>41030</v>
      </c>
      <c r="K187" s="20">
        <v>2013</v>
      </c>
      <c r="L187" s="20" t="s">
        <v>1993</v>
      </c>
      <c r="M187" s="22">
        <v>15067.47</v>
      </c>
      <c r="N187" s="21" t="s">
        <v>130</v>
      </c>
      <c r="O187" s="23">
        <f>M187*VLOOKUP(N187,Kurzy!$A$2:$B$11,2,FALSE)</f>
        <v>15067.47</v>
      </c>
      <c r="P187" s="18"/>
      <c r="Q187" s="40"/>
      <c r="R187" s="18" t="s">
        <v>10147</v>
      </c>
      <c r="S187" s="18"/>
    </row>
    <row r="188" spans="1:19" ht="25.5" x14ac:dyDescent="0.2">
      <c r="A188" s="7" t="s">
        <v>30</v>
      </c>
      <c r="B188" s="4" t="s">
        <v>878</v>
      </c>
      <c r="C188" s="17" t="s">
        <v>1994</v>
      </c>
      <c r="D188" s="24" t="s">
        <v>1995</v>
      </c>
      <c r="E188" s="18" t="s">
        <v>1996</v>
      </c>
      <c r="F188" s="18" t="s">
        <v>1997</v>
      </c>
      <c r="G188" s="18" t="s">
        <v>1998</v>
      </c>
      <c r="H188" s="18" t="s">
        <v>1999</v>
      </c>
      <c r="I188" s="18"/>
      <c r="J188" s="19" t="s">
        <v>2000</v>
      </c>
      <c r="K188" s="20">
        <v>2013</v>
      </c>
      <c r="L188" s="20">
        <v>2017</v>
      </c>
      <c r="M188" s="22">
        <v>1165.31</v>
      </c>
      <c r="N188" s="21" t="s">
        <v>130</v>
      </c>
      <c r="O188" s="23">
        <f>M188*VLOOKUP(N188,Kurzy!$A$2:$B$11,2,FALSE)</f>
        <v>1165.31</v>
      </c>
      <c r="P188" s="18"/>
      <c r="Q188" s="40"/>
      <c r="R188" s="18" t="s">
        <v>10147</v>
      </c>
      <c r="S188" s="18"/>
    </row>
    <row r="189" spans="1:19" ht="25.5" x14ac:dyDescent="0.2">
      <c r="A189" s="7" t="s">
        <v>30</v>
      </c>
      <c r="B189" s="4" t="s">
        <v>878</v>
      </c>
      <c r="C189" s="17" t="s">
        <v>2001</v>
      </c>
      <c r="D189" s="24" t="s">
        <v>2002</v>
      </c>
      <c r="E189" s="18" t="s">
        <v>2003</v>
      </c>
      <c r="F189" s="18" t="s">
        <v>1971</v>
      </c>
      <c r="G189" s="18" t="s">
        <v>2004</v>
      </c>
      <c r="H189" s="18" t="s">
        <v>2005</v>
      </c>
      <c r="I189" s="18"/>
      <c r="J189" s="19">
        <v>40987</v>
      </c>
      <c r="K189" s="20">
        <v>2012</v>
      </c>
      <c r="L189" s="20">
        <v>2014</v>
      </c>
      <c r="M189" s="22">
        <v>46792.38</v>
      </c>
      <c r="N189" s="21" t="s">
        <v>130</v>
      </c>
      <c r="O189" s="23">
        <f>M189*VLOOKUP(N189,Kurzy!$A$2:$B$11,2,FALSE)</f>
        <v>46792.38</v>
      </c>
      <c r="P189" s="18"/>
      <c r="Q189" s="40"/>
      <c r="R189" s="18" t="s">
        <v>10147</v>
      </c>
      <c r="S189" s="18"/>
    </row>
    <row r="190" spans="1:19" ht="76.5" hidden="1" x14ac:dyDescent="0.2">
      <c r="A190" s="7" t="s">
        <v>19</v>
      </c>
      <c r="B190" s="4"/>
      <c r="C190" s="17" t="s">
        <v>5065</v>
      </c>
      <c r="D190" s="24" t="s">
        <v>5066</v>
      </c>
      <c r="E190" s="18" t="s">
        <v>5067</v>
      </c>
      <c r="F190" s="18" t="s">
        <v>4373</v>
      </c>
      <c r="G190" s="18" t="s">
        <v>5065</v>
      </c>
      <c r="H190" s="18" t="s">
        <v>5068</v>
      </c>
      <c r="I190" s="18"/>
      <c r="J190" s="19">
        <v>41543</v>
      </c>
      <c r="K190" s="20">
        <v>2013</v>
      </c>
      <c r="L190" s="20">
        <v>2015</v>
      </c>
      <c r="M190" s="22">
        <v>16911</v>
      </c>
      <c r="N190" s="21" t="s">
        <v>130</v>
      </c>
      <c r="O190" s="23">
        <f>M190*VLOOKUP(N190,Kurzy!$A$2:$B$11,2,FALSE)</f>
        <v>16911</v>
      </c>
      <c r="P190" s="18" t="s">
        <v>5069</v>
      </c>
      <c r="Q190" s="40"/>
      <c r="R190" s="18" t="s">
        <v>10143</v>
      </c>
      <c r="S190" s="18" t="s">
        <v>10163</v>
      </c>
    </row>
    <row r="191" spans="1:19" ht="31.5" customHeight="1" x14ac:dyDescent="0.2">
      <c r="A191" s="27"/>
      <c r="B191" s="26"/>
      <c r="C191" s="26"/>
      <c r="D191" s="26"/>
      <c r="E191" s="26"/>
      <c r="F191" s="26"/>
      <c r="G191" s="26"/>
      <c r="H191" s="26"/>
      <c r="I191" s="26"/>
      <c r="J191" s="26"/>
      <c r="K191" s="26"/>
      <c r="L191" s="28"/>
      <c r="M191" s="26"/>
      <c r="N191" s="26"/>
      <c r="O191" s="26"/>
      <c r="P191" s="26"/>
      <c r="Q191" s="26"/>
    </row>
    <row r="192" spans="1:19" s="1" customFormat="1" ht="66" customHeight="1" x14ac:dyDescent="0.2">
      <c r="A192" s="39" t="s">
        <v>131</v>
      </c>
      <c r="B192" s="38"/>
      <c r="C192" s="38"/>
      <c r="D192" s="38"/>
      <c r="E192" s="38"/>
      <c r="F192" s="38"/>
      <c r="G192" s="38"/>
      <c r="H192" s="38"/>
      <c r="I192" s="38"/>
      <c r="J192" s="38"/>
      <c r="K192" s="38"/>
      <c r="L192" s="38"/>
      <c r="M192" s="38"/>
      <c r="N192" s="38"/>
      <c r="O192" s="38"/>
      <c r="P192" s="38"/>
      <c r="Q192" s="38"/>
    </row>
    <row r="193" spans="1:6" s="1" customFormat="1" ht="110.25" customHeight="1" x14ac:dyDescent="0.2">
      <c r="A193" s="73"/>
      <c r="B193" s="73"/>
      <c r="C193" s="73"/>
      <c r="D193" s="73"/>
      <c r="E193" s="73"/>
      <c r="F193" s="73"/>
    </row>
    <row r="194" spans="1:6" s="1" customFormat="1" ht="87" customHeight="1" x14ac:dyDescent="0.2">
      <c r="A194" s="12"/>
    </row>
  </sheetData>
  <autoFilter ref="A2:S190">
    <filterColumn colId="17">
      <filters>
        <filter val="A"/>
      </filters>
    </filterColumn>
    <sortState ref="A3:S190">
      <sortCondition ref="A3:A190"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mergeCells count="1">
    <mergeCell ref="A193:F193"/>
  </mergeCells>
  <dataValidations count="2">
    <dataValidation type="list" allowBlank="1" showInputMessage="1" showErrorMessage="1" sqref="A3:A190">
      <formula1>#REF!</formula1>
    </dataValidation>
    <dataValidation type="list" allowBlank="1" showInputMessage="1" showErrorMessage="1" sqref="B3:B190">
      <formula1>#REF!</formula1>
    </dataValidation>
  </dataValidations>
  <hyperlinks>
    <hyperlink ref="P38" r:id="rId1" display="http://www.super-project.eu/index_sk.php?lang=SK"/>
  </hyperlinks>
  <pageMargins left="0.70866141732283472" right="0.70866141732283472" top="0.74803149606299213" bottom="0.74803149606299213" header="0.31496062992125984" footer="0.31496062992125984"/>
  <pageSetup paperSize="9" scale="35" fitToHeight="0" orientation="landscape" r:id="rId2"/>
  <headerFooter>
    <oddFooter>&amp;R&amp;P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Kurzy!$A$2:$A$11</xm:f>
          </x14:formula1>
          <xm:sqref>N3:N190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pageSetUpPr fitToPage="1"/>
  </sheetPr>
  <dimension ref="A1:R486"/>
  <sheetViews>
    <sheetView zoomScale="85" zoomScaleNormal="85" workbookViewId="0">
      <pane ySplit="2" topLeftCell="A3" activePane="bottomLeft" state="frozen"/>
      <selection pane="bottomLeft" activeCell="A3" sqref="A3"/>
    </sheetView>
  </sheetViews>
  <sheetFormatPr defaultRowHeight="15.75" x14ac:dyDescent="0.2"/>
  <cols>
    <col min="1" max="1" width="17.42578125" style="29" customWidth="1"/>
    <col min="2" max="2" width="24.85546875" style="25" customWidth="1"/>
    <col min="3" max="3" width="47" style="25" customWidth="1"/>
    <col min="4" max="4" width="27.140625" style="25" customWidth="1"/>
    <col min="5" max="5" width="20" style="25" customWidth="1"/>
    <col min="6" max="6" width="31.28515625" style="25" customWidth="1"/>
    <col min="7" max="7" width="18.140625" style="25" customWidth="1"/>
    <col min="8" max="8" width="21.85546875" style="25" customWidth="1"/>
    <col min="9" max="9" width="14.85546875" style="25" customWidth="1"/>
    <col min="10" max="10" width="21.85546875" style="25" customWidth="1"/>
    <col min="11" max="11" width="11.28515625" style="25" customWidth="1"/>
    <col min="12" max="12" width="11.140625" style="29" customWidth="1"/>
    <col min="13" max="13" width="21.140625" style="25" customWidth="1"/>
    <col min="14" max="14" width="25" style="25" customWidth="1"/>
    <col min="15" max="15" width="25.5703125" style="25" customWidth="1"/>
    <col min="16" max="16" width="33.7109375" style="25" customWidth="1"/>
    <col min="17" max="17" width="4.140625" style="25" bestFit="1" customWidth="1"/>
    <col min="18" max="18" width="27.140625" style="25" customWidth="1"/>
    <col min="19" max="16384" width="9.140625" style="25"/>
  </cols>
  <sheetData>
    <row r="1" spans="1:18" ht="33" customHeight="1" x14ac:dyDescent="0.2">
      <c r="A1" s="37" t="s">
        <v>149</v>
      </c>
    </row>
    <row r="2" spans="1:18" s="16" customFormat="1" ht="133.5" customHeight="1" x14ac:dyDescent="0.2">
      <c r="A2" s="9" t="s">
        <v>23</v>
      </c>
      <c r="B2" s="13" t="s">
        <v>125</v>
      </c>
      <c r="C2" s="13" t="s">
        <v>24</v>
      </c>
      <c r="D2" s="13" t="s">
        <v>124</v>
      </c>
      <c r="E2" s="13" t="s">
        <v>15</v>
      </c>
      <c r="F2" s="13" t="s">
        <v>159</v>
      </c>
      <c r="G2" s="13" t="s">
        <v>126</v>
      </c>
      <c r="H2" s="13" t="s">
        <v>3</v>
      </c>
      <c r="I2" s="13" t="s">
        <v>165</v>
      </c>
      <c r="J2" s="13" t="s">
        <v>128</v>
      </c>
      <c r="K2" s="13" t="s">
        <v>120</v>
      </c>
      <c r="L2" s="13" t="s">
        <v>121</v>
      </c>
      <c r="M2" s="9" t="s">
        <v>154</v>
      </c>
      <c r="N2" s="9" t="s">
        <v>163</v>
      </c>
      <c r="O2" s="15" t="s">
        <v>155</v>
      </c>
      <c r="P2" s="13" t="s">
        <v>129</v>
      </c>
      <c r="Q2" s="3" t="s">
        <v>8045</v>
      </c>
      <c r="R2" s="3" t="s">
        <v>8046</v>
      </c>
    </row>
    <row r="3" spans="1:18" ht="38.25" x14ac:dyDescent="0.2">
      <c r="A3" s="7" t="s">
        <v>32</v>
      </c>
      <c r="B3" s="4" t="s">
        <v>66</v>
      </c>
      <c r="C3" s="18" t="s">
        <v>5550</v>
      </c>
      <c r="D3" s="18" t="s">
        <v>5551</v>
      </c>
      <c r="E3" s="18" t="s">
        <v>5552</v>
      </c>
      <c r="F3" s="18" t="s">
        <v>5553</v>
      </c>
      <c r="G3" s="18" t="s">
        <v>341</v>
      </c>
      <c r="H3" s="18" t="s">
        <v>701</v>
      </c>
      <c r="I3" s="20"/>
      <c r="J3" s="19"/>
      <c r="K3" s="20">
        <v>2014</v>
      </c>
      <c r="L3" s="20">
        <v>2017</v>
      </c>
      <c r="M3" s="31">
        <v>44560</v>
      </c>
      <c r="N3" s="21" t="s">
        <v>130</v>
      </c>
      <c r="O3" s="23">
        <f>M3*VLOOKUP(N3,Kurzy!$A$2:$B$11,2,FALSE)</f>
        <v>44560</v>
      </c>
      <c r="P3" s="18"/>
      <c r="Q3" s="18" t="s">
        <v>10147</v>
      </c>
      <c r="R3" s="18"/>
    </row>
    <row r="4" spans="1:18" ht="38.25" x14ac:dyDescent="0.2">
      <c r="A4" s="7" t="s">
        <v>32</v>
      </c>
      <c r="B4" s="4" t="s">
        <v>66</v>
      </c>
      <c r="C4" s="18" t="s">
        <v>5554</v>
      </c>
      <c r="D4" s="18" t="s">
        <v>5555</v>
      </c>
      <c r="E4" s="18"/>
      <c r="F4" s="18" t="s">
        <v>5553</v>
      </c>
      <c r="G4" s="18" t="s">
        <v>5556</v>
      </c>
      <c r="H4" s="18" t="s">
        <v>701</v>
      </c>
      <c r="I4" s="20"/>
      <c r="J4" s="19"/>
      <c r="K4" s="20">
        <v>2014</v>
      </c>
      <c r="L4" s="20">
        <v>2016</v>
      </c>
      <c r="M4" s="31">
        <v>14545.15</v>
      </c>
      <c r="N4" s="21" t="s">
        <v>130</v>
      </c>
      <c r="O4" s="23">
        <f>M4*VLOOKUP(N4,Kurzy!$A$2:$B$11,2,FALSE)</f>
        <v>14545.15</v>
      </c>
      <c r="P4" s="18"/>
      <c r="Q4" s="18" t="s">
        <v>10147</v>
      </c>
      <c r="R4" s="18"/>
    </row>
    <row r="5" spans="1:18" ht="38.25" x14ac:dyDescent="0.2">
      <c r="A5" s="7" t="s">
        <v>32</v>
      </c>
      <c r="B5" s="4" t="s">
        <v>66</v>
      </c>
      <c r="C5" s="18" t="s">
        <v>5557</v>
      </c>
      <c r="D5" s="18" t="s">
        <v>5558</v>
      </c>
      <c r="E5" s="18"/>
      <c r="F5" s="18" t="s">
        <v>5553</v>
      </c>
      <c r="G5" s="18" t="s">
        <v>5556</v>
      </c>
      <c r="H5" s="18" t="s">
        <v>701</v>
      </c>
      <c r="I5" s="20"/>
      <c r="J5" s="19"/>
      <c r="K5" s="20">
        <v>2013</v>
      </c>
      <c r="L5" s="20">
        <v>2015</v>
      </c>
      <c r="M5" s="31">
        <v>13858.2</v>
      </c>
      <c r="N5" s="21" t="s">
        <v>130</v>
      </c>
      <c r="O5" s="23">
        <f>M5*VLOOKUP(N5,Kurzy!$A$2:$B$11,2,FALSE)</f>
        <v>13858.2</v>
      </c>
      <c r="P5" s="18"/>
      <c r="Q5" s="18" t="s">
        <v>10147</v>
      </c>
      <c r="R5" s="18"/>
    </row>
    <row r="6" spans="1:18" ht="38.25" x14ac:dyDescent="0.2">
      <c r="A6" s="7" t="s">
        <v>32</v>
      </c>
      <c r="B6" s="4" t="s">
        <v>66</v>
      </c>
      <c r="C6" s="18" t="s">
        <v>5559</v>
      </c>
      <c r="D6" s="18"/>
      <c r="E6" s="18"/>
      <c r="F6" s="18" t="s">
        <v>5553</v>
      </c>
      <c r="G6" s="18" t="s">
        <v>5556</v>
      </c>
      <c r="H6" s="18" t="s">
        <v>701</v>
      </c>
      <c r="I6" s="20"/>
      <c r="J6" s="19"/>
      <c r="K6" s="20">
        <v>2012</v>
      </c>
      <c r="L6" s="20">
        <v>2015</v>
      </c>
      <c r="M6" s="31">
        <v>5756</v>
      </c>
      <c r="N6" s="21" t="s">
        <v>130</v>
      </c>
      <c r="O6" s="23">
        <f>M6*VLOOKUP(N6,Kurzy!$A$2:$B$11,2,FALSE)</f>
        <v>5756</v>
      </c>
      <c r="P6" s="18"/>
      <c r="Q6" s="18" t="s">
        <v>10147</v>
      </c>
      <c r="R6" s="18"/>
    </row>
    <row r="7" spans="1:18" ht="25.5" x14ac:dyDescent="0.2">
      <c r="A7" s="7" t="s">
        <v>32</v>
      </c>
      <c r="B7" s="4" t="s">
        <v>60</v>
      </c>
      <c r="C7" s="18" t="s">
        <v>5560</v>
      </c>
      <c r="D7" s="18" t="s">
        <v>5389</v>
      </c>
      <c r="E7" s="18" t="s">
        <v>5561</v>
      </c>
      <c r="F7" s="18"/>
      <c r="G7" s="18"/>
      <c r="H7" s="18" t="s">
        <v>5562</v>
      </c>
      <c r="I7" s="20"/>
      <c r="J7" s="19">
        <v>42049</v>
      </c>
      <c r="K7" s="20">
        <v>2015</v>
      </c>
      <c r="L7" s="20">
        <v>2015</v>
      </c>
      <c r="M7" s="31">
        <v>1891.79</v>
      </c>
      <c r="N7" s="21" t="s">
        <v>130</v>
      </c>
      <c r="O7" s="23">
        <f>M7*VLOOKUP(N7,Kurzy!$A$2:$B$11,2,FALSE)</f>
        <v>1891.79</v>
      </c>
      <c r="P7" s="18"/>
      <c r="Q7" s="18" t="s">
        <v>10147</v>
      </c>
      <c r="R7" s="18"/>
    </row>
    <row r="8" spans="1:18" ht="25.5" x14ac:dyDescent="0.2">
      <c r="A8" s="7" t="s">
        <v>32</v>
      </c>
      <c r="B8" s="4" t="s">
        <v>60</v>
      </c>
      <c r="C8" s="18" t="s">
        <v>5563</v>
      </c>
      <c r="D8" s="18" t="s">
        <v>5564</v>
      </c>
      <c r="E8" s="18" t="s">
        <v>5565</v>
      </c>
      <c r="F8" s="18"/>
      <c r="G8" s="18"/>
      <c r="H8" s="18" t="s">
        <v>5566</v>
      </c>
      <c r="I8" s="20">
        <v>360405</v>
      </c>
      <c r="J8" s="19">
        <v>42208</v>
      </c>
      <c r="K8" s="20">
        <v>2015</v>
      </c>
      <c r="L8" s="20">
        <v>2015</v>
      </c>
      <c r="M8" s="31">
        <v>3000</v>
      </c>
      <c r="N8" s="21" t="s">
        <v>130</v>
      </c>
      <c r="O8" s="23">
        <f>M8*VLOOKUP(N8,Kurzy!$A$2:$B$11,2,FALSE)</f>
        <v>3000</v>
      </c>
      <c r="P8" s="18"/>
      <c r="Q8" s="18" t="s">
        <v>10147</v>
      </c>
      <c r="R8" s="18"/>
    </row>
    <row r="9" spans="1:18" ht="51" x14ac:dyDescent="0.2">
      <c r="A9" s="7" t="s">
        <v>32</v>
      </c>
      <c r="B9" s="4" t="s">
        <v>36</v>
      </c>
      <c r="C9" s="18" t="s">
        <v>5567</v>
      </c>
      <c r="D9" s="18" t="s">
        <v>5568</v>
      </c>
      <c r="E9" s="18" t="s">
        <v>5569</v>
      </c>
      <c r="F9" s="18" t="s">
        <v>5570</v>
      </c>
      <c r="G9" s="18" t="s">
        <v>5571</v>
      </c>
      <c r="H9" s="18" t="s">
        <v>478</v>
      </c>
      <c r="I9" s="20">
        <v>31821596</v>
      </c>
      <c r="J9" s="19">
        <v>42250</v>
      </c>
      <c r="K9" s="20">
        <v>2015</v>
      </c>
      <c r="L9" s="20">
        <v>2016</v>
      </c>
      <c r="M9" s="31">
        <v>81896.55</v>
      </c>
      <c r="N9" s="21" t="s">
        <v>130</v>
      </c>
      <c r="O9" s="23">
        <f>M9*VLOOKUP(N9,Kurzy!$A$2:$B$11,2,FALSE)</f>
        <v>81896.55</v>
      </c>
      <c r="P9" s="18"/>
      <c r="Q9" s="18" t="s">
        <v>10147</v>
      </c>
      <c r="R9" s="18"/>
    </row>
    <row r="10" spans="1:18" x14ac:dyDescent="0.2">
      <c r="A10" s="7" t="s">
        <v>32</v>
      </c>
      <c r="B10" s="4" t="s">
        <v>36</v>
      </c>
      <c r="C10" s="18" t="s">
        <v>5572</v>
      </c>
      <c r="D10" s="18" t="s">
        <v>5573</v>
      </c>
      <c r="E10" s="18" t="s">
        <v>5574</v>
      </c>
      <c r="F10" s="18"/>
      <c r="G10" s="18" t="s">
        <v>5575</v>
      </c>
      <c r="H10" s="18" t="s">
        <v>5576</v>
      </c>
      <c r="I10" s="20"/>
      <c r="J10" s="19">
        <v>41914</v>
      </c>
      <c r="K10" s="20">
        <v>2011</v>
      </c>
      <c r="L10" s="20">
        <v>2014</v>
      </c>
      <c r="M10" s="31">
        <v>3000</v>
      </c>
      <c r="N10" s="21" t="s">
        <v>130</v>
      </c>
      <c r="O10" s="23">
        <f>M10*VLOOKUP(N10,Kurzy!$A$2:$B$11,2,FALSE)</f>
        <v>3000</v>
      </c>
      <c r="P10" s="18"/>
      <c r="Q10" s="18" t="s">
        <v>10147</v>
      </c>
      <c r="R10" s="18"/>
    </row>
    <row r="11" spans="1:18" x14ac:dyDescent="0.2">
      <c r="A11" s="7" t="s">
        <v>32</v>
      </c>
      <c r="B11" s="4" t="s">
        <v>36</v>
      </c>
      <c r="C11" s="18" t="s">
        <v>5572</v>
      </c>
      <c r="D11" s="18" t="s">
        <v>5573</v>
      </c>
      <c r="E11" s="18" t="s">
        <v>5577</v>
      </c>
      <c r="F11" s="18"/>
      <c r="G11" s="18" t="s">
        <v>5575</v>
      </c>
      <c r="H11" s="18" t="s">
        <v>5576</v>
      </c>
      <c r="I11" s="20"/>
      <c r="J11" s="19">
        <v>40816</v>
      </c>
      <c r="K11" s="20">
        <v>2011</v>
      </c>
      <c r="L11" s="20">
        <v>2014</v>
      </c>
      <c r="M11" s="31">
        <v>3000</v>
      </c>
      <c r="N11" s="21" t="s">
        <v>130</v>
      </c>
      <c r="O11" s="23">
        <f>M11*VLOOKUP(N11,Kurzy!$A$2:$B$11,2,FALSE)</f>
        <v>3000</v>
      </c>
      <c r="P11" s="18"/>
      <c r="Q11" s="18" t="s">
        <v>10147</v>
      </c>
      <c r="R11" s="18"/>
    </row>
    <row r="12" spans="1:18" ht="63.75" x14ac:dyDescent="0.2">
      <c r="A12" s="7" t="s">
        <v>32</v>
      </c>
      <c r="B12" s="4" t="s">
        <v>36</v>
      </c>
      <c r="C12" s="18" t="s">
        <v>5578</v>
      </c>
      <c r="D12" s="18" t="s">
        <v>5573</v>
      </c>
      <c r="E12" s="18" t="s">
        <v>5579</v>
      </c>
      <c r="F12" s="18"/>
      <c r="G12" s="18"/>
      <c r="H12" s="18" t="s">
        <v>5580</v>
      </c>
      <c r="I12" s="20"/>
      <c r="J12" s="19">
        <v>42222</v>
      </c>
      <c r="K12" s="20">
        <v>2015</v>
      </c>
      <c r="L12" s="20">
        <v>2015</v>
      </c>
      <c r="M12" s="31">
        <v>6000</v>
      </c>
      <c r="N12" s="21" t="s">
        <v>130</v>
      </c>
      <c r="O12" s="23">
        <f>M12*VLOOKUP(N12,Kurzy!$A$2:$B$11,2,FALSE)</f>
        <v>6000</v>
      </c>
      <c r="P12" s="18"/>
      <c r="Q12" s="18" t="s">
        <v>10147</v>
      </c>
      <c r="R12" s="18"/>
    </row>
    <row r="13" spans="1:18" ht="25.5" x14ac:dyDescent="0.2">
      <c r="A13" s="7" t="s">
        <v>32</v>
      </c>
      <c r="B13" s="4" t="s">
        <v>36</v>
      </c>
      <c r="C13" s="18" t="s">
        <v>5581</v>
      </c>
      <c r="D13" s="18" t="s">
        <v>5582</v>
      </c>
      <c r="E13" s="18" t="s">
        <v>5583</v>
      </c>
      <c r="F13" s="18"/>
      <c r="G13" s="18"/>
      <c r="H13" s="18" t="s">
        <v>5584</v>
      </c>
      <c r="I13" s="20"/>
      <c r="J13" s="19">
        <v>42216</v>
      </c>
      <c r="K13" s="20">
        <v>2013</v>
      </c>
      <c r="L13" s="20">
        <v>2015</v>
      </c>
      <c r="M13" s="31">
        <v>2970</v>
      </c>
      <c r="N13" s="21" t="s">
        <v>130</v>
      </c>
      <c r="O13" s="23">
        <f>M13*VLOOKUP(N13,Kurzy!$A$2:$B$11,2,FALSE)</f>
        <v>2970</v>
      </c>
      <c r="P13" s="18"/>
      <c r="Q13" s="18" t="s">
        <v>10147</v>
      </c>
      <c r="R13" s="18"/>
    </row>
    <row r="14" spans="1:18" ht="25.5" x14ac:dyDescent="0.2">
      <c r="A14" s="7" t="s">
        <v>32</v>
      </c>
      <c r="B14" s="4" t="s">
        <v>36</v>
      </c>
      <c r="C14" s="18" t="s">
        <v>5581</v>
      </c>
      <c r="D14" s="18" t="s">
        <v>5582</v>
      </c>
      <c r="E14" s="18" t="s">
        <v>5585</v>
      </c>
      <c r="F14" s="18"/>
      <c r="G14" s="18"/>
      <c r="H14" s="18" t="s">
        <v>5584</v>
      </c>
      <c r="I14" s="20"/>
      <c r="J14" s="19">
        <v>42285</v>
      </c>
      <c r="K14" s="20">
        <v>2015</v>
      </c>
      <c r="L14" s="20">
        <v>2015</v>
      </c>
      <c r="M14" s="31">
        <v>2035.04</v>
      </c>
      <c r="N14" s="21" t="s">
        <v>130</v>
      </c>
      <c r="O14" s="23">
        <f>M14*VLOOKUP(N14,Kurzy!$A$2:$B$11,2,FALSE)</f>
        <v>2035.04</v>
      </c>
      <c r="P14" s="18"/>
      <c r="Q14" s="18" t="s">
        <v>10147</v>
      </c>
      <c r="R14" s="18"/>
    </row>
    <row r="15" spans="1:18" ht="25.5" x14ac:dyDescent="0.2">
      <c r="A15" s="7" t="s">
        <v>32</v>
      </c>
      <c r="B15" s="4" t="s">
        <v>36</v>
      </c>
      <c r="C15" s="18" t="s">
        <v>5586</v>
      </c>
      <c r="D15" s="18" t="s">
        <v>5587</v>
      </c>
      <c r="E15" s="18">
        <v>51500408</v>
      </c>
      <c r="F15" s="18" t="s">
        <v>5588</v>
      </c>
      <c r="G15" s="18" t="s">
        <v>592</v>
      </c>
      <c r="H15" s="18" t="s">
        <v>311</v>
      </c>
      <c r="I15" s="20">
        <v>36060356</v>
      </c>
      <c r="J15" s="19">
        <v>42206</v>
      </c>
      <c r="K15" s="20">
        <v>2015</v>
      </c>
      <c r="L15" s="20">
        <v>2017</v>
      </c>
      <c r="M15" s="31">
        <v>3000</v>
      </c>
      <c r="N15" s="21" t="s">
        <v>130</v>
      </c>
      <c r="O15" s="23">
        <f>M15*VLOOKUP(N15,Kurzy!$A$2:$B$11,2,FALSE)</f>
        <v>3000</v>
      </c>
      <c r="P15" s="18"/>
      <c r="Q15" s="18" t="s">
        <v>10147</v>
      </c>
      <c r="R15" s="18"/>
    </row>
    <row r="16" spans="1:18" ht="25.5" x14ac:dyDescent="0.2">
      <c r="A16" s="7" t="s">
        <v>32</v>
      </c>
      <c r="B16" s="4" t="s">
        <v>36</v>
      </c>
      <c r="C16" s="18" t="s">
        <v>5586</v>
      </c>
      <c r="D16" s="18" t="s">
        <v>5589</v>
      </c>
      <c r="E16" s="18">
        <v>51501717</v>
      </c>
      <c r="F16" s="18" t="s">
        <v>5588</v>
      </c>
      <c r="G16" s="18" t="s">
        <v>592</v>
      </c>
      <c r="H16" s="18" t="s">
        <v>311</v>
      </c>
      <c r="I16" s="20">
        <v>36060356</v>
      </c>
      <c r="J16" s="19">
        <v>42194</v>
      </c>
      <c r="K16" s="20">
        <v>2015</v>
      </c>
      <c r="L16" s="20">
        <v>2016</v>
      </c>
      <c r="M16" s="31">
        <v>3000</v>
      </c>
      <c r="N16" s="21" t="s">
        <v>130</v>
      </c>
      <c r="O16" s="23">
        <f>M16*VLOOKUP(N16,Kurzy!$A$2:$B$11,2,FALSE)</f>
        <v>3000</v>
      </c>
      <c r="P16" s="18"/>
      <c r="Q16" s="18" t="s">
        <v>10147</v>
      </c>
      <c r="R16" s="18"/>
    </row>
    <row r="17" spans="1:18" ht="25.5" x14ac:dyDescent="0.2">
      <c r="A17" s="7" t="s">
        <v>32</v>
      </c>
      <c r="B17" s="4" t="s">
        <v>36</v>
      </c>
      <c r="C17" s="18" t="s">
        <v>5586</v>
      </c>
      <c r="D17" s="18" t="s">
        <v>5590</v>
      </c>
      <c r="E17" s="18">
        <v>51501588</v>
      </c>
      <c r="F17" s="18" t="s">
        <v>5588</v>
      </c>
      <c r="G17" s="18" t="s">
        <v>592</v>
      </c>
      <c r="H17" s="18" t="s">
        <v>311</v>
      </c>
      <c r="I17" s="20">
        <v>36060356</v>
      </c>
      <c r="J17" s="19">
        <v>42213</v>
      </c>
      <c r="K17" s="20">
        <v>2015</v>
      </c>
      <c r="L17" s="20">
        <v>2017</v>
      </c>
      <c r="M17" s="31">
        <v>3000</v>
      </c>
      <c r="N17" s="21" t="s">
        <v>130</v>
      </c>
      <c r="O17" s="23">
        <f>M17*VLOOKUP(N17,Kurzy!$A$2:$B$11,2,FALSE)</f>
        <v>3000</v>
      </c>
      <c r="P17" s="18"/>
      <c r="Q17" s="18" t="s">
        <v>10147</v>
      </c>
      <c r="R17" s="18"/>
    </row>
    <row r="18" spans="1:18" ht="89.25" x14ac:dyDescent="0.2">
      <c r="A18" s="7" t="s">
        <v>32</v>
      </c>
      <c r="B18" s="4" t="s">
        <v>36</v>
      </c>
      <c r="C18" s="18" t="s">
        <v>5591</v>
      </c>
      <c r="D18" s="18" t="s">
        <v>5592</v>
      </c>
      <c r="E18" s="18">
        <v>31350019</v>
      </c>
      <c r="F18" s="18" t="s">
        <v>5588</v>
      </c>
      <c r="G18" s="18" t="s">
        <v>5593</v>
      </c>
      <c r="H18" s="18" t="s">
        <v>311</v>
      </c>
      <c r="I18" s="20">
        <v>36060356</v>
      </c>
      <c r="J18" s="19">
        <v>41624</v>
      </c>
      <c r="K18" s="20">
        <v>2014</v>
      </c>
      <c r="L18" s="20">
        <v>2016</v>
      </c>
      <c r="M18" s="31">
        <v>13000</v>
      </c>
      <c r="N18" s="21" t="s">
        <v>130</v>
      </c>
      <c r="O18" s="23">
        <f>M18*VLOOKUP(N18,Kurzy!$A$2:$B$11,2,FALSE)</f>
        <v>13000</v>
      </c>
      <c r="P18" s="18"/>
      <c r="Q18" s="18" t="s">
        <v>10147</v>
      </c>
      <c r="R18" s="18"/>
    </row>
    <row r="19" spans="1:18" ht="25.5" x14ac:dyDescent="0.2">
      <c r="A19" s="7" t="s">
        <v>32</v>
      </c>
      <c r="B19" s="4" t="s">
        <v>36</v>
      </c>
      <c r="C19" s="18" t="s">
        <v>5594</v>
      </c>
      <c r="D19" s="18" t="s">
        <v>5595</v>
      </c>
      <c r="E19" s="18" t="s">
        <v>5596</v>
      </c>
      <c r="F19" s="18"/>
      <c r="G19" s="18" t="s">
        <v>5597</v>
      </c>
      <c r="H19" s="18" t="s">
        <v>5597</v>
      </c>
      <c r="I19" s="20"/>
      <c r="J19" s="19">
        <v>41498</v>
      </c>
      <c r="K19" s="20">
        <v>2013</v>
      </c>
      <c r="L19" s="20">
        <v>2016</v>
      </c>
      <c r="M19" s="31">
        <v>38704.19</v>
      </c>
      <c r="N19" s="21" t="s">
        <v>130</v>
      </c>
      <c r="O19" s="23">
        <f>M19*VLOOKUP(N19,Kurzy!$A$2:$B$11,2,FALSE)</f>
        <v>38704.19</v>
      </c>
      <c r="P19" s="18"/>
      <c r="Q19" s="18" t="s">
        <v>10147</v>
      </c>
      <c r="R19" s="18"/>
    </row>
    <row r="20" spans="1:18" ht="38.25" x14ac:dyDescent="0.2">
      <c r="A20" s="7" t="s">
        <v>32</v>
      </c>
      <c r="B20" s="4" t="s">
        <v>36</v>
      </c>
      <c r="C20" s="18" t="s">
        <v>5598</v>
      </c>
      <c r="D20" s="18" t="s">
        <v>5599</v>
      </c>
      <c r="E20" s="18" t="s">
        <v>5600</v>
      </c>
      <c r="F20" s="18" t="s">
        <v>5601</v>
      </c>
      <c r="G20" s="18" t="s">
        <v>5602</v>
      </c>
      <c r="H20" s="18" t="s">
        <v>5603</v>
      </c>
      <c r="I20" s="20"/>
      <c r="J20" s="19">
        <v>41943</v>
      </c>
      <c r="K20" s="20">
        <v>2014</v>
      </c>
      <c r="L20" s="20">
        <v>2015</v>
      </c>
      <c r="M20" s="31">
        <v>11308.68</v>
      </c>
      <c r="N20" s="21" t="s">
        <v>130</v>
      </c>
      <c r="O20" s="23">
        <f>M20*VLOOKUP(N20,Kurzy!$A$2:$B$11,2,FALSE)</f>
        <v>11308.68</v>
      </c>
      <c r="P20" s="18"/>
      <c r="Q20" s="18" t="s">
        <v>10147</v>
      </c>
      <c r="R20" s="18"/>
    </row>
    <row r="21" spans="1:18" ht="25.5" x14ac:dyDescent="0.2">
      <c r="A21" s="7" t="s">
        <v>32</v>
      </c>
      <c r="B21" s="4" t="s">
        <v>36</v>
      </c>
      <c r="C21" s="18" t="s">
        <v>5604</v>
      </c>
      <c r="D21" s="18" t="s">
        <v>5605</v>
      </c>
      <c r="E21" s="18">
        <v>61100005</v>
      </c>
      <c r="F21" s="18" t="s">
        <v>5588</v>
      </c>
      <c r="G21" s="18" t="s">
        <v>5606</v>
      </c>
      <c r="H21" s="18" t="s">
        <v>311</v>
      </c>
      <c r="I21" s="20">
        <v>36060356</v>
      </c>
      <c r="J21" s="19">
        <v>40961</v>
      </c>
      <c r="K21" s="20">
        <v>2013</v>
      </c>
      <c r="L21" s="20">
        <v>2014</v>
      </c>
      <c r="M21" s="31">
        <v>1740</v>
      </c>
      <c r="N21" s="21" t="s">
        <v>130</v>
      </c>
      <c r="O21" s="23">
        <f>M21*VLOOKUP(N21,Kurzy!$A$2:$B$11,2,FALSE)</f>
        <v>1740</v>
      </c>
      <c r="P21" s="18"/>
      <c r="Q21" s="18" t="s">
        <v>10147</v>
      </c>
      <c r="R21" s="18"/>
    </row>
    <row r="22" spans="1:18" ht="25.5" x14ac:dyDescent="0.2">
      <c r="A22" s="7" t="s">
        <v>32</v>
      </c>
      <c r="B22" s="4" t="s">
        <v>36</v>
      </c>
      <c r="C22" s="18" t="s">
        <v>5607</v>
      </c>
      <c r="D22" s="18" t="s">
        <v>5608</v>
      </c>
      <c r="E22" s="18">
        <v>61100015</v>
      </c>
      <c r="F22" s="18" t="s">
        <v>5588</v>
      </c>
      <c r="G22" s="18" t="s">
        <v>5606</v>
      </c>
      <c r="H22" s="18" t="s">
        <v>311</v>
      </c>
      <c r="I22" s="20">
        <v>36060356</v>
      </c>
      <c r="J22" s="19">
        <v>41171</v>
      </c>
      <c r="K22" s="20">
        <v>2012</v>
      </c>
      <c r="L22" s="20">
        <v>2012</v>
      </c>
      <c r="M22" s="31">
        <v>650</v>
      </c>
      <c r="N22" s="21" t="s">
        <v>130</v>
      </c>
      <c r="O22" s="23">
        <f>M22*VLOOKUP(N22,Kurzy!$A$2:$B$11,2,FALSE)</f>
        <v>650</v>
      </c>
      <c r="P22" s="18"/>
      <c r="Q22" s="18" t="s">
        <v>10147</v>
      </c>
      <c r="R22" s="18"/>
    </row>
    <row r="23" spans="1:18" ht="63.75" x14ac:dyDescent="0.2">
      <c r="A23" s="7" t="s">
        <v>32</v>
      </c>
      <c r="B23" s="4" t="s">
        <v>36</v>
      </c>
      <c r="C23" s="18" t="s">
        <v>5609</v>
      </c>
      <c r="D23" s="18" t="s">
        <v>5610</v>
      </c>
      <c r="E23" s="18" t="s">
        <v>5611</v>
      </c>
      <c r="F23" s="18" t="s">
        <v>5612</v>
      </c>
      <c r="G23" s="18" t="s">
        <v>5613</v>
      </c>
      <c r="H23" s="18" t="s">
        <v>5614</v>
      </c>
      <c r="I23" s="20" t="s">
        <v>5615</v>
      </c>
      <c r="J23" s="19">
        <v>41220</v>
      </c>
      <c r="K23" s="20">
        <v>2012</v>
      </c>
      <c r="L23" s="20">
        <v>2014</v>
      </c>
      <c r="M23" s="31">
        <v>191.27</v>
      </c>
      <c r="N23" s="21" t="s">
        <v>130</v>
      </c>
      <c r="O23" s="23">
        <f>M23*VLOOKUP(N23,Kurzy!$A$2:$B$11,2,FALSE)</f>
        <v>191.27</v>
      </c>
      <c r="P23" s="18"/>
      <c r="Q23" s="18" t="s">
        <v>10147</v>
      </c>
      <c r="R23" s="18"/>
    </row>
    <row r="24" spans="1:18" ht="191.25" x14ac:dyDescent="0.2">
      <c r="A24" s="7" t="s">
        <v>32</v>
      </c>
      <c r="B24" s="4" t="s">
        <v>36</v>
      </c>
      <c r="C24" s="18" t="s">
        <v>5616</v>
      </c>
      <c r="D24" s="18" t="s">
        <v>5617</v>
      </c>
      <c r="E24" s="18" t="s">
        <v>5618</v>
      </c>
      <c r="F24" s="18" t="s">
        <v>5619</v>
      </c>
      <c r="G24" s="18" t="s">
        <v>5620</v>
      </c>
      <c r="H24" s="18" t="s">
        <v>5621</v>
      </c>
      <c r="I24" s="20" t="s">
        <v>5622</v>
      </c>
      <c r="J24" s="19">
        <v>41182</v>
      </c>
      <c r="K24" s="20">
        <v>2012</v>
      </c>
      <c r="L24" s="20">
        <v>2014</v>
      </c>
      <c r="M24" s="31">
        <v>2538.04</v>
      </c>
      <c r="N24" s="21" t="s">
        <v>130</v>
      </c>
      <c r="O24" s="23">
        <f>M24*VLOOKUP(N24,Kurzy!$A$2:$B$11,2,FALSE)</f>
        <v>2538.04</v>
      </c>
      <c r="P24" s="18"/>
      <c r="Q24" s="18" t="s">
        <v>10147</v>
      </c>
      <c r="R24" s="18"/>
    </row>
    <row r="25" spans="1:18" ht="38.25" x14ac:dyDescent="0.2">
      <c r="A25" s="7" t="s">
        <v>32</v>
      </c>
      <c r="B25" s="4" t="s">
        <v>36</v>
      </c>
      <c r="C25" s="18" t="s">
        <v>5623</v>
      </c>
      <c r="D25" s="18" t="s">
        <v>5624</v>
      </c>
      <c r="E25" s="18" t="s">
        <v>5625</v>
      </c>
      <c r="F25" s="18"/>
      <c r="G25" s="18" t="s">
        <v>988</v>
      </c>
      <c r="H25" s="18" t="s">
        <v>5626</v>
      </c>
      <c r="I25" s="20">
        <v>31794335</v>
      </c>
      <c r="J25" s="19">
        <v>42340</v>
      </c>
      <c r="K25" s="20">
        <v>2015</v>
      </c>
      <c r="L25" s="20">
        <v>2016</v>
      </c>
      <c r="M25" s="31">
        <v>5000</v>
      </c>
      <c r="N25" s="21" t="s">
        <v>130</v>
      </c>
      <c r="O25" s="23">
        <f>M25*VLOOKUP(N25,Kurzy!$A$2:$B$11,2,FALSE)</f>
        <v>5000</v>
      </c>
      <c r="P25" s="18"/>
      <c r="Q25" s="18" t="s">
        <v>10147</v>
      </c>
      <c r="R25" s="18"/>
    </row>
    <row r="26" spans="1:18" ht="38.25" x14ac:dyDescent="0.2">
      <c r="A26" s="7" t="s">
        <v>32</v>
      </c>
      <c r="B26" s="4" t="s">
        <v>61</v>
      </c>
      <c r="C26" s="18" t="s">
        <v>5627</v>
      </c>
      <c r="D26" s="18" t="s">
        <v>5628</v>
      </c>
      <c r="E26" s="18" t="s">
        <v>5629</v>
      </c>
      <c r="F26" s="18" t="s">
        <v>5553</v>
      </c>
      <c r="G26" s="18" t="s">
        <v>345</v>
      </c>
      <c r="H26" s="18" t="s">
        <v>701</v>
      </c>
      <c r="I26" s="20"/>
      <c r="J26" s="19">
        <v>41883</v>
      </c>
      <c r="K26" s="20">
        <v>2014</v>
      </c>
      <c r="L26" s="20">
        <v>2015</v>
      </c>
      <c r="M26" s="31">
        <v>19019</v>
      </c>
      <c r="N26" s="21" t="s">
        <v>130</v>
      </c>
      <c r="O26" s="23">
        <f>M26*VLOOKUP(N26,Kurzy!$A$2:$B$11,2,FALSE)</f>
        <v>19019</v>
      </c>
      <c r="P26" s="18"/>
      <c r="Q26" s="18" t="s">
        <v>10147</v>
      </c>
      <c r="R26" s="18"/>
    </row>
    <row r="27" spans="1:18" ht="38.25" x14ac:dyDescent="0.2">
      <c r="A27" s="7" t="s">
        <v>32</v>
      </c>
      <c r="B27" s="4" t="s">
        <v>61</v>
      </c>
      <c r="C27" s="18" t="s">
        <v>5630</v>
      </c>
      <c r="D27" s="18" t="s">
        <v>5631</v>
      </c>
      <c r="E27" s="18" t="s">
        <v>5632</v>
      </c>
      <c r="F27" s="18" t="s">
        <v>5570</v>
      </c>
      <c r="G27" s="18" t="s">
        <v>635</v>
      </c>
      <c r="H27" s="18" t="s">
        <v>478</v>
      </c>
      <c r="I27" s="20">
        <v>31821596</v>
      </c>
      <c r="J27" s="19">
        <v>42049</v>
      </c>
      <c r="K27" s="20">
        <v>2015</v>
      </c>
      <c r="L27" s="20">
        <v>2016</v>
      </c>
      <c r="M27" s="31">
        <v>80527</v>
      </c>
      <c r="N27" s="21" t="s">
        <v>130</v>
      </c>
      <c r="O27" s="23">
        <f>M27*VLOOKUP(N27,Kurzy!$A$2:$B$11,2,FALSE)</f>
        <v>80527</v>
      </c>
      <c r="P27" s="18"/>
      <c r="Q27" s="18" t="s">
        <v>10147</v>
      </c>
      <c r="R27" s="18"/>
    </row>
    <row r="28" spans="1:18" ht="38.25" x14ac:dyDescent="0.2">
      <c r="A28" s="7" t="s">
        <v>32</v>
      </c>
      <c r="B28" s="4" t="s">
        <v>61</v>
      </c>
      <c r="C28" s="18" t="s">
        <v>5633</v>
      </c>
      <c r="D28" s="18" t="s">
        <v>5119</v>
      </c>
      <c r="E28" s="18" t="s">
        <v>5634</v>
      </c>
      <c r="F28" s="18" t="s">
        <v>5570</v>
      </c>
      <c r="G28" s="18" t="s">
        <v>635</v>
      </c>
      <c r="H28" s="18" t="s">
        <v>478</v>
      </c>
      <c r="I28" s="20">
        <v>31821596</v>
      </c>
      <c r="J28" s="19">
        <v>42059</v>
      </c>
      <c r="K28" s="20">
        <v>2015</v>
      </c>
      <c r="L28" s="20">
        <v>2016</v>
      </c>
      <c r="M28" s="31">
        <v>60302</v>
      </c>
      <c r="N28" s="21" t="s">
        <v>130</v>
      </c>
      <c r="O28" s="23">
        <f>M28*VLOOKUP(N28,Kurzy!$A$2:$B$11,2,FALSE)</f>
        <v>60302</v>
      </c>
      <c r="P28" s="18"/>
      <c r="Q28" s="18" t="s">
        <v>10147</v>
      </c>
      <c r="R28" s="18"/>
    </row>
    <row r="29" spans="1:18" ht="25.5" x14ac:dyDescent="0.2">
      <c r="A29" s="7" t="s">
        <v>32</v>
      </c>
      <c r="B29" s="4" t="s">
        <v>38</v>
      </c>
      <c r="C29" s="18" t="s">
        <v>5635</v>
      </c>
      <c r="D29" s="18" t="s">
        <v>5636</v>
      </c>
      <c r="E29" s="18" t="s">
        <v>5637</v>
      </c>
      <c r="F29" s="18" t="s">
        <v>5553</v>
      </c>
      <c r="G29" s="18" t="s">
        <v>5638</v>
      </c>
      <c r="H29" s="18" t="s">
        <v>5639</v>
      </c>
      <c r="I29" s="20"/>
      <c r="J29" s="19">
        <v>41478</v>
      </c>
      <c r="K29" s="20">
        <v>2013</v>
      </c>
      <c r="L29" s="20">
        <v>2016</v>
      </c>
      <c r="M29" s="31">
        <v>4324.3999999999996</v>
      </c>
      <c r="N29" s="21" t="s">
        <v>130</v>
      </c>
      <c r="O29" s="23">
        <f>M29*VLOOKUP(N29,Kurzy!$A$2:$B$11,2,FALSE)</f>
        <v>4324.3999999999996</v>
      </c>
      <c r="P29" s="18"/>
      <c r="Q29" s="18" t="s">
        <v>10147</v>
      </c>
      <c r="R29" s="18"/>
    </row>
    <row r="30" spans="1:18" ht="38.25" x14ac:dyDescent="0.2">
      <c r="A30" s="7" t="s">
        <v>32</v>
      </c>
      <c r="B30" s="4" t="s">
        <v>39</v>
      </c>
      <c r="C30" s="18" t="s">
        <v>5640</v>
      </c>
      <c r="D30" s="18" t="s">
        <v>5641</v>
      </c>
      <c r="E30" s="18" t="s">
        <v>5642</v>
      </c>
      <c r="F30" s="18" t="s">
        <v>5643</v>
      </c>
      <c r="G30" s="18" t="s">
        <v>5644</v>
      </c>
      <c r="H30" s="18" t="s">
        <v>701</v>
      </c>
      <c r="I30" s="20"/>
      <c r="J30" s="19">
        <v>42156</v>
      </c>
      <c r="K30" s="20">
        <v>2015</v>
      </c>
      <c r="L30" s="20">
        <v>2015</v>
      </c>
      <c r="M30" s="31">
        <v>3119</v>
      </c>
      <c r="N30" s="21" t="s">
        <v>130</v>
      </c>
      <c r="O30" s="23">
        <f>M30*VLOOKUP(N30,Kurzy!$A$2:$B$11,2,FALSE)</f>
        <v>3119</v>
      </c>
      <c r="P30" s="18"/>
      <c r="Q30" s="18" t="s">
        <v>10147</v>
      </c>
      <c r="R30" s="18"/>
    </row>
    <row r="31" spans="1:18" ht="25.5" x14ac:dyDescent="0.2">
      <c r="A31" s="7" t="s">
        <v>32</v>
      </c>
      <c r="B31" s="4" t="s">
        <v>39</v>
      </c>
      <c r="C31" s="18" t="s">
        <v>5645</v>
      </c>
      <c r="D31" s="18" t="s">
        <v>5646</v>
      </c>
      <c r="E31" s="18" t="s">
        <v>5647</v>
      </c>
      <c r="F31" s="18" t="s">
        <v>5553</v>
      </c>
      <c r="G31" s="18" t="s">
        <v>5648</v>
      </c>
      <c r="H31" s="18" t="s">
        <v>701</v>
      </c>
      <c r="I31" s="20"/>
      <c r="J31" s="19">
        <v>42245</v>
      </c>
      <c r="K31" s="20">
        <v>2014</v>
      </c>
      <c r="L31" s="20">
        <v>2017</v>
      </c>
      <c r="M31" s="31">
        <v>1291.5999999999999</v>
      </c>
      <c r="N31" s="21" t="s">
        <v>130</v>
      </c>
      <c r="O31" s="23">
        <f>M31*VLOOKUP(N31,Kurzy!$A$2:$B$11,2,FALSE)</f>
        <v>1291.5999999999999</v>
      </c>
      <c r="P31" s="18"/>
      <c r="Q31" s="18" t="s">
        <v>10147</v>
      </c>
      <c r="R31" s="18"/>
    </row>
    <row r="32" spans="1:18" ht="38.25" x14ac:dyDescent="0.2">
      <c r="A32" s="7" t="s">
        <v>32</v>
      </c>
      <c r="B32" s="4" t="s">
        <v>63</v>
      </c>
      <c r="C32" s="18" t="s">
        <v>5649</v>
      </c>
      <c r="D32" s="18" t="s">
        <v>5650</v>
      </c>
      <c r="E32" s="18" t="s">
        <v>5651</v>
      </c>
      <c r="F32" s="18" t="s">
        <v>5553</v>
      </c>
      <c r="G32" s="18" t="s">
        <v>5652</v>
      </c>
      <c r="H32" s="18" t="s">
        <v>5653</v>
      </c>
      <c r="I32" s="20"/>
      <c r="J32" s="19">
        <v>41518</v>
      </c>
      <c r="K32" s="20">
        <v>2013</v>
      </c>
      <c r="L32" s="20">
        <v>2016</v>
      </c>
      <c r="M32" s="31">
        <v>3145.66</v>
      </c>
      <c r="N32" s="21" t="s">
        <v>130</v>
      </c>
      <c r="O32" s="23">
        <f>M32*VLOOKUP(N32,Kurzy!$A$2:$B$11,2,FALSE)</f>
        <v>3145.66</v>
      </c>
      <c r="P32" s="18"/>
      <c r="Q32" s="18" t="s">
        <v>10147</v>
      </c>
      <c r="R32" s="18"/>
    </row>
    <row r="33" spans="1:18" ht="51" x14ac:dyDescent="0.2">
      <c r="A33" s="7" t="s">
        <v>32</v>
      </c>
      <c r="B33" s="4" t="s">
        <v>65</v>
      </c>
      <c r="C33" s="18" t="s">
        <v>5654</v>
      </c>
      <c r="D33" s="18" t="s">
        <v>5655</v>
      </c>
      <c r="E33" s="18" t="s">
        <v>5656</v>
      </c>
      <c r="F33" s="18" t="s">
        <v>5657</v>
      </c>
      <c r="G33" s="18" t="s">
        <v>5658</v>
      </c>
      <c r="H33" s="18" t="s">
        <v>5659</v>
      </c>
      <c r="I33" s="20" t="s">
        <v>5660</v>
      </c>
      <c r="J33" s="19">
        <v>41610</v>
      </c>
      <c r="K33" s="20">
        <v>2014</v>
      </c>
      <c r="L33" s="20">
        <v>2015</v>
      </c>
      <c r="M33" s="31">
        <v>1787</v>
      </c>
      <c r="N33" s="21" t="s">
        <v>130</v>
      </c>
      <c r="O33" s="23">
        <f>M33*VLOOKUP(N33,Kurzy!$A$2:$B$11,2,FALSE)</f>
        <v>1787</v>
      </c>
      <c r="P33" s="18"/>
      <c r="Q33" s="18" t="s">
        <v>10147</v>
      </c>
      <c r="R33" s="18"/>
    </row>
    <row r="34" spans="1:18" ht="25.5" x14ac:dyDescent="0.2">
      <c r="A34" s="7" t="s">
        <v>32</v>
      </c>
      <c r="B34" s="4" t="s">
        <v>65</v>
      </c>
      <c r="C34" s="18" t="s">
        <v>5661</v>
      </c>
      <c r="D34" s="18" t="s">
        <v>5662</v>
      </c>
      <c r="E34" s="18" t="s">
        <v>5663</v>
      </c>
      <c r="F34" s="18" t="s">
        <v>5553</v>
      </c>
      <c r="G34" s="18" t="s">
        <v>5664</v>
      </c>
      <c r="H34" s="18" t="s">
        <v>5653</v>
      </c>
      <c r="I34" s="20"/>
      <c r="J34" s="19">
        <v>41002</v>
      </c>
      <c r="K34" s="20">
        <v>2012</v>
      </c>
      <c r="L34" s="20">
        <v>2015</v>
      </c>
      <c r="M34" s="31">
        <v>319.86</v>
      </c>
      <c r="N34" s="21" t="s">
        <v>130</v>
      </c>
      <c r="O34" s="23">
        <f>M34*VLOOKUP(N34,Kurzy!$A$2:$B$11,2,FALSE)</f>
        <v>319.86</v>
      </c>
      <c r="P34" s="18"/>
      <c r="Q34" s="18" t="s">
        <v>10147</v>
      </c>
      <c r="R34" s="18"/>
    </row>
    <row r="35" spans="1:18" ht="25.5" x14ac:dyDescent="0.2">
      <c r="A35" s="7" t="s">
        <v>32</v>
      </c>
      <c r="B35" s="4" t="s">
        <v>65</v>
      </c>
      <c r="C35" s="18" t="s">
        <v>5665</v>
      </c>
      <c r="D35" s="18" t="s">
        <v>5666</v>
      </c>
      <c r="E35" s="18" t="s">
        <v>5667</v>
      </c>
      <c r="F35" s="18" t="s">
        <v>5553</v>
      </c>
      <c r="G35" s="18" t="s">
        <v>5668</v>
      </c>
      <c r="H35" s="18" t="s">
        <v>5653</v>
      </c>
      <c r="I35" s="20"/>
      <c r="J35" s="19">
        <v>41180</v>
      </c>
      <c r="K35" s="20">
        <v>2012</v>
      </c>
      <c r="L35" s="20">
        <v>2014</v>
      </c>
      <c r="M35" s="31">
        <v>3099</v>
      </c>
      <c r="N35" s="21" t="s">
        <v>130</v>
      </c>
      <c r="O35" s="23">
        <f>M35*VLOOKUP(N35,Kurzy!$A$2:$B$11,2,FALSE)</f>
        <v>3099</v>
      </c>
      <c r="P35" s="18"/>
      <c r="Q35" s="18" t="s">
        <v>10147</v>
      </c>
      <c r="R35" s="18"/>
    </row>
    <row r="36" spans="1:18" ht="25.5" x14ac:dyDescent="0.2">
      <c r="A36" s="7" t="s">
        <v>32</v>
      </c>
      <c r="B36" s="4" t="s">
        <v>65</v>
      </c>
      <c r="C36" s="18" t="s">
        <v>5669</v>
      </c>
      <c r="D36" s="18" t="s">
        <v>5670</v>
      </c>
      <c r="E36" s="18" t="s">
        <v>5671</v>
      </c>
      <c r="F36" s="18" t="s">
        <v>5553</v>
      </c>
      <c r="G36" s="18" t="s">
        <v>341</v>
      </c>
      <c r="H36" s="18" t="s">
        <v>701</v>
      </c>
      <c r="I36" s="20"/>
      <c r="J36" s="19">
        <v>41976</v>
      </c>
      <c r="K36" s="20">
        <v>2014</v>
      </c>
      <c r="L36" s="20">
        <v>2016</v>
      </c>
      <c r="M36" s="31">
        <v>8393</v>
      </c>
      <c r="N36" s="21" t="s">
        <v>130</v>
      </c>
      <c r="O36" s="23">
        <f>M36*VLOOKUP(N36,Kurzy!$A$2:$B$11,2,FALSE)</f>
        <v>8393</v>
      </c>
      <c r="P36" s="18"/>
      <c r="Q36" s="18" t="s">
        <v>10147</v>
      </c>
      <c r="R36" s="18"/>
    </row>
    <row r="37" spans="1:18" ht="38.25" x14ac:dyDescent="0.2">
      <c r="A37" s="7" t="s">
        <v>32</v>
      </c>
      <c r="B37" s="4" t="s">
        <v>65</v>
      </c>
      <c r="C37" s="18" t="s">
        <v>5672</v>
      </c>
      <c r="D37" s="18" t="s">
        <v>5673</v>
      </c>
      <c r="E37" s="18" t="s">
        <v>5674</v>
      </c>
      <c r="F37" s="18" t="s">
        <v>5570</v>
      </c>
      <c r="G37" s="18" t="s">
        <v>635</v>
      </c>
      <c r="H37" s="18" t="s">
        <v>478</v>
      </c>
      <c r="I37" s="20">
        <v>31821596</v>
      </c>
      <c r="J37" s="19">
        <v>42254</v>
      </c>
      <c r="K37" s="20">
        <v>2015</v>
      </c>
      <c r="L37" s="20">
        <v>2016</v>
      </c>
      <c r="M37" s="31">
        <v>23731.66</v>
      </c>
      <c r="N37" s="21" t="s">
        <v>130</v>
      </c>
      <c r="O37" s="23">
        <f>M37*VLOOKUP(N37,Kurzy!$A$2:$B$11,2,FALSE)</f>
        <v>23731.66</v>
      </c>
      <c r="P37" s="18"/>
      <c r="Q37" s="18" t="s">
        <v>10147</v>
      </c>
      <c r="R37" s="18"/>
    </row>
    <row r="38" spans="1:18" ht="25.5" x14ac:dyDescent="0.2">
      <c r="A38" s="7" t="s">
        <v>32</v>
      </c>
      <c r="B38" s="4" t="s">
        <v>37</v>
      </c>
      <c r="C38" s="18" t="s">
        <v>5675</v>
      </c>
      <c r="D38" s="18" t="s">
        <v>5676</v>
      </c>
      <c r="E38" s="18" t="s">
        <v>5677</v>
      </c>
      <c r="F38" s="18" t="s">
        <v>5553</v>
      </c>
      <c r="G38" s="18" t="s">
        <v>5678</v>
      </c>
      <c r="H38" s="18" t="s">
        <v>5653</v>
      </c>
      <c r="I38" s="20"/>
      <c r="J38" s="19">
        <v>40787</v>
      </c>
      <c r="K38" s="20">
        <v>2012</v>
      </c>
      <c r="L38" s="20">
        <v>2015</v>
      </c>
      <c r="M38" s="31">
        <v>5643</v>
      </c>
      <c r="N38" s="21" t="s">
        <v>130</v>
      </c>
      <c r="O38" s="23">
        <f>M38*VLOOKUP(N38,Kurzy!$A$2:$B$11,2,FALSE)</f>
        <v>5643</v>
      </c>
      <c r="P38" s="18"/>
      <c r="Q38" s="18" t="s">
        <v>10147</v>
      </c>
      <c r="R38" s="18"/>
    </row>
    <row r="39" spans="1:18" ht="25.5" x14ac:dyDescent="0.2">
      <c r="A39" s="7" t="s">
        <v>32</v>
      </c>
      <c r="B39" s="4" t="s">
        <v>37</v>
      </c>
      <c r="C39" s="18" t="s">
        <v>5679</v>
      </c>
      <c r="D39" s="18" t="s">
        <v>5680</v>
      </c>
      <c r="E39" s="18" t="s">
        <v>5681</v>
      </c>
      <c r="F39" s="18" t="s">
        <v>5553</v>
      </c>
      <c r="G39" s="18" t="s">
        <v>5678</v>
      </c>
      <c r="H39" s="18" t="s">
        <v>5653</v>
      </c>
      <c r="I39" s="20"/>
      <c r="J39" s="19">
        <v>41153</v>
      </c>
      <c r="K39" s="20">
        <v>2012</v>
      </c>
      <c r="L39" s="20">
        <v>2015</v>
      </c>
      <c r="M39" s="31">
        <v>4165</v>
      </c>
      <c r="N39" s="21" t="s">
        <v>130</v>
      </c>
      <c r="O39" s="23">
        <f>M39*VLOOKUP(N39,Kurzy!$A$2:$B$11,2,FALSE)</f>
        <v>4165</v>
      </c>
      <c r="P39" s="18"/>
      <c r="Q39" s="18" t="s">
        <v>10147</v>
      </c>
      <c r="R39" s="18"/>
    </row>
    <row r="40" spans="1:18" ht="25.5" x14ac:dyDescent="0.2">
      <c r="A40" s="7" t="s">
        <v>32</v>
      </c>
      <c r="B40" s="4" t="s">
        <v>37</v>
      </c>
      <c r="C40" s="18" t="s">
        <v>5682</v>
      </c>
      <c r="D40" s="18" t="s">
        <v>5683</v>
      </c>
      <c r="E40" s="18"/>
      <c r="F40" s="18"/>
      <c r="G40" s="18" t="s">
        <v>5684</v>
      </c>
      <c r="H40" s="18" t="s">
        <v>5685</v>
      </c>
      <c r="I40" s="20"/>
      <c r="J40" s="19"/>
      <c r="K40" s="20">
        <v>2015</v>
      </c>
      <c r="L40" s="20">
        <v>2015</v>
      </c>
      <c r="M40" s="31">
        <v>500</v>
      </c>
      <c r="N40" s="21" t="s">
        <v>130</v>
      </c>
      <c r="O40" s="23">
        <f>M40*VLOOKUP(N40,Kurzy!$A$2:$B$11,2,FALSE)</f>
        <v>500</v>
      </c>
      <c r="P40" s="18"/>
      <c r="Q40" s="18" t="s">
        <v>10147</v>
      </c>
      <c r="R40" s="18"/>
    </row>
    <row r="41" spans="1:18" ht="25.5" x14ac:dyDescent="0.2">
      <c r="A41" s="7" t="s">
        <v>32</v>
      </c>
      <c r="B41" s="4" t="s">
        <v>37</v>
      </c>
      <c r="C41" s="18" t="s">
        <v>5686</v>
      </c>
      <c r="D41" s="18" t="s">
        <v>5687</v>
      </c>
      <c r="E41" s="18" t="s">
        <v>5688</v>
      </c>
      <c r="F41" s="18" t="s">
        <v>5553</v>
      </c>
      <c r="G41" s="18" t="s">
        <v>5689</v>
      </c>
      <c r="H41" s="18" t="s">
        <v>5653</v>
      </c>
      <c r="I41" s="20"/>
      <c r="J41" s="19">
        <v>41019</v>
      </c>
      <c r="K41" s="20">
        <v>2011</v>
      </c>
      <c r="L41" s="20">
        <v>2015</v>
      </c>
      <c r="M41" s="31">
        <v>9757.6</v>
      </c>
      <c r="N41" s="21" t="s">
        <v>130</v>
      </c>
      <c r="O41" s="23">
        <f>M41*VLOOKUP(N41,Kurzy!$A$2:$B$11,2,FALSE)</f>
        <v>9757.6</v>
      </c>
      <c r="P41" s="18"/>
      <c r="Q41" s="18" t="s">
        <v>10147</v>
      </c>
      <c r="R41" s="18"/>
    </row>
    <row r="42" spans="1:18" ht="38.25" x14ac:dyDescent="0.2">
      <c r="A42" s="7" t="s">
        <v>32</v>
      </c>
      <c r="B42" s="4" t="s">
        <v>37</v>
      </c>
      <c r="C42" s="18" t="s">
        <v>5690</v>
      </c>
      <c r="D42" s="18" t="s">
        <v>5691</v>
      </c>
      <c r="E42" s="18">
        <v>21510444</v>
      </c>
      <c r="F42" s="18" t="s">
        <v>5588</v>
      </c>
      <c r="G42" s="18" t="s">
        <v>5692</v>
      </c>
      <c r="H42" s="18" t="s">
        <v>5693</v>
      </c>
      <c r="I42" s="20"/>
      <c r="J42" s="19">
        <v>42180</v>
      </c>
      <c r="K42" s="20">
        <v>2015</v>
      </c>
      <c r="L42" s="20">
        <v>2016</v>
      </c>
      <c r="M42" s="31">
        <v>9000</v>
      </c>
      <c r="N42" s="21" t="s">
        <v>130</v>
      </c>
      <c r="O42" s="23">
        <f>M42*VLOOKUP(N42,Kurzy!$A$2:$B$11,2,FALSE)</f>
        <v>9000</v>
      </c>
      <c r="P42" s="18" t="s">
        <v>5725</v>
      </c>
      <c r="Q42" s="18" t="s">
        <v>10147</v>
      </c>
      <c r="R42" s="18"/>
    </row>
    <row r="43" spans="1:18" ht="38.25" x14ac:dyDescent="0.2">
      <c r="A43" s="7" t="s">
        <v>32</v>
      </c>
      <c r="B43" s="4" t="s">
        <v>37</v>
      </c>
      <c r="C43" s="18" t="s">
        <v>5694</v>
      </c>
      <c r="D43" s="18" t="s">
        <v>5695</v>
      </c>
      <c r="E43" s="18">
        <v>21420415</v>
      </c>
      <c r="F43" s="18" t="s">
        <v>5588</v>
      </c>
      <c r="G43" s="18" t="s">
        <v>5692</v>
      </c>
      <c r="H43" s="18" t="s">
        <v>5693</v>
      </c>
      <c r="I43" s="20"/>
      <c r="J43" s="19">
        <v>42048</v>
      </c>
      <c r="K43" s="20">
        <v>2015</v>
      </c>
      <c r="L43" s="20">
        <v>2016</v>
      </c>
      <c r="M43" s="31">
        <v>15000</v>
      </c>
      <c r="N43" s="21" t="s">
        <v>130</v>
      </c>
      <c r="O43" s="23">
        <f>M43*VLOOKUP(N43,Kurzy!$A$2:$B$11,2,FALSE)</f>
        <v>15000</v>
      </c>
      <c r="P43" s="18" t="s">
        <v>5726</v>
      </c>
      <c r="Q43" s="18" t="s">
        <v>10147</v>
      </c>
      <c r="R43" s="18"/>
    </row>
    <row r="44" spans="1:18" ht="38.25" x14ac:dyDescent="0.2">
      <c r="A44" s="7" t="s">
        <v>32</v>
      </c>
      <c r="B44" s="4" t="s">
        <v>25</v>
      </c>
      <c r="C44" s="18" t="s">
        <v>5696</v>
      </c>
      <c r="D44" s="18" t="s">
        <v>5697</v>
      </c>
      <c r="E44" s="18" t="s">
        <v>5698</v>
      </c>
      <c r="F44" s="18"/>
      <c r="G44" s="18"/>
      <c r="H44" s="18" t="s">
        <v>5699</v>
      </c>
      <c r="I44" s="20"/>
      <c r="J44" s="19">
        <v>42335</v>
      </c>
      <c r="K44" s="20">
        <v>2015</v>
      </c>
      <c r="L44" s="20">
        <v>2018</v>
      </c>
      <c r="M44" s="31">
        <v>2200</v>
      </c>
      <c r="N44" s="21" t="s">
        <v>130</v>
      </c>
      <c r="O44" s="23">
        <f>M44*VLOOKUP(N44,Kurzy!$A$2:$B$11,2,FALSE)</f>
        <v>2200</v>
      </c>
      <c r="P44" s="18"/>
      <c r="Q44" s="18" t="s">
        <v>10147</v>
      </c>
      <c r="R44" s="18"/>
    </row>
    <row r="45" spans="1:18" ht="38.25" x14ac:dyDescent="0.2">
      <c r="A45" s="7" t="s">
        <v>32</v>
      </c>
      <c r="B45" s="4" t="s">
        <v>25</v>
      </c>
      <c r="C45" s="18" t="s">
        <v>5700</v>
      </c>
      <c r="D45" s="18" t="s">
        <v>5701</v>
      </c>
      <c r="E45" s="18">
        <v>511390</v>
      </c>
      <c r="F45" s="18" t="s">
        <v>5702</v>
      </c>
      <c r="G45" s="18" t="s">
        <v>5703</v>
      </c>
      <c r="H45" s="18" t="s">
        <v>5704</v>
      </c>
      <c r="I45" s="20"/>
      <c r="J45" s="19">
        <v>40478</v>
      </c>
      <c r="K45" s="20">
        <v>2010</v>
      </c>
      <c r="L45" s="20">
        <v>2014</v>
      </c>
      <c r="M45" s="31">
        <v>6222.26</v>
      </c>
      <c r="N45" s="21" t="s">
        <v>130</v>
      </c>
      <c r="O45" s="23">
        <f>M45*VLOOKUP(N45,Kurzy!$A$2:$B$11,2,FALSE)</f>
        <v>6222.26</v>
      </c>
      <c r="P45" s="18" t="s">
        <v>5727</v>
      </c>
      <c r="Q45" s="18" t="s">
        <v>10147</v>
      </c>
      <c r="R45" s="18"/>
    </row>
    <row r="46" spans="1:18" ht="38.25" x14ac:dyDescent="0.2">
      <c r="A46" s="7" t="s">
        <v>32</v>
      </c>
      <c r="B46" s="4" t="s">
        <v>25</v>
      </c>
      <c r="C46" s="18" t="s">
        <v>5705</v>
      </c>
      <c r="D46" s="18" t="s">
        <v>5706</v>
      </c>
      <c r="E46" s="18" t="s">
        <v>5707</v>
      </c>
      <c r="F46" s="18" t="s">
        <v>5708</v>
      </c>
      <c r="G46" s="18" t="s">
        <v>635</v>
      </c>
      <c r="H46" s="18" t="s">
        <v>626</v>
      </c>
      <c r="I46" s="20">
        <v>31821596</v>
      </c>
      <c r="J46" s="19">
        <v>42242</v>
      </c>
      <c r="K46" s="20">
        <v>2015</v>
      </c>
      <c r="L46" s="20">
        <v>2016</v>
      </c>
      <c r="M46" s="31">
        <v>20666.88</v>
      </c>
      <c r="N46" s="21" t="s">
        <v>130</v>
      </c>
      <c r="O46" s="23">
        <f>M46*VLOOKUP(N46,Kurzy!$A$2:$B$11,2,FALSE)</f>
        <v>20666.88</v>
      </c>
      <c r="P46" s="18" t="s">
        <v>5728</v>
      </c>
      <c r="Q46" s="18" t="s">
        <v>10147</v>
      </c>
      <c r="R46" s="18"/>
    </row>
    <row r="47" spans="1:18" ht="25.5" x14ac:dyDescent="0.2">
      <c r="A47" s="7" t="s">
        <v>32</v>
      </c>
      <c r="B47" s="4" t="s">
        <v>25</v>
      </c>
      <c r="C47" s="18" t="s">
        <v>5709</v>
      </c>
      <c r="D47" s="18" t="s">
        <v>5710</v>
      </c>
      <c r="E47" s="18">
        <v>11510313</v>
      </c>
      <c r="F47" s="18" t="s">
        <v>5711</v>
      </c>
      <c r="G47" s="18" t="s">
        <v>5712</v>
      </c>
      <c r="H47" s="18" t="s">
        <v>5693</v>
      </c>
      <c r="I47" s="20"/>
      <c r="J47" s="19">
        <v>42156</v>
      </c>
      <c r="K47" s="20">
        <v>2015</v>
      </c>
      <c r="L47" s="20">
        <v>2015</v>
      </c>
      <c r="M47" s="31">
        <v>6000</v>
      </c>
      <c r="N47" s="21" t="s">
        <v>130</v>
      </c>
      <c r="O47" s="23">
        <f>M47*VLOOKUP(N47,Kurzy!$A$2:$B$11,2,FALSE)</f>
        <v>6000</v>
      </c>
      <c r="P47" s="18" t="s">
        <v>5729</v>
      </c>
      <c r="Q47" s="18" t="s">
        <v>10147</v>
      </c>
      <c r="R47" s="18"/>
    </row>
    <row r="48" spans="1:18" ht="51" x14ac:dyDescent="0.2">
      <c r="A48" s="7" t="s">
        <v>32</v>
      </c>
      <c r="B48" s="4" t="s">
        <v>25</v>
      </c>
      <c r="C48" s="18" t="s">
        <v>5713</v>
      </c>
      <c r="D48" s="18" t="s">
        <v>5701</v>
      </c>
      <c r="E48" s="18">
        <v>544134</v>
      </c>
      <c r="F48" s="18" t="s">
        <v>759</v>
      </c>
      <c r="G48" s="18" t="s">
        <v>5703</v>
      </c>
      <c r="H48" s="18" t="s">
        <v>5704</v>
      </c>
      <c r="I48" s="20"/>
      <c r="J48" s="19">
        <v>41661</v>
      </c>
      <c r="K48" s="20">
        <v>2012</v>
      </c>
      <c r="L48" s="20">
        <v>2016</v>
      </c>
      <c r="M48" s="31">
        <v>3837.65</v>
      </c>
      <c r="N48" s="21" t="s">
        <v>130</v>
      </c>
      <c r="O48" s="23">
        <f>M48*VLOOKUP(N48,Kurzy!$A$2:$B$11,2,FALSE)</f>
        <v>3837.65</v>
      </c>
      <c r="P48" s="18" t="s">
        <v>5730</v>
      </c>
      <c r="Q48" s="18" t="s">
        <v>10147</v>
      </c>
      <c r="R48" s="18"/>
    </row>
    <row r="49" spans="1:18" ht="51" x14ac:dyDescent="0.2">
      <c r="A49" s="7" t="s">
        <v>32</v>
      </c>
      <c r="B49" s="4" t="s">
        <v>62</v>
      </c>
      <c r="C49" s="18" t="s">
        <v>5714</v>
      </c>
      <c r="D49" s="18" t="s">
        <v>5715</v>
      </c>
      <c r="E49" s="18" t="s">
        <v>5508</v>
      </c>
      <c r="F49" s="18" t="s">
        <v>5716</v>
      </c>
      <c r="G49" s="18" t="s">
        <v>5717</v>
      </c>
      <c r="H49" s="18" t="s">
        <v>5718</v>
      </c>
      <c r="I49" s="20" t="s">
        <v>5508</v>
      </c>
      <c r="J49" s="19">
        <v>41183</v>
      </c>
      <c r="K49" s="20">
        <v>2012</v>
      </c>
      <c r="L49" s="20">
        <v>2015</v>
      </c>
      <c r="M49" s="31">
        <v>2100</v>
      </c>
      <c r="N49" s="21" t="s">
        <v>130</v>
      </c>
      <c r="O49" s="23">
        <f>M49*VLOOKUP(N49,Kurzy!$A$2:$B$11,2,FALSE)</f>
        <v>2100</v>
      </c>
      <c r="P49" s="18"/>
      <c r="Q49" s="18" t="s">
        <v>10147</v>
      </c>
      <c r="R49" s="18"/>
    </row>
    <row r="50" spans="1:18" ht="76.5" x14ac:dyDescent="0.2">
      <c r="A50" s="7" t="s">
        <v>32</v>
      </c>
      <c r="B50" s="4" t="s">
        <v>62</v>
      </c>
      <c r="C50" s="18" t="s">
        <v>5719</v>
      </c>
      <c r="D50" s="18" t="s">
        <v>5720</v>
      </c>
      <c r="E50" s="18" t="s">
        <v>5508</v>
      </c>
      <c r="F50" s="18" t="s">
        <v>5508</v>
      </c>
      <c r="G50" s="18" t="s">
        <v>5721</v>
      </c>
      <c r="H50" s="18" t="s">
        <v>5722</v>
      </c>
      <c r="I50" s="20" t="s">
        <v>5508</v>
      </c>
      <c r="J50" s="19">
        <v>2015</v>
      </c>
      <c r="K50" s="20">
        <v>2015</v>
      </c>
      <c r="L50" s="20">
        <v>2015</v>
      </c>
      <c r="M50" s="31">
        <v>735</v>
      </c>
      <c r="N50" s="21" t="s">
        <v>130</v>
      </c>
      <c r="O50" s="23">
        <f>M50*VLOOKUP(N50,Kurzy!$A$2:$B$11,2,FALSE)</f>
        <v>735</v>
      </c>
      <c r="P50" s="18"/>
      <c r="Q50" s="18" t="s">
        <v>10147</v>
      </c>
      <c r="R50" s="18"/>
    </row>
    <row r="51" spans="1:18" ht="76.5" x14ac:dyDescent="0.2">
      <c r="A51" s="7" t="s">
        <v>32</v>
      </c>
      <c r="B51" s="4" t="s">
        <v>62</v>
      </c>
      <c r="C51" s="18" t="s">
        <v>5723</v>
      </c>
      <c r="D51" s="18" t="s">
        <v>5724</v>
      </c>
      <c r="E51" s="18" t="s">
        <v>5508</v>
      </c>
      <c r="F51" s="18" t="s">
        <v>5508</v>
      </c>
      <c r="G51" s="18" t="s">
        <v>5721</v>
      </c>
      <c r="H51" s="18" t="s">
        <v>5722</v>
      </c>
      <c r="I51" s="20" t="s">
        <v>5508</v>
      </c>
      <c r="J51" s="19">
        <v>2015</v>
      </c>
      <c r="K51" s="20">
        <v>2015</v>
      </c>
      <c r="L51" s="20">
        <v>2015</v>
      </c>
      <c r="M51" s="31">
        <v>735</v>
      </c>
      <c r="N51" s="21" t="s">
        <v>130</v>
      </c>
      <c r="O51" s="23">
        <f>M51*VLOOKUP(N51,Kurzy!$A$2:$B$11,2,FALSE)</f>
        <v>735</v>
      </c>
      <c r="P51" s="18"/>
      <c r="Q51" s="18" t="s">
        <v>10147</v>
      </c>
      <c r="R51" s="18"/>
    </row>
    <row r="52" spans="1:18" ht="63.75" x14ac:dyDescent="0.2">
      <c r="A52" s="7" t="s">
        <v>32</v>
      </c>
      <c r="B52" s="4" t="s">
        <v>61</v>
      </c>
      <c r="C52" s="18" t="s">
        <v>5267</v>
      </c>
      <c r="D52" s="18" t="s">
        <v>5268</v>
      </c>
      <c r="E52" s="18">
        <v>3150003795</v>
      </c>
      <c r="F52" s="18" t="s">
        <v>393</v>
      </c>
      <c r="G52" s="18" t="s">
        <v>5269</v>
      </c>
      <c r="H52" s="18" t="s">
        <v>5269</v>
      </c>
      <c r="I52" s="20">
        <v>8150034473</v>
      </c>
      <c r="J52" s="19">
        <v>42307</v>
      </c>
      <c r="K52" s="20">
        <v>2015</v>
      </c>
      <c r="L52" s="20">
        <v>2015</v>
      </c>
      <c r="M52" s="31">
        <v>4000</v>
      </c>
      <c r="N52" s="21" t="s">
        <v>130</v>
      </c>
      <c r="O52" s="23">
        <f>M52*VLOOKUP(N52,Kurzy!$A$2:$B$11,2,FALSE)</f>
        <v>4000</v>
      </c>
      <c r="P52" s="18"/>
      <c r="Q52" s="18" t="s">
        <v>10147</v>
      </c>
      <c r="R52" s="4" t="s">
        <v>10192</v>
      </c>
    </row>
    <row r="53" spans="1:18" ht="63.75" x14ac:dyDescent="0.2">
      <c r="A53" s="7" t="s">
        <v>32</v>
      </c>
      <c r="B53" s="4" t="s">
        <v>61</v>
      </c>
      <c r="C53" s="18" t="s">
        <v>5267</v>
      </c>
      <c r="D53" s="18" t="s">
        <v>5268</v>
      </c>
      <c r="E53" s="18">
        <v>3150003371</v>
      </c>
      <c r="F53" s="18" t="s">
        <v>393</v>
      </c>
      <c r="G53" s="18" t="s">
        <v>5269</v>
      </c>
      <c r="H53" s="18" t="s">
        <v>5269</v>
      </c>
      <c r="I53" s="20">
        <v>8150034473</v>
      </c>
      <c r="J53" s="19">
        <v>42282</v>
      </c>
      <c r="K53" s="20">
        <v>2015</v>
      </c>
      <c r="L53" s="20">
        <v>2015</v>
      </c>
      <c r="M53" s="31">
        <v>3000</v>
      </c>
      <c r="N53" s="21" t="s">
        <v>130</v>
      </c>
      <c r="O53" s="23">
        <f>M53*VLOOKUP(N53,Kurzy!$A$2:$B$11,2,FALSE)</f>
        <v>3000</v>
      </c>
      <c r="P53" s="18"/>
      <c r="Q53" s="18" t="s">
        <v>10147</v>
      </c>
      <c r="R53" s="4" t="s">
        <v>10192</v>
      </c>
    </row>
    <row r="54" spans="1:18" ht="63.75" x14ac:dyDescent="0.2">
      <c r="A54" s="7" t="s">
        <v>32</v>
      </c>
      <c r="B54" s="4" t="s">
        <v>61</v>
      </c>
      <c r="C54" s="18" t="s">
        <v>5267</v>
      </c>
      <c r="D54" s="18" t="s">
        <v>5268</v>
      </c>
      <c r="E54" s="18">
        <v>3150001958</v>
      </c>
      <c r="F54" s="18" t="s">
        <v>393</v>
      </c>
      <c r="G54" s="18" t="s">
        <v>5269</v>
      </c>
      <c r="H54" s="18" t="s">
        <v>5269</v>
      </c>
      <c r="I54" s="20">
        <v>8150034473</v>
      </c>
      <c r="J54" s="19">
        <v>42166</v>
      </c>
      <c r="K54" s="20">
        <v>2015</v>
      </c>
      <c r="L54" s="20">
        <v>2015</v>
      </c>
      <c r="M54" s="31">
        <v>4000</v>
      </c>
      <c r="N54" s="21" t="s">
        <v>130</v>
      </c>
      <c r="O54" s="23">
        <f>M54*VLOOKUP(N54,Kurzy!$A$2:$B$11,2,FALSE)</f>
        <v>4000</v>
      </c>
      <c r="P54" s="18"/>
      <c r="Q54" s="18" t="s">
        <v>10147</v>
      </c>
      <c r="R54" s="4" t="s">
        <v>10192</v>
      </c>
    </row>
    <row r="55" spans="1:18" ht="63.75" x14ac:dyDescent="0.2">
      <c r="A55" s="7" t="s">
        <v>32</v>
      </c>
      <c r="B55" s="4" t="s">
        <v>61</v>
      </c>
      <c r="C55" s="18" t="s">
        <v>5267</v>
      </c>
      <c r="D55" s="18" t="s">
        <v>5268</v>
      </c>
      <c r="E55" s="18">
        <v>3150000734</v>
      </c>
      <c r="F55" s="18" t="s">
        <v>393</v>
      </c>
      <c r="G55" s="18" t="s">
        <v>5269</v>
      </c>
      <c r="H55" s="18" t="s">
        <v>5269</v>
      </c>
      <c r="I55" s="20">
        <v>8150034473</v>
      </c>
      <c r="J55" s="19">
        <v>42040</v>
      </c>
      <c r="K55" s="20">
        <v>2015</v>
      </c>
      <c r="L55" s="20">
        <v>2015</v>
      </c>
      <c r="M55" s="31">
        <v>2000</v>
      </c>
      <c r="N55" s="21" t="s">
        <v>130</v>
      </c>
      <c r="O55" s="23">
        <f>M55*VLOOKUP(N55,Kurzy!$A$2:$B$11,2,FALSE)</f>
        <v>2000</v>
      </c>
      <c r="P55" s="18"/>
      <c r="Q55" s="18" t="s">
        <v>10147</v>
      </c>
      <c r="R55" s="4" t="s">
        <v>10192</v>
      </c>
    </row>
    <row r="56" spans="1:18" ht="63.75" x14ac:dyDescent="0.2">
      <c r="A56" s="7" t="s">
        <v>32</v>
      </c>
      <c r="B56" s="4" t="s">
        <v>61</v>
      </c>
      <c r="C56" s="18" t="s">
        <v>5267</v>
      </c>
      <c r="D56" s="18" t="s">
        <v>5268</v>
      </c>
      <c r="E56" s="18">
        <v>3150000441</v>
      </c>
      <c r="F56" s="18" t="s">
        <v>393</v>
      </c>
      <c r="G56" s="18" t="s">
        <v>5269</v>
      </c>
      <c r="H56" s="18" t="s">
        <v>5269</v>
      </c>
      <c r="I56" s="20">
        <v>8150034473</v>
      </c>
      <c r="J56" s="19">
        <v>42040</v>
      </c>
      <c r="K56" s="20">
        <v>2015</v>
      </c>
      <c r="L56" s="20">
        <v>2015</v>
      </c>
      <c r="M56" s="31">
        <v>2000</v>
      </c>
      <c r="N56" s="21" t="s">
        <v>130</v>
      </c>
      <c r="O56" s="23">
        <f>M56*VLOOKUP(N56,Kurzy!$A$2:$B$11,2,FALSE)</f>
        <v>2000</v>
      </c>
      <c r="P56" s="18"/>
      <c r="Q56" s="18" t="s">
        <v>10147</v>
      </c>
      <c r="R56" s="4" t="s">
        <v>10192</v>
      </c>
    </row>
    <row r="57" spans="1:18" ht="51" x14ac:dyDescent="0.2">
      <c r="A57" s="7" t="s">
        <v>4</v>
      </c>
      <c r="B57" s="4" t="s">
        <v>103</v>
      </c>
      <c r="C57" s="18" t="s">
        <v>6325</v>
      </c>
      <c r="D57" s="18" t="s">
        <v>6326</v>
      </c>
      <c r="E57" s="18" t="s">
        <v>6327</v>
      </c>
      <c r="F57" s="18"/>
      <c r="G57" s="18" t="s">
        <v>6328</v>
      </c>
      <c r="H57" s="18" t="s">
        <v>311</v>
      </c>
      <c r="I57" s="20"/>
      <c r="J57" s="19">
        <v>42300</v>
      </c>
      <c r="K57" s="20">
        <v>2015</v>
      </c>
      <c r="L57" s="20">
        <v>2016</v>
      </c>
      <c r="M57" s="31">
        <v>1500</v>
      </c>
      <c r="N57" s="21" t="s">
        <v>130</v>
      </c>
      <c r="O57" s="23">
        <f>M57*VLOOKUP(N57,Kurzy!$A$2:$B$11,2,FALSE)</f>
        <v>1500</v>
      </c>
      <c r="P57" s="18"/>
      <c r="Q57" s="18" t="s">
        <v>10147</v>
      </c>
      <c r="R57" s="18"/>
    </row>
    <row r="58" spans="1:18" ht="51" x14ac:dyDescent="0.2">
      <c r="A58" s="7" t="s">
        <v>4</v>
      </c>
      <c r="B58" s="4"/>
      <c r="C58" s="18" t="s">
        <v>6325</v>
      </c>
      <c r="D58" s="18" t="s">
        <v>6329</v>
      </c>
      <c r="E58" s="18" t="s">
        <v>6330</v>
      </c>
      <c r="F58" s="18"/>
      <c r="G58" s="18" t="s">
        <v>6328</v>
      </c>
      <c r="H58" s="18" t="s">
        <v>311</v>
      </c>
      <c r="I58" s="20"/>
      <c r="J58" s="19">
        <v>42276</v>
      </c>
      <c r="K58" s="20">
        <v>2015</v>
      </c>
      <c r="L58" s="20">
        <v>2017</v>
      </c>
      <c r="M58" s="31">
        <v>3000</v>
      </c>
      <c r="N58" s="21" t="s">
        <v>130</v>
      </c>
      <c r="O58" s="23">
        <f>M58*VLOOKUP(N58,Kurzy!$A$2:$B$11,2,FALSE)</f>
        <v>3000</v>
      </c>
      <c r="P58" s="18"/>
      <c r="Q58" s="18" t="s">
        <v>10147</v>
      </c>
      <c r="R58" s="18"/>
    </row>
    <row r="59" spans="1:18" ht="51" x14ac:dyDescent="0.2">
      <c r="A59" s="7" t="s">
        <v>4</v>
      </c>
      <c r="B59" s="4"/>
      <c r="C59" s="18" t="s">
        <v>6325</v>
      </c>
      <c r="D59" s="18" t="s">
        <v>6331</v>
      </c>
      <c r="E59" s="18" t="s">
        <v>6332</v>
      </c>
      <c r="F59" s="18"/>
      <c r="G59" s="18" t="s">
        <v>6328</v>
      </c>
      <c r="H59" s="18" t="s">
        <v>311</v>
      </c>
      <c r="I59" s="20"/>
      <c r="J59" s="19">
        <v>42195</v>
      </c>
      <c r="K59" s="20">
        <v>2015</v>
      </c>
      <c r="L59" s="20">
        <v>2016</v>
      </c>
      <c r="M59" s="31">
        <v>1500</v>
      </c>
      <c r="N59" s="21" t="s">
        <v>130</v>
      </c>
      <c r="O59" s="23">
        <f>M59*VLOOKUP(N59,Kurzy!$A$2:$B$11,2,FALSE)</f>
        <v>1500</v>
      </c>
      <c r="P59" s="18"/>
      <c r="Q59" s="18" t="s">
        <v>10147</v>
      </c>
      <c r="R59" s="18"/>
    </row>
    <row r="60" spans="1:18" ht="51" x14ac:dyDescent="0.2">
      <c r="A60" s="7" t="s">
        <v>4</v>
      </c>
      <c r="B60" s="4" t="s">
        <v>103</v>
      </c>
      <c r="C60" s="18" t="s">
        <v>6325</v>
      </c>
      <c r="D60" s="18" t="s">
        <v>6333</v>
      </c>
      <c r="E60" s="18" t="s">
        <v>6334</v>
      </c>
      <c r="F60" s="18"/>
      <c r="G60" s="18" t="s">
        <v>6328</v>
      </c>
      <c r="H60" s="18" t="s">
        <v>311</v>
      </c>
      <c r="I60" s="20"/>
      <c r="J60" s="19">
        <v>42300</v>
      </c>
      <c r="K60" s="20">
        <v>2015</v>
      </c>
      <c r="L60" s="20">
        <v>2016</v>
      </c>
      <c r="M60" s="31">
        <v>3000</v>
      </c>
      <c r="N60" s="21" t="s">
        <v>130</v>
      </c>
      <c r="O60" s="23">
        <f>M60*VLOOKUP(N60,Kurzy!$A$2:$B$11,2,FALSE)</f>
        <v>3000</v>
      </c>
      <c r="P60" s="18"/>
      <c r="Q60" s="18" t="s">
        <v>10147</v>
      </c>
      <c r="R60" s="18"/>
    </row>
    <row r="61" spans="1:18" ht="51" x14ac:dyDescent="0.2">
      <c r="A61" s="7" t="s">
        <v>4</v>
      </c>
      <c r="B61" s="4" t="s">
        <v>103</v>
      </c>
      <c r="C61" s="18" t="s">
        <v>6335</v>
      </c>
      <c r="D61" s="18" t="s">
        <v>6336</v>
      </c>
      <c r="E61" s="18" t="s">
        <v>6337</v>
      </c>
      <c r="F61" s="18"/>
      <c r="G61" s="18" t="s">
        <v>6338</v>
      </c>
      <c r="H61" s="18" t="s">
        <v>6339</v>
      </c>
      <c r="I61" s="20"/>
      <c r="J61" s="19"/>
      <c r="K61" s="20">
        <v>2013</v>
      </c>
      <c r="L61" s="20">
        <v>2016</v>
      </c>
      <c r="M61" s="31">
        <v>27275</v>
      </c>
      <c r="N61" s="21" t="s">
        <v>130</v>
      </c>
      <c r="O61" s="23">
        <f>M61*VLOOKUP(N61,Kurzy!$A$2:$B$11,2,FALSE)</f>
        <v>27275</v>
      </c>
      <c r="P61" s="18"/>
      <c r="Q61" s="18" t="s">
        <v>10147</v>
      </c>
      <c r="R61" s="18"/>
    </row>
    <row r="62" spans="1:18" ht="25.5" x14ac:dyDescent="0.2">
      <c r="A62" s="7" t="s">
        <v>4</v>
      </c>
      <c r="B62" s="4" t="s">
        <v>103</v>
      </c>
      <c r="C62" s="18" t="s">
        <v>6340</v>
      </c>
      <c r="D62" s="18" t="s">
        <v>6336</v>
      </c>
      <c r="E62" s="18" t="s">
        <v>6341</v>
      </c>
      <c r="F62" s="18"/>
      <c r="G62" s="18" t="s">
        <v>632</v>
      </c>
      <c r="H62" s="18" t="s">
        <v>701</v>
      </c>
      <c r="I62" s="20"/>
      <c r="J62" s="19"/>
      <c r="K62" s="20">
        <v>2014</v>
      </c>
      <c r="L62" s="20">
        <v>2016</v>
      </c>
      <c r="M62" s="31">
        <v>21861</v>
      </c>
      <c r="N62" s="21" t="s">
        <v>130</v>
      </c>
      <c r="O62" s="23">
        <f>M62*VLOOKUP(N62,Kurzy!$A$2:$B$11,2,FALSE)</f>
        <v>21861</v>
      </c>
      <c r="P62" s="18"/>
      <c r="Q62" s="18" t="s">
        <v>10147</v>
      </c>
      <c r="R62" s="18"/>
    </row>
    <row r="63" spans="1:18" ht="25.5" x14ac:dyDescent="0.2">
      <c r="A63" s="7" t="s">
        <v>4</v>
      </c>
      <c r="B63" s="4" t="s">
        <v>67</v>
      </c>
      <c r="C63" s="18" t="s">
        <v>6325</v>
      </c>
      <c r="D63" s="18" t="s">
        <v>6342</v>
      </c>
      <c r="E63" s="18" t="s">
        <v>6343</v>
      </c>
      <c r="F63" s="18"/>
      <c r="G63" s="18"/>
      <c r="H63" s="18"/>
      <c r="I63" s="20"/>
      <c r="J63" s="19"/>
      <c r="K63" s="20">
        <v>2014</v>
      </c>
      <c r="L63" s="20">
        <v>2015</v>
      </c>
      <c r="M63" s="31">
        <v>3000</v>
      </c>
      <c r="N63" s="21" t="s">
        <v>130</v>
      </c>
      <c r="O63" s="23">
        <f>M63*VLOOKUP(N63,Kurzy!$A$2:$B$11,2,FALSE)</f>
        <v>3000</v>
      </c>
      <c r="P63" s="18"/>
      <c r="Q63" s="18" t="s">
        <v>10147</v>
      </c>
      <c r="R63" s="18"/>
    </row>
    <row r="64" spans="1:18" ht="25.5" x14ac:dyDescent="0.2">
      <c r="A64" s="7" t="s">
        <v>4</v>
      </c>
      <c r="B64" s="4" t="s">
        <v>114</v>
      </c>
      <c r="C64" s="18" t="s">
        <v>6344</v>
      </c>
      <c r="D64" s="18" t="s">
        <v>6345</v>
      </c>
      <c r="E64" s="18" t="s">
        <v>6346</v>
      </c>
      <c r="F64" s="18" t="s">
        <v>2337</v>
      </c>
      <c r="G64" s="18" t="s">
        <v>632</v>
      </c>
      <c r="H64" s="18" t="s">
        <v>452</v>
      </c>
      <c r="I64" s="20" t="s">
        <v>6347</v>
      </c>
      <c r="J64" s="19">
        <v>41863</v>
      </c>
      <c r="K64" s="20">
        <v>2014</v>
      </c>
      <c r="L64" s="20">
        <v>2016</v>
      </c>
      <c r="M64" s="31">
        <v>191043</v>
      </c>
      <c r="N64" s="21" t="s">
        <v>130</v>
      </c>
      <c r="O64" s="23">
        <f>M64*VLOOKUP(N64,Kurzy!$A$2:$B$11,2,FALSE)</f>
        <v>191043</v>
      </c>
      <c r="P64" s="18"/>
      <c r="Q64" s="18" t="s">
        <v>10147</v>
      </c>
      <c r="R64" s="18"/>
    </row>
    <row r="65" spans="1:18" ht="25.5" x14ac:dyDescent="0.2">
      <c r="A65" s="7" t="s">
        <v>4</v>
      </c>
      <c r="B65" s="4" t="s">
        <v>114</v>
      </c>
      <c r="C65" s="18" t="s">
        <v>6344</v>
      </c>
      <c r="D65" s="18" t="s">
        <v>6345</v>
      </c>
      <c r="E65" s="18" t="s">
        <v>6348</v>
      </c>
      <c r="F65" s="18" t="s">
        <v>2337</v>
      </c>
      <c r="G65" s="18" t="s">
        <v>632</v>
      </c>
      <c r="H65" s="18" t="s">
        <v>452</v>
      </c>
      <c r="I65" s="20" t="s">
        <v>6347</v>
      </c>
      <c r="J65" s="19">
        <v>42178</v>
      </c>
      <c r="K65" s="20">
        <v>2015</v>
      </c>
      <c r="L65" s="20">
        <v>2017</v>
      </c>
      <c r="M65" s="31">
        <v>341117</v>
      </c>
      <c r="N65" s="21" t="s">
        <v>130</v>
      </c>
      <c r="O65" s="23">
        <f>M65*VLOOKUP(N65,Kurzy!$A$2:$B$11,2,FALSE)</f>
        <v>341117</v>
      </c>
      <c r="P65" s="18"/>
      <c r="Q65" s="18" t="s">
        <v>10147</v>
      </c>
      <c r="R65" s="18"/>
    </row>
    <row r="66" spans="1:18" ht="25.5" x14ac:dyDescent="0.2">
      <c r="A66" s="7" t="s">
        <v>4</v>
      </c>
      <c r="B66" s="4" t="s">
        <v>114</v>
      </c>
      <c r="C66" s="18" t="s">
        <v>6349</v>
      </c>
      <c r="D66" s="18" t="s">
        <v>6345</v>
      </c>
      <c r="E66" s="18" t="s">
        <v>6350</v>
      </c>
      <c r="F66" s="18" t="s">
        <v>2337</v>
      </c>
      <c r="G66" s="18" t="s">
        <v>632</v>
      </c>
      <c r="H66" s="18" t="s">
        <v>452</v>
      </c>
      <c r="I66" s="20" t="s">
        <v>6347</v>
      </c>
      <c r="J66" s="19">
        <v>42215</v>
      </c>
      <c r="K66" s="20">
        <v>2015</v>
      </c>
      <c r="L66" s="20">
        <v>2017</v>
      </c>
      <c r="M66" s="31">
        <v>101246</v>
      </c>
      <c r="N66" s="21" t="s">
        <v>130</v>
      </c>
      <c r="O66" s="23">
        <f>M66*VLOOKUP(N66,Kurzy!$A$2:$B$11,2,FALSE)</f>
        <v>101246</v>
      </c>
      <c r="P66" s="18"/>
      <c r="Q66" s="18" t="s">
        <v>10147</v>
      </c>
      <c r="R66" s="18"/>
    </row>
    <row r="67" spans="1:18" ht="25.5" x14ac:dyDescent="0.2">
      <c r="A67" s="7" t="s">
        <v>4</v>
      </c>
      <c r="B67" s="4" t="s">
        <v>114</v>
      </c>
      <c r="C67" s="18" t="s">
        <v>6351</v>
      </c>
      <c r="D67" s="18" t="s">
        <v>6345</v>
      </c>
      <c r="E67" s="18" t="s">
        <v>6352</v>
      </c>
      <c r="F67" s="18"/>
      <c r="G67" s="18" t="s">
        <v>632</v>
      </c>
      <c r="H67" s="18" t="s">
        <v>6353</v>
      </c>
      <c r="I67" s="20"/>
      <c r="J67" s="19">
        <v>42137</v>
      </c>
      <c r="K67" s="20">
        <v>2014</v>
      </c>
      <c r="L67" s="20">
        <v>2016</v>
      </c>
      <c r="M67" s="31">
        <v>3575</v>
      </c>
      <c r="N67" s="21" t="s">
        <v>130</v>
      </c>
      <c r="O67" s="23">
        <f>M67*VLOOKUP(N67,Kurzy!$A$2:$B$11,2,FALSE)</f>
        <v>3575</v>
      </c>
      <c r="P67" s="18"/>
      <c r="Q67" s="18" t="s">
        <v>10147</v>
      </c>
      <c r="R67" s="18"/>
    </row>
    <row r="68" spans="1:18" ht="63.75" x14ac:dyDescent="0.2">
      <c r="A68" s="7" t="s">
        <v>4</v>
      </c>
      <c r="B68" s="4" t="s">
        <v>101</v>
      </c>
      <c r="C68" s="18" t="s">
        <v>6354</v>
      </c>
      <c r="D68" s="18" t="s">
        <v>6355</v>
      </c>
      <c r="E68" s="18"/>
      <c r="F68" s="18"/>
      <c r="G68" s="18"/>
      <c r="H68" s="18" t="s">
        <v>6356</v>
      </c>
      <c r="I68" s="20"/>
      <c r="J68" s="19"/>
      <c r="K68" s="20">
        <v>2015</v>
      </c>
      <c r="L68" s="20">
        <v>2018</v>
      </c>
      <c r="M68" s="31">
        <v>14000</v>
      </c>
      <c r="N68" s="21" t="s">
        <v>130</v>
      </c>
      <c r="O68" s="23">
        <f>M68*VLOOKUP(N68,Kurzy!$A$2:$B$11,2,FALSE)</f>
        <v>14000</v>
      </c>
      <c r="P68" s="18"/>
      <c r="Q68" s="18" t="s">
        <v>10147</v>
      </c>
      <c r="R68" s="18"/>
    </row>
    <row r="69" spans="1:18" ht="38.25" hidden="1" x14ac:dyDescent="0.2">
      <c r="A69" s="7" t="s">
        <v>4</v>
      </c>
      <c r="B69" s="4" t="s">
        <v>103</v>
      </c>
      <c r="C69" s="18" t="s">
        <v>6357</v>
      </c>
      <c r="D69" s="18" t="s">
        <v>6358</v>
      </c>
      <c r="E69" s="18"/>
      <c r="F69" s="18"/>
      <c r="G69" s="18"/>
      <c r="H69" s="18" t="s">
        <v>6359</v>
      </c>
      <c r="I69" s="20"/>
      <c r="J69" s="19"/>
      <c r="K69" s="20">
        <v>2014</v>
      </c>
      <c r="L69" s="20">
        <v>2016</v>
      </c>
      <c r="M69" s="31">
        <v>21861</v>
      </c>
      <c r="N69" s="21" t="s">
        <v>130</v>
      </c>
      <c r="O69" s="23">
        <f>M69*VLOOKUP(N69,Kurzy!$A$2:$B$11,2,FALSE)</f>
        <v>21861</v>
      </c>
      <c r="P69" s="18"/>
      <c r="Q69" s="18" t="s">
        <v>10143</v>
      </c>
      <c r="R69" s="18" t="s">
        <v>10270</v>
      </c>
    </row>
    <row r="70" spans="1:18" ht="51" x14ac:dyDescent="0.2">
      <c r="A70" s="7" t="s">
        <v>4</v>
      </c>
      <c r="B70" s="4" t="s">
        <v>102</v>
      </c>
      <c r="C70" s="18" t="s">
        <v>6360</v>
      </c>
      <c r="D70" s="18" t="s">
        <v>6361</v>
      </c>
      <c r="E70" s="18" t="s">
        <v>6362</v>
      </c>
      <c r="F70" s="18"/>
      <c r="G70" s="18" t="s">
        <v>6363</v>
      </c>
      <c r="H70" s="18" t="s">
        <v>311</v>
      </c>
      <c r="I70" s="20"/>
      <c r="J70" s="19"/>
      <c r="K70" s="20">
        <v>2015</v>
      </c>
      <c r="L70" s="20">
        <v>2015</v>
      </c>
      <c r="M70" s="31">
        <v>200</v>
      </c>
      <c r="N70" s="21" t="s">
        <v>130</v>
      </c>
      <c r="O70" s="23">
        <f>M70*VLOOKUP(N70,Kurzy!$A$2:$B$11,2,FALSE)</f>
        <v>200</v>
      </c>
      <c r="P70" s="18"/>
      <c r="Q70" s="18" t="s">
        <v>10147</v>
      </c>
      <c r="R70" s="18"/>
    </row>
    <row r="71" spans="1:18" ht="51" x14ac:dyDescent="0.2">
      <c r="A71" s="7" t="s">
        <v>4</v>
      </c>
      <c r="B71" s="4" t="s">
        <v>68</v>
      </c>
      <c r="C71" s="18" t="s">
        <v>6290</v>
      </c>
      <c r="D71" s="18" t="s">
        <v>6291</v>
      </c>
      <c r="E71" s="18" t="s">
        <v>6292</v>
      </c>
      <c r="F71" s="18"/>
      <c r="G71" s="18"/>
      <c r="H71" s="18" t="s">
        <v>452</v>
      </c>
      <c r="I71" s="20"/>
      <c r="J71" s="19">
        <v>41883</v>
      </c>
      <c r="K71" s="20">
        <v>2014</v>
      </c>
      <c r="L71" s="20">
        <v>2016</v>
      </c>
      <c r="M71" s="31">
        <v>6152</v>
      </c>
      <c r="N71" s="21" t="s">
        <v>130</v>
      </c>
      <c r="O71" s="23">
        <f>M71*VLOOKUP(N71,Kurzy!$A$2:$B$11,2,FALSE)</f>
        <v>6152</v>
      </c>
      <c r="P71" s="70" t="s">
        <v>10195</v>
      </c>
      <c r="Q71" s="18" t="s">
        <v>10147</v>
      </c>
      <c r="R71" s="18" t="s">
        <v>10194</v>
      </c>
    </row>
    <row r="72" spans="1:18" ht="114.75" x14ac:dyDescent="0.2">
      <c r="A72" s="7" t="s">
        <v>29</v>
      </c>
      <c r="B72" s="4" t="s">
        <v>104</v>
      </c>
      <c r="C72" s="18" t="s">
        <v>577</v>
      </c>
      <c r="D72" s="18" t="s">
        <v>578</v>
      </c>
      <c r="E72" s="18" t="s">
        <v>579</v>
      </c>
      <c r="F72" s="18"/>
      <c r="G72" s="18" t="s">
        <v>580</v>
      </c>
      <c r="H72" s="18" t="s">
        <v>581</v>
      </c>
      <c r="I72" s="20"/>
      <c r="J72" s="19"/>
      <c r="K72" s="20">
        <v>41609</v>
      </c>
      <c r="L72" s="20" t="s">
        <v>582</v>
      </c>
      <c r="M72" s="31">
        <v>6033</v>
      </c>
      <c r="N72" s="21" t="s">
        <v>130</v>
      </c>
      <c r="O72" s="23">
        <f>M72*VLOOKUP(N72,Kurzy!$A$2:$B$11,2,FALSE)</f>
        <v>6033</v>
      </c>
      <c r="P72" s="18" t="s">
        <v>651</v>
      </c>
      <c r="Q72" s="18" t="s">
        <v>10147</v>
      </c>
      <c r="R72" s="18"/>
    </row>
    <row r="73" spans="1:18" ht="38.25" x14ac:dyDescent="0.2">
      <c r="A73" s="7" t="s">
        <v>29</v>
      </c>
      <c r="B73" s="4" t="s">
        <v>104</v>
      </c>
      <c r="C73" s="18" t="s">
        <v>583</v>
      </c>
      <c r="D73" s="18" t="s">
        <v>584</v>
      </c>
      <c r="E73" s="18" t="s">
        <v>585</v>
      </c>
      <c r="F73" s="18"/>
      <c r="G73" s="18" t="s">
        <v>586</v>
      </c>
      <c r="H73" s="18" t="s">
        <v>587</v>
      </c>
      <c r="I73" s="20"/>
      <c r="J73" s="19"/>
      <c r="K73" s="20">
        <v>41183</v>
      </c>
      <c r="L73" s="20">
        <v>42277</v>
      </c>
      <c r="M73" s="31">
        <v>1490</v>
      </c>
      <c r="N73" s="21" t="s">
        <v>130</v>
      </c>
      <c r="O73" s="23">
        <f>M73*VLOOKUP(N73,Kurzy!$A$2:$B$11,2,FALSE)</f>
        <v>1490</v>
      </c>
      <c r="P73" s="18"/>
      <c r="Q73" s="18" t="s">
        <v>10147</v>
      </c>
      <c r="R73" s="18"/>
    </row>
    <row r="74" spans="1:18" ht="38.25" x14ac:dyDescent="0.2">
      <c r="A74" s="7" t="s">
        <v>29</v>
      </c>
      <c r="B74" s="4" t="s">
        <v>104</v>
      </c>
      <c r="C74" s="18" t="s">
        <v>588</v>
      </c>
      <c r="D74" s="18" t="s">
        <v>589</v>
      </c>
      <c r="E74" s="18" t="s">
        <v>590</v>
      </c>
      <c r="F74" s="18"/>
      <c r="G74" s="18" t="s">
        <v>591</v>
      </c>
      <c r="H74" s="18" t="s">
        <v>592</v>
      </c>
      <c r="I74" s="20"/>
      <c r="J74" s="19"/>
      <c r="K74" s="20">
        <v>41548</v>
      </c>
      <c r="L74" s="20">
        <v>42644</v>
      </c>
      <c r="M74" s="31">
        <v>13460</v>
      </c>
      <c r="N74" s="21" t="s">
        <v>130</v>
      </c>
      <c r="O74" s="23">
        <f>M74*VLOOKUP(N74,Kurzy!$A$2:$B$11,2,FALSE)</f>
        <v>13460</v>
      </c>
      <c r="P74" s="18" t="s">
        <v>652</v>
      </c>
      <c r="Q74" s="18" t="s">
        <v>10147</v>
      </c>
      <c r="R74" s="18"/>
    </row>
    <row r="75" spans="1:18" ht="63.75" x14ac:dyDescent="0.2">
      <c r="A75" s="7" t="s">
        <v>29</v>
      </c>
      <c r="B75" s="4" t="s">
        <v>104</v>
      </c>
      <c r="C75" s="18" t="s">
        <v>593</v>
      </c>
      <c r="D75" s="18" t="s">
        <v>594</v>
      </c>
      <c r="E75" s="18"/>
      <c r="F75" s="18"/>
      <c r="G75" s="18" t="s">
        <v>595</v>
      </c>
      <c r="H75" s="18" t="s">
        <v>596</v>
      </c>
      <c r="I75" s="20"/>
      <c r="J75" s="19"/>
      <c r="K75" s="20">
        <v>2015</v>
      </c>
      <c r="L75" s="20">
        <v>2016</v>
      </c>
      <c r="M75" s="31">
        <v>3000</v>
      </c>
      <c r="N75" s="21" t="s">
        <v>130</v>
      </c>
      <c r="O75" s="23">
        <f>M75*VLOOKUP(N75,Kurzy!$A$2:$B$11,2,FALSE)</f>
        <v>3000</v>
      </c>
      <c r="P75" s="18" t="s">
        <v>653</v>
      </c>
      <c r="Q75" s="18" t="s">
        <v>10147</v>
      </c>
      <c r="R75" s="18"/>
    </row>
    <row r="76" spans="1:18" ht="25.5" x14ac:dyDescent="0.2">
      <c r="A76" s="7" t="s">
        <v>29</v>
      </c>
      <c r="B76" s="4" t="s">
        <v>106</v>
      </c>
      <c r="C76" s="18" t="s">
        <v>597</v>
      </c>
      <c r="D76" s="18" t="s">
        <v>598</v>
      </c>
      <c r="E76" s="18">
        <v>11520168</v>
      </c>
      <c r="F76" s="18"/>
      <c r="G76" s="18" t="s">
        <v>599</v>
      </c>
      <c r="H76" s="18"/>
      <c r="I76" s="20"/>
      <c r="J76" s="19"/>
      <c r="K76" s="20">
        <v>2015</v>
      </c>
      <c r="L76" s="20">
        <v>2015</v>
      </c>
      <c r="M76" s="31">
        <v>4800</v>
      </c>
      <c r="N76" s="21" t="s">
        <v>130</v>
      </c>
      <c r="O76" s="23">
        <f>M76*VLOOKUP(N76,Kurzy!$A$2:$B$11,2,FALSE)</f>
        <v>4800</v>
      </c>
      <c r="P76" s="18"/>
      <c r="Q76" s="18" t="s">
        <v>10147</v>
      </c>
      <c r="R76" s="18"/>
    </row>
    <row r="77" spans="1:18" ht="25.5" x14ac:dyDescent="0.2">
      <c r="A77" s="7" t="s">
        <v>29</v>
      </c>
      <c r="B77" s="4" t="s">
        <v>69</v>
      </c>
      <c r="C77" s="18" t="s">
        <v>600</v>
      </c>
      <c r="D77" s="18" t="s">
        <v>601</v>
      </c>
      <c r="E77" s="18">
        <v>51501563</v>
      </c>
      <c r="F77" s="18" t="s">
        <v>602</v>
      </c>
      <c r="G77" s="18" t="s">
        <v>592</v>
      </c>
      <c r="H77" s="18" t="s">
        <v>592</v>
      </c>
      <c r="I77" s="20"/>
      <c r="J77" s="19">
        <v>42248</v>
      </c>
      <c r="K77" s="20">
        <v>2015</v>
      </c>
      <c r="L77" s="20">
        <v>2016</v>
      </c>
      <c r="M77" s="31">
        <v>1500</v>
      </c>
      <c r="N77" s="21" t="s">
        <v>130</v>
      </c>
      <c r="O77" s="23">
        <f>M77*VLOOKUP(N77,Kurzy!$A$2:$B$11,2,FALSE)</f>
        <v>1500</v>
      </c>
      <c r="P77" s="18" t="s">
        <v>654</v>
      </c>
      <c r="Q77" s="18" t="s">
        <v>10147</v>
      </c>
      <c r="R77" s="18"/>
    </row>
    <row r="78" spans="1:18" ht="25.5" x14ac:dyDescent="0.2">
      <c r="A78" s="7" t="s">
        <v>29</v>
      </c>
      <c r="B78" s="4" t="s">
        <v>69</v>
      </c>
      <c r="C78" s="18" t="s">
        <v>603</v>
      </c>
      <c r="D78" s="18" t="s">
        <v>604</v>
      </c>
      <c r="E78" s="18" t="s">
        <v>605</v>
      </c>
      <c r="F78" s="18" t="s">
        <v>606</v>
      </c>
      <c r="G78" s="18" t="s">
        <v>607</v>
      </c>
      <c r="H78" s="18" t="s">
        <v>607</v>
      </c>
      <c r="I78" s="20"/>
      <c r="J78" s="19">
        <v>42278</v>
      </c>
      <c r="K78" s="20">
        <v>2015</v>
      </c>
      <c r="L78" s="20">
        <v>2015</v>
      </c>
      <c r="M78" s="31">
        <v>720</v>
      </c>
      <c r="N78" s="21" t="s">
        <v>130</v>
      </c>
      <c r="O78" s="23">
        <f>M78*VLOOKUP(N78,Kurzy!$A$2:$B$11,2,FALSE)</f>
        <v>720</v>
      </c>
      <c r="P78" s="18" t="s">
        <v>655</v>
      </c>
      <c r="Q78" s="18" t="s">
        <v>10147</v>
      </c>
      <c r="R78" s="18"/>
    </row>
    <row r="79" spans="1:18" ht="38.25" x14ac:dyDescent="0.2">
      <c r="A79" s="7" t="s">
        <v>29</v>
      </c>
      <c r="B79" s="4" t="s">
        <v>71</v>
      </c>
      <c r="C79" s="18" t="s">
        <v>608</v>
      </c>
      <c r="D79" s="18" t="s">
        <v>609</v>
      </c>
      <c r="E79" s="18" t="s">
        <v>610</v>
      </c>
      <c r="F79" s="18" t="s">
        <v>611</v>
      </c>
      <c r="G79" s="18" t="s">
        <v>612</v>
      </c>
      <c r="H79" s="18" t="s">
        <v>613</v>
      </c>
      <c r="I79" s="20" t="s">
        <v>614</v>
      </c>
      <c r="J79" s="19" t="s">
        <v>615</v>
      </c>
      <c r="K79" s="20">
        <v>2014</v>
      </c>
      <c r="L79" s="20">
        <v>2016</v>
      </c>
      <c r="M79" s="31">
        <v>11266</v>
      </c>
      <c r="N79" s="21" t="s">
        <v>130</v>
      </c>
      <c r="O79" s="23">
        <f>M79*VLOOKUP(N79,Kurzy!$A$2:$B$11,2,FALSE)</f>
        <v>11266</v>
      </c>
      <c r="P79" s="18"/>
      <c r="Q79" s="18" t="s">
        <v>10147</v>
      </c>
      <c r="R79" s="18"/>
    </row>
    <row r="80" spans="1:18" ht="25.5" x14ac:dyDescent="0.2">
      <c r="A80" s="7" t="s">
        <v>29</v>
      </c>
      <c r="B80" s="4" t="s">
        <v>71</v>
      </c>
      <c r="C80" s="18" t="s">
        <v>616</v>
      </c>
      <c r="D80" s="18" t="s">
        <v>617</v>
      </c>
      <c r="E80" s="18" t="s">
        <v>618</v>
      </c>
      <c r="F80" s="18" t="s">
        <v>611</v>
      </c>
      <c r="G80" s="18" t="s">
        <v>619</v>
      </c>
      <c r="H80" s="18" t="s">
        <v>620</v>
      </c>
      <c r="I80" s="20" t="s">
        <v>621</v>
      </c>
      <c r="J80" s="19">
        <v>41753</v>
      </c>
      <c r="K80" s="20">
        <v>2014</v>
      </c>
      <c r="L80" s="20">
        <v>2016</v>
      </c>
      <c r="M80" s="31">
        <v>5050</v>
      </c>
      <c r="N80" s="21" t="s">
        <v>130</v>
      </c>
      <c r="O80" s="23">
        <f>M80*VLOOKUP(N80,Kurzy!$A$2:$B$11,2,FALSE)</f>
        <v>5050</v>
      </c>
      <c r="P80" s="18"/>
      <c r="Q80" s="18" t="s">
        <v>10147</v>
      </c>
      <c r="R80" s="18"/>
    </row>
    <row r="81" spans="1:18" ht="63.75" x14ac:dyDescent="0.2">
      <c r="A81" s="7" t="s">
        <v>29</v>
      </c>
      <c r="B81" s="4" t="s">
        <v>70</v>
      </c>
      <c r="C81" s="18" t="s">
        <v>622</v>
      </c>
      <c r="D81" s="18" t="s">
        <v>623</v>
      </c>
      <c r="E81" s="18" t="s">
        <v>624</v>
      </c>
      <c r="F81" s="18"/>
      <c r="G81" s="18" t="s">
        <v>625</v>
      </c>
      <c r="H81" s="18" t="s">
        <v>626</v>
      </c>
      <c r="I81" s="20">
        <v>133420733</v>
      </c>
      <c r="J81" s="19" t="s">
        <v>627</v>
      </c>
      <c r="K81" s="20" t="s">
        <v>627</v>
      </c>
      <c r="L81" s="20" t="s">
        <v>628</v>
      </c>
      <c r="M81" s="31">
        <v>2000</v>
      </c>
      <c r="N81" s="21" t="s">
        <v>130</v>
      </c>
      <c r="O81" s="23">
        <f>M81*VLOOKUP(N81,Kurzy!$A$2:$B$11,2,FALSE)</f>
        <v>2000</v>
      </c>
      <c r="P81" s="18"/>
      <c r="Q81" s="18" t="s">
        <v>10147</v>
      </c>
      <c r="R81" s="18"/>
    </row>
    <row r="82" spans="1:18" ht="25.5" x14ac:dyDescent="0.2">
      <c r="A82" s="7" t="s">
        <v>29</v>
      </c>
      <c r="B82" s="4"/>
      <c r="C82" s="18" t="s">
        <v>629</v>
      </c>
      <c r="D82" s="18" t="s">
        <v>630</v>
      </c>
      <c r="E82" s="18" t="s">
        <v>631</v>
      </c>
      <c r="F82" s="18"/>
      <c r="G82" s="18" t="s">
        <v>632</v>
      </c>
      <c r="H82" s="18" t="s">
        <v>452</v>
      </c>
      <c r="I82" s="20"/>
      <c r="J82" s="19"/>
      <c r="K82" s="20">
        <v>2014</v>
      </c>
      <c r="L82" s="20">
        <v>2016</v>
      </c>
      <c r="M82" s="31">
        <v>177805</v>
      </c>
      <c r="N82" s="21" t="s">
        <v>130</v>
      </c>
      <c r="O82" s="23">
        <f>M82*VLOOKUP(N82,Kurzy!$A$2:$B$11,2,FALSE)</f>
        <v>177805</v>
      </c>
      <c r="P82" s="18" t="s">
        <v>656</v>
      </c>
      <c r="Q82" s="18" t="s">
        <v>10147</v>
      </c>
      <c r="R82" s="18"/>
    </row>
    <row r="83" spans="1:18" ht="25.5" x14ac:dyDescent="0.2">
      <c r="A83" s="7" t="s">
        <v>29</v>
      </c>
      <c r="B83" s="4"/>
      <c r="C83" s="18" t="s">
        <v>633</v>
      </c>
      <c r="D83" s="18" t="s">
        <v>630</v>
      </c>
      <c r="E83" s="18" t="s">
        <v>634</v>
      </c>
      <c r="F83" s="18"/>
      <c r="G83" s="18" t="s">
        <v>632</v>
      </c>
      <c r="H83" s="18" t="s">
        <v>452</v>
      </c>
      <c r="I83" s="20"/>
      <c r="J83" s="19"/>
      <c r="K83" s="20">
        <v>2015</v>
      </c>
      <c r="L83" s="20">
        <v>2017</v>
      </c>
      <c r="M83" s="31">
        <v>369136</v>
      </c>
      <c r="N83" s="21" t="s">
        <v>130</v>
      </c>
      <c r="O83" s="23">
        <f>M83*VLOOKUP(N83,Kurzy!$A$2:$B$11,2,FALSE)</f>
        <v>369136</v>
      </c>
      <c r="P83" s="18" t="s">
        <v>657</v>
      </c>
      <c r="Q83" s="18" t="s">
        <v>10147</v>
      </c>
      <c r="R83" s="18"/>
    </row>
    <row r="84" spans="1:18" ht="25.5" x14ac:dyDescent="0.2">
      <c r="A84" s="7" t="s">
        <v>29</v>
      </c>
      <c r="B84" s="4"/>
      <c r="C84" s="18" t="s">
        <v>635</v>
      </c>
      <c r="D84" s="18" t="s">
        <v>630</v>
      </c>
      <c r="E84" s="18" t="s">
        <v>636</v>
      </c>
      <c r="F84" s="18"/>
      <c r="G84" s="18" t="s">
        <v>340</v>
      </c>
      <c r="H84" s="18" t="s">
        <v>626</v>
      </c>
      <c r="I84" s="20"/>
      <c r="J84" s="19"/>
      <c r="K84" s="20">
        <v>2015</v>
      </c>
      <c r="L84" s="20">
        <v>2016</v>
      </c>
      <c r="M84" s="31">
        <v>47740</v>
      </c>
      <c r="N84" s="21" t="s">
        <v>130</v>
      </c>
      <c r="O84" s="23">
        <f>M84*VLOOKUP(N84,Kurzy!$A$2:$B$11,2,FALSE)</f>
        <v>47740</v>
      </c>
      <c r="P84" s="18" t="s">
        <v>656</v>
      </c>
      <c r="Q84" s="18" t="s">
        <v>10147</v>
      </c>
      <c r="R84" s="18"/>
    </row>
    <row r="85" spans="1:18" ht="38.25" x14ac:dyDescent="0.2">
      <c r="A85" s="7" t="s">
        <v>29</v>
      </c>
      <c r="B85" s="4"/>
      <c r="C85" s="18" t="s">
        <v>637</v>
      </c>
      <c r="D85" s="18" t="s">
        <v>630</v>
      </c>
      <c r="E85" s="18" t="s">
        <v>638</v>
      </c>
      <c r="F85" s="18"/>
      <c r="G85" s="18" t="s">
        <v>632</v>
      </c>
      <c r="H85" s="18" t="s">
        <v>452</v>
      </c>
      <c r="I85" s="20"/>
      <c r="J85" s="19"/>
      <c r="K85" s="20">
        <v>2015</v>
      </c>
      <c r="L85" s="20">
        <v>2017</v>
      </c>
      <c r="M85" s="31">
        <v>36673</v>
      </c>
      <c r="N85" s="21" t="s">
        <v>130</v>
      </c>
      <c r="O85" s="23">
        <f>M85*VLOOKUP(N85,Kurzy!$A$2:$B$11,2,FALSE)</f>
        <v>36673</v>
      </c>
      <c r="P85" s="18" t="s">
        <v>657</v>
      </c>
      <c r="Q85" s="18" t="s">
        <v>10147</v>
      </c>
      <c r="R85" s="18"/>
    </row>
    <row r="86" spans="1:18" ht="25.5" x14ac:dyDescent="0.2">
      <c r="A86" s="7" t="s">
        <v>29</v>
      </c>
      <c r="B86" s="4"/>
      <c r="C86" s="18" t="s">
        <v>639</v>
      </c>
      <c r="D86" s="18" t="s">
        <v>640</v>
      </c>
      <c r="E86" s="18" t="s">
        <v>641</v>
      </c>
      <c r="F86" s="18"/>
      <c r="G86" s="18" t="s">
        <v>632</v>
      </c>
      <c r="H86" s="18" t="s">
        <v>642</v>
      </c>
      <c r="I86" s="20"/>
      <c r="J86" s="19"/>
      <c r="K86" s="20">
        <v>2014</v>
      </c>
      <c r="L86" s="20">
        <v>2016</v>
      </c>
      <c r="M86" s="31">
        <v>4660</v>
      </c>
      <c r="N86" s="21" t="s">
        <v>130</v>
      </c>
      <c r="O86" s="23">
        <f>M86*VLOOKUP(N86,Kurzy!$A$2:$B$11,2,FALSE)</f>
        <v>4660</v>
      </c>
      <c r="P86" s="18" t="s">
        <v>658</v>
      </c>
      <c r="Q86" s="18" t="s">
        <v>10147</v>
      </c>
      <c r="R86" s="18"/>
    </row>
    <row r="87" spans="1:18" ht="38.25" x14ac:dyDescent="0.2">
      <c r="A87" s="7" t="s">
        <v>29</v>
      </c>
      <c r="B87" s="4" t="s">
        <v>104</v>
      </c>
      <c r="C87" s="18" t="s">
        <v>643</v>
      </c>
      <c r="D87" s="18" t="s">
        <v>644</v>
      </c>
      <c r="E87" s="18" t="s">
        <v>645</v>
      </c>
      <c r="F87" s="18"/>
      <c r="G87" s="18" t="s">
        <v>646</v>
      </c>
      <c r="H87" s="18" t="s">
        <v>322</v>
      </c>
      <c r="I87" s="20"/>
      <c r="J87" s="19"/>
      <c r="K87" s="20">
        <v>2013</v>
      </c>
      <c r="L87" s="20">
        <v>2014</v>
      </c>
      <c r="M87" s="31">
        <v>17855.25</v>
      </c>
      <c r="N87" s="21" t="s">
        <v>130</v>
      </c>
      <c r="O87" s="23">
        <f>M87*VLOOKUP(N87,Kurzy!$A$2:$B$11,2,FALSE)</f>
        <v>17855.25</v>
      </c>
      <c r="P87" s="18" t="s">
        <v>659</v>
      </c>
      <c r="Q87" s="18" t="s">
        <v>10147</v>
      </c>
      <c r="R87" s="18"/>
    </row>
    <row r="88" spans="1:18" ht="38.25" x14ac:dyDescent="0.2">
      <c r="A88" s="7" t="s">
        <v>29</v>
      </c>
      <c r="B88" s="4"/>
      <c r="C88" s="18" t="s">
        <v>647</v>
      </c>
      <c r="D88" s="18" t="s">
        <v>648</v>
      </c>
      <c r="E88" s="18" t="s">
        <v>649</v>
      </c>
      <c r="F88" s="18"/>
      <c r="G88" s="18"/>
      <c r="H88" s="18"/>
      <c r="I88" s="20"/>
      <c r="J88" s="19"/>
      <c r="K88" s="20">
        <v>2015</v>
      </c>
      <c r="L88" s="20">
        <v>2015</v>
      </c>
      <c r="M88" s="31">
        <v>9844.7800000000007</v>
      </c>
      <c r="N88" s="21" t="s">
        <v>130</v>
      </c>
      <c r="O88" s="23">
        <f>M88*VLOOKUP(N88,Kurzy!$A$2:$B$11,2,FALSE)</f>
        <v>9844.7800000000007</v>
      </c>
      <c r="P88" s="18" t="s">
        <v>660</v>
      </c>
      <c r="Q88" s="18" t="s">
        <v>10147</v>
      </c>
      <c r="R88" s="18"/>
    </row>
    <row r="89" spans="1:18" ht="38.25" x14ac:dyDescent="0.2">
      <c r="A89" s="7" t="s">
        <v>29</v>
      </c>
      <c r="B89" s="4"/>
      <c r="C89" s="18" t="s">
        <v>647</v>
      </c>
      <c r="D89" s="18" t="s">
        <v>648</v>
      </c>
      <c r="E89" s="18" t="s">
        <v>650</v>
      </c>
      <c r="F89" s="18"/>
      <c r="G89" s="18"/>
      <c r="H89" s="18"/>
      <c r="I89" s="20"/>
      <c r="J89" s="19"/>
      <c r="K89" s="20">
        <v>2015</v>
      </c>
      <c r="L89" s="20">
        <v>2015</v>
      </c>
      <c r="M89" s="31">
        <v>28839.68</v>
      </c>
      <c r="N89" s="21" t="s">
        <v>130</v>
      </c>
      <c r="O89" s="23">
        <f>M89*VLOOKUP(N89,Kurzy!$A$2:$B$11,2,FALSE)</f>
        <v>28839.68</v>
      </c>
      <c r="P89" s="18" t="s">
        <v>660</v>
      </c>
      <c r="Q89" s="18" t="s">
        <v>10147</v>
      </c>
      <c r="R89" s="18"/>
    </row>
    <row r="90" spans="1:18" ht="76.5" hidden="1" x14ac:dyDescent="0.2">
      <c r="A90" s="7" t="s">
        <v>5</v>
      </c>
      <c r="B90" s="4" t="s">
        <v>72</v>
      </c>
      <c r="C90" s="18" t="s">
        <v>4977</v>
      </c>
      <c r="D90" s="18" t="s">
        <v>4978</v>
      </c>
      <c r="E90" s="18" t="s">
        <v>4979</v>
      </c>
      <c r="F90" s="18" t="s">
        <v>4980</v>
      </c>
      <c r="G90" s="18" t="s">
        <v>4981</v>
      </c>
      <c r="H90" s="18" t="s">
        <v>4982</v>
      </c>
      <c r="I90" s="20"/>
      <c r="J90" s="19">
        <v>40875</v>
      </c>
      <c r="K90" s="20">
        <v>2012</v>
      </c>
      <c r="L90" s="20">
        <v>2015</v>
      </c>
      <c r="M90" s="31">
        <v>0</v>
      </c>
      <c r="N90" s="21" t="s">
        <v>130</v>
      </c>
      <c r="O90" s="23">
        <f>M90*VLOOKUP(N90,Kurzy!$A$2:$B$11,2,FALSE)</f>
        <v>0</v>
      </c>
      <c r="P90" s="18" t="s">
        <v>4983</v>
      </c>
      <c r="Q90" s="18" t="s">
        <v>10143</v>
      </c>
      <c r="R90" s="18" t="s">
        <v>10145</v>
      </c>
    </row>
    <row r="91" spans="1:18" ht="76.5" hidden="1" x14ac:dyDescent="0.2">
      <c r="A91" s="7" t="s">
        <v>5</v>
      </c>
      <c r="B91" s="4" t="s">
        <v>72</v>
      </c>
      <c r="C91" s="18" t="s">
        <v>4984</v>
      </c>
      <c r="D91" s="18" t="s">
        <v>4978</v>
      </c>
      <c r="E91" s="18" t="s">
        <v>4985</v>
      </c>
      <c r="F91" s="18" t="s">
        <v>4980</v>
      </c>
      <c r="G91" s="18" t="s">
        <v>4981</v>
      </c>
      <c r="H91" s="18" t="s">
        <v>4982</v>
      </c>
      <c r="I91" s="20"/>
      <c r="J91" s="19">
        <v>41757</v>
      </c>
      <c r="K91" s="20">
        <v>2014</v>
      </c>
      <c r="L91" s="20">
        <v>2017</v>
      </c>
      <c r="M91" s="31">
        <v>0</v>
      </c>
      <c r="N91" s="21" t="s">
        <v>130</v>
      </c>
      <c r="O91" s="23">
        <f>M91*VLOOKUP(N91,Kurzy!$A$2:$B$11,2,FALSE)</f>
        <v>0</v>
      </c>
      <c r="P91" s="18" t="s">
        <v>4983</v>
      </c>
      <c r="Q91" s="18" t="s">
        <v>10143</v>
      </c>
      <c r="R91" s="18" t="s">
        <v>10145</v>
      </c>
    </row>
    <row r="92" spans="1:18" ht="76.5" hidden="1" x14ac:dyDescent="0.2">
      <c r="A92" s="7" t="s">
        <v>5</v>
      </c>
      <c r="B92" s="4" t="s">
        <v>72</v>
      </c>
      <c r="C92" s="18" t="s">
        <v>4986</v>
      </c>
      <c r="D92" s="18" t="s">
        <v>4978</v>
      </c>
      <c r="E92" s="18" t="s">
        <v>4987</v>
      </c>
      <c r="F92" s="18" t="s">
        <v>4980</v>
      </c>
      <c r="G92" s="18" t="s">
        <v>477</v>
      </c>
      <c r="H92" s="18" t="s">
        <v>626</v>
      </c>
      <c r="I92" s="20">
        <v>31821596</v>
      </c>
      <c r="J92" s="19">
        <v>41667</v>
      </c>
      <c r="K92" s="20">
        <v>2014</v>
      </c>
      <c r="L92" s="20">
        <v>2015</v>
      </c>
      <c r="M92" s="31">
        <v>0</v>
      </c>
      <c r="N92" s="21" t="s">
        <v>130</v>
      </c>
      <c r="O92" s="23">
        <f>M92*VLOOKUP(N92,Kurzy!$A$2:$B$11,2,FALSE)</f>
        <v>0</v>
      </c>
      <c r="P92" s="18" t="s">
        <v>4983</v>
      </c>
      <c r="Q92" s="18" t="s">
        <v>10143</v>
      </c>
      <c r="R92" s="18" t="s">
        <v>10145</v>
      </c>
    </row>
    <row r="93" spans="1:18" ht="76.5" hidden="1" x14ac:dyDescent="0.2">
      <c r="A93" s="7" t="s">
        <v>5</v>
      </c>
      <c r="B93" s="4" t="s">
        <v>72</v>
      </c>
      <c r="C93" s="18" t="s">
        <v>4988</v>
      </c>
      <c r="D93" s="18" t="s">
        <v>4989</v>
      </c>
      <c r="E93" s="18" t="s">
        <v>4990</v>
      </c>
      <c r="F93" s="18" t="s">
        <v>4980</v>
      </c>
      <c r="G93" s="18" t="s">
        <v>477</v>
      </c>
      <c r="H93" s="18" t="s">
        <v>626</v>
      </c>
      <c r="I93" s="20">
        <v>31821596</v>
      </c>
      <c r="J93" s="19">
        <v>41921</v>
      </c>
      <c r="K93" s="20">
        <v>2015</v>
      </c>
      <c r="L93" s="20">
        <v>2015</v>
      </c>
      <c r="M93" s="31">
        <v>0</v>
      </c>
      <c r="N93" s="21" t="s">
        <v>130</v>
      </c>
      <c r="O93" s="23">
        <f>M93*VLOOKUP(N93,Kurzy!$A$2:$B$11,2,FALSE)</f>
        <v>0</v>
      </c>
      <c r="P93" s="18" t="s">
        <v>4983</v>
      </c>
      <c r="Q93" s="18" t="s">
        <v>10143</v>
      </c>
      <c r="R93" s="18" t="s">
        <v>10145</v>
      </c>
    </row>
    <row r="94" spans="1:18" ht="38.25" x14ac:dyDescent="0.2">
      <c r="A94" s="7" t="s">
        <v>5</v>
      </c>
      <c r="B94" s="4" t="s">
        <v>72</v>
      </c>
      <c r="C94" s="18" t="s">
        <v>4991</v>
      </c>
      <c r="D94" s="18" t="s">
        <v>4992</v>
      </c>
      <c r="E94" s="18" t="s">
        <v>4993</v>
      </c>
      <c r="F94" s="18" t="s">
        <v>4980</v>
      </c>
      <c r="G94" s="18" t="s">
        <v>4994</v>
      </c>
      <c r="H94" s="18" t="s">
        <v>4995</v>
      </c>
      <c r="I94" s="20"/>
      <c r="J94" s="19">
        <v>41963</v>
      </c>
      <c r="K94" s="20">
        <v>2014</v>
      </c>
      <c r="L94" s="20">
        <v>2015</v>
      </c>
      <c r="M94" s="31">
        <v>12805</v>
      </c>
      <c r="N94" s="21" t="s">
        <v>130</v>
      </c>
      <c r="O94" s="23">
        <f>M94*VLOOKUP(N94,Kurzy!$A$2:$B$11,2,FALSE)</f>
        <v>12805</v>
      </c>
      <c r="P94" s="18"/>
      <c r="Q94" s="18" t="s">
        <v>10147</v>
      </c>
      <c r="R94" s="18"/>
    </row>
    <row r="95" spans="1:18" ht="25.5" x14ac:dyDescent="0.2">
      <c r="A95" s="7" t="s">
        <v>5</v>
      </c>
      <c r="B95" s="4" t="s">
        <v>72</v>
      </c>
      <c r="C95" s="18" t="s">
        <v>4996</v>
      </c>
      <c r="D95" s="18" t="s">
        <v>4997</v>
      </c>
      <c r="E95" s="18">
        <v>21420035</v>
      </c>
      <c r="F95" s="18" t="s">
        <v>4980</v>
      </c>
      <c r="G95" s="18" t="s">
        <v>4998</v>
      </c>
      <c r="H95" s="18" t="s">
        <v>4999</v>
      </c>
      <c r="I95" s="20">
        <v>36060356</v>
      </c>
      <c r="J95" s="19">
        <v>42025</v>
      </c>
      <c r="K95" s="20">
        <v>2015</v>
      </c>
      <c r="L95" s="20">
        <v>2015</v>
      </c>
      <c r="M95" s="31">
        <v>9600</v>
      </c>
      <c r="N95" s="21" t="s">
        <v>130</v>
      </c>
      <c r="O95" s="23">
        <f>M95*VLOOKUP(N95,Kurzy!$A$2:$B$11,2,FALSE)</f>
        <v>9600</v>
      </c>
      <c r="P95" s="18"/>
      <c r="Q95" s="18" t="s">
        <v>10147</v>
      </c>
      <c r="R95" s="18"/>
    </row>
    <row r="96" spans="1:18" ht="38.25" hidden="1" x14ac:dyDescent="0.2">
      <c r="A96" s="7" t="s">
        <v>5</v>
      </c>
      <c r="B96" s="4" t="s">
        <v>72</v>
      </c>
      <c r="C96" s="18" t="s">
        <v>5000</v>
      </c>
      <c r="D96" s="18" t="s">
        <v>5001</v>
      </c>
      <c r="E96" s="18" t="s">
        <v>5002</v>
      </c>
      <c r="F96" s="18" t="s">
        <v>4980</v>
      </c>
      <c r="G96" s="18" t="s">
        <v>5003</v>
      </c>
      <c r="H96" s="18" t="s">
        <v>5004</v>
      </c>
      <c r="I96" s="20">
        <v>31780296</v>
      </c>
      <c r="J96" s="19">
        <v>42151</v>
      </c>
      <c r="K96" s="20">
        <v>2015</v>
      </c>
      <c r="L96" s="20">
        <v>2015</v>
      </c>
      <c r="M96" s="31">
        <v>0</v>
      </c>
      <c r="N96" s="21" t="s">
        <v>130</v>
      </c>
      <c r="O96" s="23">
        <f>M96*VLOOKUP(N96,Kurzy!$A$2:$B$11,2,FALSE)</f>
        <v>0</v>
      </c>
      <c r="P96" s="18"/>
      <c r="Q96" s="18" t="s">
        <v>10143</v>
      </c>
      <c r="R96" s="18" t="s">
        <v>10145</v>
      </c>
    </row>
    <row r="97" spans="1:18" ht="25.5" x14ac:dyDescent="0.2">
      <c r="A97" s="7" t="s">
        <v>5</v>
      </c>
      <c r="B97" s="4" t="s">
        <v>108</v>
      </c>
      <c r="C97" s="18" t="s">
        <v>5005</v>
      </c>
      <c r="D97" s="18" t="s">
        <v>4964</v>
      </c>
      <c r="E97" s="18" t="s">
        <v>5006</v>
      </c>
      <c r="F97" s="18" t="s">
        <v>4980</v>
      </c>
      <c r="G97" s="18" t="s">
        <v>5007</v>
      </c>
      <c r="H97" s="18" t="s">
        <v>626</v>
      </c>
      <c r="I97" s="20">
        <v>31821596</v>
      </c>
      <c r="J97" s="19">
        <v>41548</v>
      </c>
      <c r="K97" s="20">
        <v>2013</v>
      </c>
      <c r="L97" s="20">
        <v>2016</v>
      </c>
      <c r="M97" s="31">
        <v>4324</v>
      </c>
      <c r="N97" s="21" t="s">
        <v>130</v>
      </c>
      <c r="O97" s="23">
        <f>M97*VLOOKUP(N97,Kurzy!$A$2:$B$11,2,FALSE)</f>
        <v>4324</v>
      </c>
      <c r="P97" s="18"/>
      <c r="Q97" s="18" t="s">
        <v>10147</v>
      </c>
      <c r="R97" s="18"/>
    </row>
    <row r="98" spans="1:18" ht="102" x14ac:dyDescent="0.2">
      <c r="A98" s="7" t="s">
        <v>5</v>
      </c>
      <c r="B98" s="4" t="s">
        <v>108</v>
      </c>
      <c r="C98" s="18" t="s">
        <v>5008</v>
      </c>
      <c r="D98" s="18" t="s">
        <v>4964</v>
      </c>
      <c r="E98" s="18" t="s">
        <v>5009</v>
      </c>
      <c r="F98" s="18" t="s">
        <v>4980</v>
      </c>
      <c r="G98" s="18" t="s">
        <v>5010</v>
      </c>
      <c r="H98" s="18" t="s">
        <v>5011</v>
      </c>
      <c r="I98" s="20">
        <v>47500832</v>
      </c>
      <c r="J98" s="19">
        <v>41779</v>
      </c>
      <c r="K98" s="20">
        <v>2014</v>
      </c>
      <c r="L98" s="20">
        <v>2014</v>
      </c>
      <c r="M98" s="31">
        <v>8825</v>
      </c>
      <c r="N98" s="21" t="s">
        <v>139</v>
      </c>
      <c r="O98" s="23">
        <f>M98*VLOOKUP(N98,Kurzy!$A$2:$B$11,2,FALSE)</f>
        <v>8105.9979792412969</v>
      </c>
      <c r="P98" s="18" t="s">
        <v>5012</v>
      </c>
      <c r="Q98" s="18" t="s">
        <v>10147</v>
      </c>
      <c r="R98" s="18" t="s">
        <v>10268</v>
      </c>
    </row>
    <row r="99" spans="1:18" ht="38.25" hidden="1" x14ac:dyDescent="0.2">
      <c r="A99" s="7" t="s">
        <v>5</v>
      </c>
      <c r="B99" s="4" t="s">
        <v>107</v>
      </c>
      <c r="C99" s="18" t="s">
        <v>5013</v>
      </c>
      <c r="D99" s="18" t="s">
        <v>5014</v>
      </c>
      <c r="E99" s="18" t="s">
        <v>5015</v>
      </c>
      <c r="F99" s="18" t="s">
        <v>4980</v>
      </c>
      <c r="G99" s="18" t="s">
        <v>5016</v>
      </c>
      <c r="H99" s="18" t="s">
        <v>4982</v>
      </c>
      <c r="I99" s="20"/>
      <c r="J99" s="19">
        <v>41205</v>
      </c>
      <c r="K99" s="20">
        <v>2012</v>
      </c>
      <c r="L99" s="20">
        <v>2016</v>
      </c>
      <c r="M99" s="31">
        <v>0</v>
      </c>
      <c r="N99" s="21" t="s">
        <v>130</v>
      </c>
      <c r="O99" s="23">
        <f>M99*VLOOKUP(N99,Kurzy!$A$2:$B$11,2,FALSE)</f>
        <v>0</v>
      </c>
      <c r="P99" s="18" t="s">
        <v>5017</v>
      </c>
      <c r="Q99" s="18" t="s">
        <v>10143</v>
      </c>
      <c r="R99" s="18" t="s">
        <v>10145</v>
      </c>
    </row>
    <row r="100" spans="1:18" ht="38.25" x14ac:dyDescent="0.2">
      <c r="A100" s="7" t="s">
        <v>113</v>
      </c>
      <c r="B100" s="4" t="s">
        <v>73</v>
      </c>
      <c r="C100" s="18" t="s">
        <v>6364</v>
      </c>
      <c r="D100" s="18" t="s">
        <v>6365</v>
      </c>
      <c r="E100" s="18" t="s">
        <v>6366</v>
      </c>
      <c r="F100" s="18"/>
      <c r="G100" s="18" t="s">
        <v>6367</v>
      </c>
      <c r="H100" s="18" t="s">
        <v>6368</v>
      </c>
      <c r="I100" s="20">
        <v>30778867</v>
      </c>
      <c r="J100" s="19">
        <v>41858</v>
      </c>
      <c r="K100" s="20">
        <v>41791</v>
      </c>
      <c r="L100" s="20">
        <v>42521</v>
      </c>
      <c r="M100" s="31">
        <v>42226</v>
      </c>
      <c r="N100" s="21" t="s">
        <v>130</v>
      </c>
      <c r="O100" s="23">
        <f>M100*VLOOKUP(N100,Kurzy!$A$2:$B$11,2,FALSE)</f>
        <v>42226</v>
      </c>
      <c r="P100" s="18"/>
      <c r="Q100" s="18" t="s">
        <v>10147</v>
      </c>
      <c r="R100" s="18"/>
    </row>
    <row r="101" spans="1:18" ht="38.25" x14ac:dyDescent="0.2">
      <c r="A101" s="7" t="s">
        <v>113</v>
      </c>
      <c r="B101" s="4" t="s">
        <v>73</v>
      </c>
      <c r="C101" s="18" t="s">
        <v>6369</v>
      </c>
      <c r="D101" s="18" t="s">
        <v>6365</v>
      </c>
      <c r="E101" s="18" t="s">
        <v>6370</v>
      </c>
      <c r="F101" s="18"/>
      <c r="G101" s="18" t="s">
        <v>6367</v>
      </c>
      <c r="H101" s="18" t="s">
        <v>6368</v>
      </c>
      <c r="I101" s="20">
        <v>30778867</v>
      </c>
      <c r="J101" s="19">
        <v>42184</v>
      </c>
      <c r="K101" s="20">
        <v>42156</v>
      </c>
      <c r="L101" s="20">
        <v>42886</v>
      </c>
      <c r="M101" s="31">
        <v>80749</v>
      </c>
      <c r="N101" s="21" t="s">
        <v>130</v>
      </c>
      <c r="O101" s="23">
        <f>M101*VLOOKUP(N101,Kurzy!$A$2:$B$11,2,FALSE)</f>
        <v>80749</v>
      </c>
      <c r="P101" s="18"/>
      <c r="Q101" s="18" t="s">
        <v>10147</v>
      </c>
      <c r="R101" s="18"/>
    </row>
    <row r="102" spans="1:18" ht="51" x14ac:dyDescent="0.2">
      <c r="A102" s="7" t="s">
        <v>113</v>
      </c>
      <c r="B102" s="4" t="s">
        <v>73</v>
      </c>
      <c r="C102" s="18" t="s">
        <v>6371</v>
      </c>
      <c r="D102" s="18" t="s">
        <v>6372</v>
      </c>
      <c r="E102" s="18" t="s">
        <v>6373</v>
      </c>
      <c r="F102" s="18" t="s">
        <v>6374</v>
      </c>
      <c r="G102" s="18" t="s">
        <v>6375</v>
      </c>
      <c r="H102" s="18" t="s">
        <v>6376</v>
      </c>
      <c r="I102" s="20">
        <v>31821596</v>
      </c>
      <c r="J102" s="19">
        <v>42235</v>
      </c>
      <c r="K102" s="20">
        <v>42248</v>
      </c>
      <c r="L102" s="20">
        <v>42613</v>
      </c>
      <c r="M102" s="31">
        <v>80996.399999999994</v>
      </c>
      <c r="N102" s="21" t="s">
        <v>130</v>
      </c>
      <c r="O102" s="23">
        <f>M102*VLOOKUP(N102,Kurzy!$A$2:$B$11,2,FALSE)</f>
        <v>80996.399999999994</v>
      </c>
      <c r="P102" s="18"/>
      <c r="Q102" s="18" t="s">
        <v>10147</v>
      </c>
      <c r="R102" s="18"/>
    </row>
    <row r="103" spans="1:18" ht="51" x14ac:dyDescent="0.2">
      <c r="A103" s="7" t="s">
        <v>113</v>
      </c>
      <c r="B103" s="4" t="s">
        <v>73</v>
      </c>
      <c r="C103" s="18" t="s">
        <v>6377</v>
      </c>
      <c r="D103" s="18" t="s">
        <v>6372</v>
      </c>
      <c r="E103" s="18" t="s">
        <v>6378</v>
      </c>
      <c r="F103" s="18" t="s">
        <v>6379</v>
      </c>
      <c r="G103" s="18" t="s">
        <v>6375</v>
      </c>
      <c r="H103" s="18" t="s">
        <v>6376</v>
      </c>
      <c r="I103" s="20">
        <v>31821596</v>
      </c>
      <c r="J103" s="19">
        <v>42121</v>
      </c>
      <c r="K103" s="20">
        <v>42125</v>
      </c>
      <c r="L103" s="20">
        <v>42643</v>
      </c>
      <c r="M103" s="31">
        <v>30602</v>
      </c>
      <c r="N103" s="21" t="s">
        <v>130</v>
      </c>
      <c r="O103" s="23">
        <f>M103*VLOOKUP(N103,Kurzy!$A$2:$B$11,2,FALSE)</f>
        <v>30602</v>
      </c>
      <c r="P103" s="18"/>
      <c r="Q103" s="18" t="s">
        <v>10147</v>
      </c>
      <c r="R103" s="18"/>
    </row>
    <row r="104" spans="1:18" ht="38.25" x14ac:dyDescent="0.2">
      <c r="A104" s="7" t="s">
        <v>113</v>
      </c>
      <c r="B104" s="4" t="s">
        <v>73</v>
      </c>
      <c r="C104" s="18" t="s">
        <v>6380</v>
      </c>
      <c r="D104" s="18" t="s">
        <v>6381</v>
      </c>
      <c r="E104" s="18" t="s">
        <v>6382</v>
      </c>
      <c r="F104" s="18"/>
      <c r="G104" s="18" t="s">
        <v>6383</v>
      </c>
      <c r="H104" s="18" t="s">
        <v>6384</v>
      </c>
      <c r="I104" s="20"/>
      <c r="J104" s="19">
        <v>41835</v>
      </c>
      <c r="K104" s="20">
        <v>41883</v>
      </c>
      <c r="L104" s="20">
        <v>43830</v>
      </c>
      <c r="M104" s="31">
        <v>31824</v>
      </c>
      <c r="N104" s="21" t="s">
        <v>130</v>
      </c>
      <c r="O104" s="23">
        <f>M104*VLOOKUP(N104,Kurzy!$A$2:$B$11,2,FALSE)</f>
        <v>31824</v>
      </c>
      <c r="P104" s="18"/>
      <c r="Q104" s="18" t="s">
        <v>10147</v>
      </c>
      <c r="R104" s="18"/>
    </row>
    <row r="105" spans="1:18" ht="51" x14ac:dyDescent="0.2">
      <c r="A105" s="7" t="s">
        <v>113</v>
      </c>
      <c r="B105" s="4" t="s">
        <v>73</v>
      </c>
      <c r="C105" s="18" t="s">
        <v>6385</v>
      </c>
      <c r="D105" s="18" t="s">
        <v>6386</v>
      </c>
      <c r="E105" s="18" t="s">
        <v>6387</v>
      </c>
      <c r="F105" s="18"/>
      <c r="G105" s="18" t="s">
        <v>3753</v>
      </c>
      <c r="H105" s="18" t="s">
        <v>6388</v>
      </c>
      <c r="I105" s="20"/>
      <c r="J105" s="19"/>
      <c r="K105" s="20">
        <v>2015</v>
      </c>
      <c r="L105" s="20">
        <v>2015</v>
      </c>
      <c r="M105" s="31">
        <v>19090.5</v>
      </c>
      <c r="N105" s="21" t="s">
        <v>130</v>
      </c>
      <c r="O105" s="23">
        <f>M105*VLOOKUP(N105,Kurzy!$A$2:$B$11,2,FALSE)</f>
        <v>19090.5</v>
      </c>
      <c r="P105" s="18"/>
      <c r="Q105" s="18" t="s">
        <v>10147</v>
      </c>
      <c r="R105" s="18"/>
    </row>
    <row r="106" spans="1:18" ht="25.5" x14ac:dyDescent="0.2">
      <c r="A106" s="7" t="s">
        <v>113</v>
      </c>
      <c r="B106" s="4" t="s">
        <v>73</v>
      </c>
      <c r="C106" s="18" t="s">
        <v>6389</v>
      </c>
      <c r="D106" s="18" t="s">
        <v>6386</v>
      </c>
      <c r="E106" s="18" t="s">
        <v>6390</v>
      </c>
      <c r="F106" s="18"/>
      <c r="G106" s="18" t="s">
        <v>3753</v>
      </c>
      <c r="H106" s="18" t="s">
        <v>6391</v>
      </c>
      <c r="I106" s="20"/>
      <c r="J106" s="19"/>
      <c r="K106" s="20">
        <v>2015</v>
      </c>
      <c r="L106" s="20">
        <v>2015</v>
      </c>
      <c r="M106" s="31">
        <v>3299.66</v>
      </c>
      <c r="N106" s="21" t="s">
        <v>130</v>
      </c>
      <c r="O106" s="23">
        <f>M106*VLOOKUP(N106,Kurzy!$A$2:$B$11,2,FALSE)</f>
        <v>3299.66</v>
      </c>
      <c r="P106" s="18"/>
      <c r="Q106" s="18" t="s">
        <v>10147</v>
      </c>
      <c r="R106" s="18"/>
    </row>
    <row r="107" spans="1:18" ht="25.5" x14ac:dyDescent="0.2">
      <c r="A107" s="7" t="s">
        <v>113</v>
      </c>
      <c r="B107" s="4" t="s">
        <v>73</v>
      </c>
      <c r="C107" s="18" t="s">
        <v>6392</v>
      </c>
      <c r="D107" s="18" t="s">
        <v>6386</v>
      </c>
      <c r="E107" s="18" t="s">
        <v>6393</v>
      </c>
      <c r="F107" s="18"/>
      <c r="G107" s="18" t="s">
        <v>3753</v>
      </c>
      <c r="H107" s="18" t="s">
        <v>6394</v>
      </c>
      <c r="I107" s="20"/>
      <c r="J107" s="19"/>
      <c r="K107" s="20">
        <v>2015</v>
      </c>
      <c r="L107" s="20">
        <v>2015</v>
      </c>
      <c r="M107" s="31">
        <v>5004.72</v>
      </c>
      <c r="N107" s="21" t="s">
        <v>130</v>
      </c>
      <c r="O107" s="23">
        <f>M107*VLOOKUP(N107,Kurzy!$A$2:$B$11,2,FALSE)</f>
        <v>5004.72</v>
      </c>
      <c r="P107" s="18"/>
      <c r="Q107" s="18" t="s">
        <v>10147</v>
      </c>
      <c r="R107" s="18"/>
    </row>
    <row r="108" spans="1:18" ht="25.5" x14ac:dyDescent="0.2">
      <c r="A108" s="7" t="s">
        <v>113</v>
      </c>
      <c r="B108" s="4" t="s">
        <v>73</v>
      </c>
      <c r="C108" s="18" t="s">
        <v>6395</v>
      </c>
      <c r="D108" s="18" t="s">
        <v>6386</v>
      </c>
      <c r="E108" s="18" t="s">
        <v>6396</v>
      </c>
      <c r="F108" s="18"/>
      <c r="G108" s="18" t="s">
        <v>3753</v>
      </c>
      <c r="H108" s="18" t="s">
        <v>6391</v>
      </c>
      <c r="I108" s="20"/>
      <c r="J108" s="19"/>
      <c r="K108" s="20">
        <v>2015</v>
      </c>
      <c r="L108" s="20">
        <v>2015</v>
      </c>
      <c r="M108" s="31">
        <v>5004.72</v>
      </c>
      <c r="N108" s="21" t="s">
        <v>130</v>
      </c>
      <c r="O108" s="23">
        <f>M108*VLOOKUP(N108,Kurzy!$A$2:$B$11,2,FALSE)</f>
        <v>5004.72</v>
      </c>
      <c r="P108" s="18"/>
      <c r="Q108" s="18" t="s">
        <v>10147</v>
      </c>
      <c r="R108" s="18"/>
    </row>
    <row r="109" spans="1:18" ht="25.5" x14ac:dyDescent="0.2">
      <c r="A109" s="7" t="s">
        <v>113</v>
      </c>
      <c r="B109" s="4" t="s">
        <v>73</v>
      </c>
      <c r="C109" s="18" t="s">
        <v>6397</v>
      </c>
      <c r="D109" s="18" t="s">
        <v>6386</v>
      </c>
      <c r="E109" s="18" t="s">
        <v>6398</v>
      </c>
      <c r="F109" s="18"/>
      <c r="G109" s="18" t="s">
        <v>3753</v>
      </c>
      <c r="H109" s="18" t="s">
        <v>6394</v>
      </c>
      <c r="I109" s="20"/>
      <c r="J109" s="19"/>
      <c r="K109" s="20">
        <v>2015</v>
      </c>
      <c r="L109" s="20">
        <v>2015</v>
      </c>
      <c r="M109" s="31">
        <v>1380.06</v>
      </c>
      <c r="N109" s="21" t="s">
        <v>130</v>
      </c>
      <c r="O109" s="23">
        <f>M109*VLOOKUP(N109,Kurzy!$A$2:$B$11,2,FALSE)</f>
        <v>1380.06</v>
      </c>
      <c r="P109" s="18"/>
      <c r="Q109" s="18" t="s">
        <v>10147</v>
      </c>
      <c r="R109" s="18"/>
    </row>
    <row r="110" spans="1:18" ht="25.5" x14ac:dyDescent="0.2">
      <c r="A110" s="7" t="s">
        <v>113</v>
      </c>
      <c r="B110" s="4" t="s">
        <v>73</v>
      </c>
      <c r="C110" s="18" t="s">
        <v>6399</v>
      </c>
      <c r="D110" s="18" t="s">
        <v>6386</v>
      </c>
      <c r="E110" s="18" t="s">
        <v>6400</v>
      </c>
      <c r="F110" s="18"/>
      <c r="G110" s="18" t="s">
        <v>3753</v>
      </c>
      <c r="H110" s="18" t="s">
        <v>6391</v>
      </c>
      <c r="I110" s="20"/>
      <c r="J110" s="19"/>
      <c r="K110" s="20">
        <v>2015</v>
      </c>
      <c r="L110" s="20">
        <v>2015</v>
      </c>
      <c r="M110" s="31">
        <v>4199</v>
      </c>
      <c r="N110" s="21" t="s">
        <v>130</v>
      </c>
      <c r="O110" s="23">
        <f>M110*VLOOKUP(N110,Kurzy!$A$2:$B$11,2,FALSE)</f>
        <v>4199</v>
      </c>
      <c r="P110" s="18"/>
      <c r="Q110" s="18" t="s">
        <v>10147</v>
      </c>
      <c r="R110" s="18"/>
    </row>
    <row r="111" spans="1:18" ht="25.5" x14ac:dyDescent="0.2">
      <c r="A111" s="7" t="s">
        <v>113</v>
      </c>
      <c r="B111" s="4" t="s">
        <v>73</v>
      </c>
      <c r="C111" s="18" t="s">
        <v>6401</v>
      </c>
      <c r="D111" s="18" t="s">
        <v>6386</v>
      </c>
      <c r="E111" s="18" t="s">
        <v>6402</v>
      </c>
      <c r="F111" s="18"/>
      <c r="G111" s="18" t="s">
        <v>3753</v>
      </c>
      <c r="H111" s="18" t="s">
        <v>6403</v>
      </c>
      <c r="I111" s="20"/>
      <c r="J111" s="19"/>
      <c r="K111" s="20">
        <v>2015</v>
      </c>
      <c r="L111" s="20">
        <v>2015</v>
      </c>
      <c r="M111" s="31">
        <v>5000</v>
      </c>
      <c r="N111" s="21" t="s">
        <v>130</v>
      </c>
      <c r="O111" s="23">
        <f>M111*VLOOKUP(N111,Kurzy!$A$2:$B$11,2,FALSE)</f>
        <v>5000</v>
      </c>
      <c r="P111" s="18"/>
      <c r="Q111" s="18" t="s">
        <v>10147</v>
      </c>
      <c r="R111" s="18"/>
    </row>
    <row r="112" spans="1:18" ht="25.5" x14ac:dyDescent="0.2">
      <c r="A112" s="7" t="s">
        <v>113</v>
      </c>
      <c r="B112" s="4" t="s">
        <v>73</v>
      </c>
      <c r="C112" s="18" t="s">
        <v>6404</v>
      </c>
      <c r="D112" s="18" t="s">
        <v>6386</v>
      </c>
      <c r="E112" s="18" t="s">
        <v>6405</v>
      </c>
      <c r="F112" s="18"/>
      <c r="G112" s="18" t="s">
        <v>3753</v>
      </c>
      <c r="H112" s="18" t="s">
        <v>6403</v>
      </c>
      <c r="I112" s="20"/>
      <c r="J112" s="19"/>
      <c r="K112" s="20">
        <v>2015</v>
      </c>
      <c r="L112" s="20">
        <v>2015</v>
      </c>
      <c r="M112" s="31">
        <v>1650</v>
      </c>
      <c r="N112" s="21" t="s">
        <v>130</v>
      </c>
      <c r="O112" s="23">
        <f>M112*VLOOKUP(N112,Kurzy!$A$2:$B$11,2,FALSE)</f>
        <v>1650</v>
      </c>
      <c r="P112" s="18"/>
      <c r="Q112" s="18" t="s">
        <v>10147</v>
      </c>
      <c r="R112" s="18"/>
    </row>
    <row r="113" spans="1:18" ht="38.25" x14ac:dyDescent="0.2">
      <c r="A113" s="7" t="s">
        <v>113</v>
      </c>
      <c r="B113" s="4" t="s">
        <v>6406</v>
      </c>
      <c r="C113" s="18" t="s">
        <v>6407</v>
      </c>
      <c r="D113" s="18" t="s">
        <v>6386</v>
      </c>
      <c r="E113" s="18" t="s">
        <v>6408</v>
      </c>
      <c r="F113" s="18"/>
      <c r="G113" s="18" t="s">
        <v>3753</v>
      </c>
      <c r="H113" s="18" t="s">
        <v>6409</v>
      </c>
      <c r="I113" s="20"/>
      <c r="J113" s="19"/>
      <c r="K113" s="20">
        <v>2015</v>
      </c>
      <c r="L113" s="20">
        <v>2015</v>
      </c>
      <c r="M113" s="31">
        <v>1490</v>
      </c>
      <c r="N113" s="21" t="s">
        <v>130</v>
      </c>
      <c r="O113" s="23">
        <f>M113*VLOOKUP(N113,Kurzy!$A$2:$B$11,2,FALSE)</f>
        <v>1490</v>
      </c>
      <c r="P113" s="18"/>
      <c r="Q113" s="18" t="s">
        <v>10147</v>
      </c>
      <c r="R113" s="18"/>
    </row>
    <row r="114" spans="1:18" ht="38.25" x14ac:dyDescent="0.2">
      <c r="A114" s="7" t="s">
        <v>6</v>
      </c>
      <c r="B114" s="4" t="s">
        <v>74</v>
      </c>
      <c r="C114" s="18" t="s">
        <v>5974</v>
      </c>
      <c r="D114" s="18" t="s">
        <v>5934</v>
      </c>
      <c r="E114" s="18" t="s">
        <v>5975</v>
      </c>
      <c r="F114" s="18" t="s">
        <v>5976</v>
      </c>
      <c r="G114" s="18" t="s">
        <v>5977</v>
      </c>
      <c r="H114" s="18" t="s">
        <v>304</v>
      </c>
      <c r="I114" s="20"/>
      <c r="J114" s="19">
        <v>41660</v>
      </c>
      <c r="K114" s="20">
        <v>2013</v>
      </c>
      <c r="L114" s="20">
        <v>2016</v>
      </c>
      <c r="M114" s="31">
        <v>9029</v>
      </c>
      <c r="N114" s="21" t="s">
        <v>130</v>
      </c>
      <c r="O114" s="23">
        <f>M114*VLOOKUP(N114,Kurzy!$A$2:$B$11,2,FALSE)</f>
        <v>9029</v>
      </c>
      <c r="P114" s="18"/>
      <c r="Q114" s="18" t="s">
        <v>10147</v>
      </c>
      <c r="R114" s="18"/>
    </row>
    <row r="115" spans="1:18" ht="38.25" x14ac:dyDescent="0.2">
      <c r="A115" s="7" t="s">
        <v>6</v>
      </c>
      <c r="B115" s="4" t="s">
        <v>74</v>
      </c>
      <c r="C115" s="18" t="s">
        <v>5978</v>
      </c>
      <c r="D115" s="18" t="s">
        <v>5934</v>
      </c>
      <c r="E115" s="18" t="s">
        <v>5979</v>
      </c>
      <c r="F115" s="18" t="s">
        <v>5976</v>
      </c>
      <c r="G115" s="18" t="s">
        <v>5977</v>
      </c>
      <c r="H115" s="18" t="s">
        <v>304</v>
      </c>
      <c r="I115" s="20"/>
      <c r="J115" s="19">
        <v>41660</v>
      </c>
      <c r="K115" s="20">
        <v>2013</v>
      </c>
      <c r="L115" s="20">
        <v>2014</v>
      </c>
      <c r="M115" s="31">
        <v>3237</v>
      </c>
      <c r="N115" s="21" t="s">
        <v>130</v>
      </c>
      <c r="O115" s="23">
        <f>M115*VLOOKUP(N115,Kurzy!$A$2:$B$11,2,FALSE)</f>
        <v>3237</v>
      </c>
      <c r="P115" s="18" t="s">
        <v>5972</v>
      </c>
      <c r="Q115" s="18" t="s">
        <v>10147</v>
      </c>
      <c r="R115" s="18"/>
    </row>
    <row r="116" spans="1:18" ht="25.5" x14ac:dyDescent="0.2">
      <c r="A116" s="7" t="s">
        <v>6</v>
      </c>
      <c r="B116" s="4" t="s">
        <v>75</v>
      </c>
      <c r="C116" s="18" t="s">
        <v>5980</v>
      </c>
      <c r="D116" s="18" t="s">
        <v>5981</v>
      </c>
      <c r="E116" s="18" t="s">
        <v>5982</v>
      </c>
      <c r="F116" s="18"/>
      <c r="G116" s="18" t="s">
        <v>5983</v>
      </c>
      <c r="H116" s="18" t="s">
        <v>5984</v>
      </c>
      <c r="I116" s="20"/>
      <c r="J116" s="19">
        <v>42135</v>
      </c>
      <c r="K116" s="20">
        <v>2015</v>
      </c>
      <c r="L116" s="20">
        <v>2016</v>
      </c>
      <c r="M116" s="31">
        <v>72076</v>
      </c>
      <c r="N116" s="21" t="s">
        <v>130</v>
      </c>
      <c r="O116" s="23">
        <f>M116*VLOOKUP(N116,Kurzy!$A$2:$B$11,2,FALSE)</f>
        <v>72076</v>
      </c>
      <c r="P116" s="18"/>
      <c r="Q116" s="18" t="s">
        <v>10147</v>
      </c>
      <c r="R116" s="18"/>
    </row>
    <row r="117" spans="1:18" ht="25.5" x14ac:dyDescent="0.2">
      <c r="A117" s="7" t="s">
        <v>6</v>
      </c>
      <c r="B117" s="4" t="s">
        <v>75</v>
      </c>
      <c r="C117" s="18" t="s">
        <v>5985</v>
      </c>
      <c r="D117" s="18" t="s">
        <v>5981</v>
      </c>
      <c r="E117" s="18" t="s">
        <v>5986</v>
      </c>
      <c r="F117" s="18"/>
      <c r="G117" s="18" t="s">
        <v>5987</v>
      </c>
      <c r="H117" s="18" t="s">
        <v>5984</v>
      </c>
      <c r="I117" s="20"/>
      <c r="J117" s="19">
        <v>42110</v>
      </c>
      <c r="K117" s="20">
        <v>2014</v>
      </c>
      <c r="L117" s="20">
        <v>2015</v>
      </c>
      <c r="M117" s="31">
        <v>9792</v>
      </c>
      <c r="N117" s="21" t="s">
        <v>130</v>
      </c>
      <c r="O117" s="23">
        <f>M117*VLOOKUP(N117,Kurzy!$A$2:$B$11,2,FALSE)</f>
        <v>9792</v>
      </c>
      <c r="P117" s="18"/>
      <c r="Q117" s="18" t="s">
        <v>10147</v>
      </c>
      <c r="R117" s="18"/>
    </row>
    <row r="118" spans="1:18" ht="25.5" x14ac:dyDescent="0.2">
      <c r="A118" s="7" t="s">
        <v>6</v>
      </c>
      <c r="B118" s="4" t="s">
        <v>75</v>
      </c>
      <c r="C118" s="18" t="s">
        <v>5988</v>
      </c>
      <c r="D118" s="18" t="s">
        <v>5989</v>
      </c>
      <c r="E118" s="18" t="s">
        <v>5990</v>
      </c>
      <c r="F118" s="18"/>
      <c r="G118" s="18" t="s">
        <v>5991</v>
      </c>
      <c r="H118" s="18" t="s">
        <v>311</v>
      </c>
      <c r="I118" s="20"/>
      <c r="J118" s="19">
        <v>42243</v>
      </c>
      <c r="K118" s="20">
        <v>2015</v>
      </c>
      <c r="L118" s="20">
        <v>2016</v>
      </c>
      <c r="M118" s="31">
        <v>3000</v>
      </c>
      <c r="N118" s="21" t="s">
        <v>130</v>
      </c>
      <c r="O118" s="23">
        <f>M118*VLOOKUP(N118,Kurzy!$A$2:$B$11,2,FALSE)</f>
        <v>3000</v>
      </c>
      <c r="P118" s="18"/>
      <c r="Q118" s="18" t="s">
        <v>10147</v>
      </c>
      <c r="R118" s="18"/>
    </row>
    <row r="119" spans="1:18" ht="25.5" x14ac:dyDescent="0.2">
      <c r="A119" s="7" t="s">
        <v>6</v>
      </c>
      <c r="B119" s="4" t="s">
        <v>75</v>
      </c>
      <c r="C119" s="18" t="s">
        <v>5992</v>
      </c>
      <c r="D119" s="18" t="s">
        <v>5993</v>
      </c>
      <c r="E119" s="18" t="s">
        <v>5994</v>
      </c>
      <c r="F119" s="18"/>
      <c r="G119" s="18" t="s">
        <v>5991</v>
      </c>
      <c r="H119" s="18" t="s">
        <v>311</v>
      </c>
      <c r="I119" s="20"/>
      <c r="J119" s="19">
        <v>42198</v>
      </c>
      <c r="K119" s="20">
        <v>2015</v>
      </c>
      <c r="L119" s="20">
        <v>2016</v>
      </c>
      <c r="M119" s="31">
        <v>3000</v>
      </c>
      <c r="N119" s="21" t="s">
        <v>130</v>
      </c>
      <c r="O119" s="23">
        <f>M119*VLOOKUP(N119,Kurzy!$A$2:$B$11,2,FALSE)</f>
        <v>3000</v>
      </c>
      <c r="P119" s="18"/>
      <c r="Q119" s="18" t="s">
        <v>10147</v>
      </c>
      <c r="R119" s="18"/>
    </row>
    <row r="120" spans="1:18" ht="25.5" x14ac:dyDescent="0.2">
      <c r="A120" s="7" t="s">
        <v>6</v>
      </c>
      <c r="B120" s="4" t="s">
        <v>109</v>
      </c>
      <c r="C120" s="18" t="s">
        <v>5995</v>
      </c>
      <c r="D120" s="18" t="s">
        <v>5926</v>
      </c>
      <c r="E120" s="18" t="s">
        <v>5996</v>
      </c>
      <c r="F120" s="18"/>
      <c r="G120" s="18" t="s">
        <v>5997</v>
      </c>
      <c r="H120" s="18" t="s">
        <v>311</v>
      </c>
      <c r="I120" s="20"/>
      <c r="J120" s="19">
        <v>41877</v>
      </c>
      <c r="K120" s="20">
        <v>2014</v>
      </c>
      <c r="L120" s="20">
        <v>2015</v>
      </c>
      <c r="M120" s="31">
        <v>1611</v>
      </c>
      <c r="N120" s="21" t="s">
        <v>130</v>
      </c>
      <c r="O120" s="23">
        <f>M120*VLOOKUP(N120,Kurzy!$A$2:$B$11,2,FALSE)</f>
        <v>1611</v>
      </c>
      <c r="P120" s="18"/>
      <c r="Q120" s="18" t="s">
        <v>10147</v>
      </c>
      <c r="R120" s="18"/>
    </row>
    <row r="121" spans="1:18" ht="25.5" x14ac:dyDescent="0.2">
      <c r="A121" s="7" t="s">
        <v>6</v>
      </c>
      <c r="B121" s="4" t="s">
        <v>76</v>
      </c>
      <c r="C121" s="18" t="s">
        <v>5998</v>
      </c>
      <c r="D121" s="18" t="s">
        <v>5999</v>
      </c>
      <c r="E121" s="18" t="s">
        <v>6000</v>
      </c>
      <c r="F121" s="18" t="s">
        <v>6001</v>
      </c>
      <c r="G121" s="18" t="s">
        <v>345</v>
      </c>
      <c r="H121" s="18" t="s">
        <v>452</v>
      </c>
      <c r="I121" s="20"/>
      <c r="J121" s="19">
        <v>42258</v>
      </c>
      <c r="K121" s="20">
        <v>2015</v>
      </c>
      <c r="L121" s="20">
        <v>2017</v>
      </c>
      <c r="M121" s="31">
        <v>51524</v>
      </c>
      <c r="N121" s="21" t="s">
        <v>130</v>
      </c>
      <c r="O121" s="23">
        <f>M121*VLOOKUP(N121,Kurzy!$A$2:$B$11,2,FALSE)</f>
        <v>51524</v>
      </c>
      <c r="P121" s="18"/>
      <c r="Q121" s="18" t="s">
        <v>10147</v>
      </c>
      <c r="R121" s="18"/>
    </row>
    <row r="122" spans="1:18" ht="51" x14ac:dyDescent="0.2">
      <c r="A122" s="7" t="s">
        <v>6</v>
      </c>
      <c r="B122" s="4" t="s">
        <v>76</v>
      </c>
      <c r="C122" s="18" t="s">
        <v>6002</v>
      </c>
      <c r="D122" s="18" t="s">
        <v>6003</v>
      </c>
      <c r="E122" s="18" t="s">
        <v>6004</v>
      </c>
      <c r="F122" s="18" t="s">
        <v>6005</v>
      </c>
      <c r="G122" s="18" t="s">
        <v>2142</v>
      </c>
      <c r="H122" s="18" t="s">
        <v>452</v>
      </c>
      <c r="I122" s="20"/>
      <c r="J122" s="19">
        <v>41984</v>
      </c>
      <c r="K122" s="20">
        <v>2014</v>
      </c>
      <c r="L122" s="20">
        <v>2016</v>
      </c>
      <c r="M122" s="31">
        <v>8449</v>
      </c>
      <c r="N122" s="21" t="s">
        <v>130</v>
      </c>
      <c r="O122" s="23">
        <f>M122*VLOOKUP(N122,Kurzy!$A$2:$B$11,2,FALSE)</f>
        <v>8449</v>
      </c>
      <c r="P122" s="18"/>
      <c r="Q122" s="18" t="s">
        <v>10147</v>
      </c>
      <c r="R122" s="18"/>
    </row>
    <row r="123" spans="1:18" ht="38.25" x14ac:dyDescent="0.2">
      <c r="A123" s="7" t="s">
        <v>6</v>
      </c>
      <c r="B123" s="4" t="s">
        <v>114</v>
      </c>
      <c r="C123" s="18" t="s">
        <v>6006</v>
      </c>
      <c r="D123" s="18" t="s">
        <v>6007</v>
      </c>
      <c r="E123" s="18" t="s">
        <v>6008</v>
      </c>
      <c r="F123" s="18"/>
      <c r="G123" s="18" t="s">
        <v>345</v>
      </c>
      <c r="H123" s="18" t="s">
        <v>452</v>
      </c>
      <c r="I123" s="20"/>
      <c r="J123" s="19">
        <v>41863</v>
      </c>
      <c r="K123" s="20">
        <v>2014</v>
      </c>
      <c r="L123" s="20">
        <v>2015</v>
      </c>
      <c r="M123" s="31">
        <v>128415</v>
      </c>
      <c r="N123" s="21" t="s">
        <v>130</v>
      </c>
      <c r="O123" s="23">
        <f>M123*VLOOKUP(N123,Kurzy!$A$2:$B$11,2,FALSE)</f>
        <v>128415</v>
      </c>
      <c r="P123" s="18" t="s">
        <v>6016</v>
      </c>
      <c r="Q123" s="18" t="s">
        <v>10147</v>
      </c>
      <c r="R123" s="18"/>
    </row>
    <row r="124" spans="1:18" ht="38.25" x14ac:dyDescent="0.2">
      <c r="A124" s="7" t="s">
        <v>6</v>
      </c>
      <c r="B124" s="4" t="s">
        <v>114</v>
      </c>
      <c r="C124" s="18" t="s">
        <v>6009</v>
      </c>
      <c r="D124" s="18" t="s">
        <v>6010</v>
      </c>
      <c r="E124" s="18" t="s">
        <v>6011</v>
      </c>
      <c r="F124" s="18"/>
      <c r="G124" s="18" t="s">
        <v>345</v>
      </c>
      <c r="H124" s="18" t="s">
        <v>452</v>
      </c>
      <c r="I124" s="20"/>
      <c r="J124" s="19">
        <v>42191</v>
      </c>
      <c r="K124" s="20">
        <v>2015</v>
      </c>
      <c r="L124" s="20">
        <v>2016</v>
      </c>
      <c r="M124" s="31">
        <v>254110</v>
      </c>
      <c r="N124" s="21" t="s">
        <v>130</v>
      </c>
      <c r="O124" s="23">
        <f>M124*VLOOKUP(N124,Kurzy!$A$2:$B$11,2,FALSE)</f>
        <v>254110</v>
      </c>
      <c r="P124" s="18" t="s">
        <v>6016</v>
      </c>
      <c r="Q124" s="18" t="s">
        <v>10147</v>
      </c>
      <c r="R124" s="18"/>
    </row>
    <row r="125" spans="1:18" ht="38.25" x14ac:dyDescent="0.2">
      <c r="A125" s="7" t="s">
        <v>6</v>
      </c>
      <c r="B125" s="4" t="s">
        <v>114</v>
      </c>
      <c r="C125" s="18" t="s">
        <v>6012</v>
      </c>
      <c r="D125" s="18" t="s">
        <v>6013</v>
      </c>
      <c r="E125" s="18" t="s">
        <v>6014</v>
      </c>
      <c r="F125" s="18"/>
      <c r="G125" s="18" t="s">
        <v>6015</v>
      </c>
      <c r="H125" s="18" t="s">
        <v>478</v>
      </c>
      <c r="I125" s="20"/>
      <c r="J125" s="19">
        <v>42058</v>
      </c>
      <c r="K125" s="20">
        <v>2015</v>
      </c>
      <c r="L125" s="20">
        <v>2016</v>
      </c>
      <c r="M125" s="31">
        <v>88453</v>
      </c>
      <c r="N125" s="21" t="s">
        <v>130</v>
      </c>
      <c r="O125" s="23">
        <f>M125*VLOOKUP(N125,Kurzy!$A$2:$B$11,2,FALSE)</f>
        <v>88453</v>
      </c>
      <c r="P125" s="18" t="s">
        <v>6016</v>
      </c>
      <c r="Q125" s="18" t="s">
        <v>10147</v>
      </c>
      <c r="R125" s="18"/>
    </row>
    <row r="126" spans="1:18" ht="51" x14ac:dyDescent="0.2">
      <c r="A126" s="7" t="s">
        <v>7</v>
      </c>
      <c r="B126" s="4" t="s">
        <v>119</v>
      </c>
      <c r="C126" s="18" t="s">
        <v>6154</v>
      </c>
      <c r="D126" s="18" t="s">
        <v>6155</v>
      </c>
      <c r="E126" s="18" t="s">
        <v>6156</v>
      </c>
      <c r="F126" s="18"/>
      <c r="G126" s="18" t="s">
        <v>6157</v>
      </c>
      <c r="H126" s="18" t="s">
        <v>6158</v>
      </c>
      <c r="I126" s="20"/>
      <c r="J126" s="19">
        <v>41193</v>
      </c>
      <c r="K126" s="20">
        <v>2012</v>
      </c>
      <c r="L126" s="20">
        <v>2015</v>
      </c>
      <c r="M126" s="31">
        <v>1610</v>
      </c>
      <c r="N126" s="21" t="s">
        <v>130</v>
      </c>
      <c r="O126" s="23">
        <f>M126*VLOOKUP(N126,Kurzy!$A$2:$B$11,2,FALSE)</f>
        <v>1610</v>
      </c>
      <c r="P126" s="18" t="s">
        <v>6262</v>
      </c>
      <c r="Q126" s="18" t="s">
        <v>10147</v>
      </c>
      <c r="R126" s="18"/>
    </row>
    <row r="127" spans="1:18" ht="63.75" hidden="1" x14ac:dyDescent="0.2">
      <c r="A127" s="7" t="s">
        <v>7</v>
      </c>
      <c r="B127" s="4" t="s">
        <v>119</v>
      </c>
      <c r="C127" s="18" t="s">
        <v>6159</v>
      </c>
      <c r="D127" s="18" t="s">
        <v>6160</v>
      </c>
      <c r="E127" s="18" t="s">
        <v>6161</v>
      </c>
      <c r="F127" s="18"/>
      <c r="G127" s="18" t="s">
        <v>6162</v>
      </c>
      <c r="H127" s="18" t="s">
        <v>6163</v>
      </c>
      <c r="I127" s="20"/>
      <c r="J127" s="19">
        <v>41646</v>
      </c>
      <c r="K127" s="20">
        <v>2015</v>
      </c>
      <c r="L127" s="20">
        <v>2016</v>
      </c>
      <c r="M127" s="31">
        <v>0</v>
      </c>
      <c r="N127" s="21" t="s">
        <v>130</v>
      </c>
      <c r="O127" s="23">
        <f>M127*VLOOKUP(N127,Kurzy!$A$2:$B$11,2,FALSE)</f>
        <v>0</v>
      </c>
      <c r="P127" s="18" t="s">
        <v>6263</v>
      </c>
      <c r="Q127" s="18" t="s">
        <v>10143</v>
      </c>
      <c r="R127" s="18" t="s">
        <v>10145</v>
      </c>
    </row>
    <row r="128" spans="1:18" ht="51" hidden="1" x14ac:dyDescent="0.2">
      <c r="A128" s="7" t="s">
        <v>7</v>
      </c>
      <c r="B128" s="4" t="s">
        <v>119</v>
      </c>
      <c r="C128" s="18" t="s">
        <v>6164</v>
      </c>
      <c r="D128" s="18" t="s">
        <v>6165</v>
      </c>
      <c r="E128" s="18" t="s">
        <v>6166</v>
      </c>
      <c r="F128" s="18"/>
      <c r="G128" s="18" t="s">
        <v>6167</v>
      </c>
      <c r="H128" s="18" t="s">
        <v>6168</v>
      </c>
      <c r="I128" s="20"/>
      <c r="J128" s="19">
        <v>41652</v>
      </c>
      <c r="K128" s="20">
        <v>2014</v>
      </c>
      <c r="L128" s="20">
        <v>2015</v>
      </c>
      <c r="M128" s="31">
        <v>0</v>
      </c>
      <c r="N128" s="21" t="s">
        <v>130</v>
      </c>
      <c r="O128" s="23">
        <f>M128*VLOOKUP(N128,Kurzy!$A$2:$B$11,2,FALSE)</f>
        <v>0</v>
      </c>
      <c r="P128" s="18" t="s">
        <v>6264</v>
      </c>
      <c r="Q128" s="18" t="s">
        <v>10143</v>
      </c>
      <c r="R128" s="18" t="s">
        <v>10145</v>
      </c>
    </row>
    <row r="129" spans="1:18" ht="51" hidden="1" x14ac:dyDescent="0.2">
      <c r="A129" s="7" t="s">
        <v>7</v>
      </c>
      <c r="B129" s="4" t="s">
        <v>119</v>
      </c>
      <c r="C129" s="18" t="s">
        <v>6169</v>
      </c>
      <c r="D129" s="18" t="s">
        <v>6170</v>
      </c>
      <c r="E129" s="18">
        <v>11520017</v>
      </c>
      <c r="F129" s="18"/>
      <c r="G129" s="18" t="s">
        <v>6171</v>
      </c>
      <c r="H129" s="18" t="s">
        <v>767</v>
      </c>
      <c r="I129" s="20"/>
      <c r="J129" s="19">
        <v>42258</v>
      </c>
      <c r="K129" s="20">
        <v>2015</v>
      </c>
      <c r="L129" s="20">
        <v>2016</v>
      </c>
      <c r="M129" s="31">
        <v>0</v>
      </c>
      <c r="N129" s="21" t="s">
        <v>130</v>
      </c>
      <c r="O129" s="23">
        <f>M129*VLOOKUP(N129,Kurzy!$A$2:$B$11,2,FALSE)</f>
        <v>0</v>
      </c>
      <c r="P129" s="18" t="s">
        <v>6265</v>
      </c>
      <c r="Q129" s="18" t="s">
        <v>10143</v>
      </c>
      <c r="R129" s="18" t="s">
        <v>10145</v>
      </c>
    </row>
    <row r="130" spans="1:18" ht="63.75" hidden="1" x14ac:dyDescent="0.2">
      <c r="A130" s="7" t="s">
        <v>7</v>
      </c>
      <c r="B130" s="4" t="s">
        <v>119</v>
      </c>
      <c r="C130" s="18" t="s">
        <v>6172</v>
      </c>
      <c r="D130" s="18" t="s">
        <v>6165</v>
      </c>
      <c r="E130" s="18" t="s">
        <v>6173</v>
      </c>
      <c r="F130" s="18"/>
      <c r="G130" s="18" t="s">
        <v>6162</v>
      </c>
      <c r="H130" s="18" t="s">
        <v>6163</v>
      </c>
      <c r="I130" s="20"/>
      <c r="J130" s="19">
        <v>42027</v>
      </c>
      <c r="K130" s="20">
        <v>2015</v>
      </c>
      <c r="L130" s="20">
        <v>2016</v>
      </c>
      <c r="M130" s="31">
        <v>0</v>
      </c>
      <c r="N130" s="21" t="s">
        <v>130</v>
      </c>
      <c r="O130" s="23">
        <f>M130*VLOOKUP(N130,Kurzy!$A$2:$B$11,2,FALSE)</f>
        <v>0</v>
      </c>
      <c r="P130" s="18" t="s">
        <v>6266</v>
      </c>
      <c r="Q130" s="18" t="s">
        <v>10143</v>
      </c>
      <c r="R130" s="18" t="s">
        <v>10145</v>
      </c>
    </row>
    <row r="131" spans="1:18" ht="51" hidden="1" x14ac:dyDescent="0.2">
      <c r="A131" s="7" t="s">
        <v>7</v>
      </c>
      <c r="B131" s="4" t="s">
        <v>119</v>
      </c>
      <c r="C131" s="18" t="s">
        <v>6174</v>
      </c>
      <c r="D131" s="18" t="s">
        <v>6175</v>
      </c>
      <c r="E131" s="18" t="s">
        <v>6176</v>
      </c>
      <c r="F131" s="18"/>
      <c r="G131" s="18" t="s">
        <v>6177</v>
      </c>
      <c r="H131" s="18" t="s">
        <v>6178</v>
      </c>
      <c r="I131" s="20"/>
      <c r="J131" s="19">
        <v>42306</v>
      </c>
      <c r="K131" s="20">
        <v>2015</v>
      </c>
      <c r="L131" s="20">
        <v>2016</v>
      </c>
      <c r="M131" s="31">
        <v>0</v>
      </c>
      <c r="N131" s="21" t="s">
        <v>130</v>
      </c>
      <c r="O131" s="23">
        <f>M131*VLOOKUP(N131,Kurzy!$A$2:$B$11,2,FALSE)</f>
        <v>0</v>
      </c>
      <c r="P131" s="18" t="s">
        <v>6267</v>
      </c>
      <c r="Q131" s="18" t="s">
        <v>10143</v>
      </c>
      <c r="R131" s="18" t="s">
        <v>10145</v>
      </c>
    </row>
    <row r="132" spans="1:18" ht="38.25" x14ac:dyDescent="0.2">
      <c r="A132" s="7" t="s">
        <v>7</v>
      </c>
      <c r="B132" s="4" t="s">
        <v>119</v>
      </c>
      <c r="C132" s="18" t="s">
        <v>6179</v>
      </c>
      <c r="D132" s="18" t="s">
        <v>6112</v>
      </c>
      <c r="E132" s="18" t="s">
        <v>6180</v>
      </c>
      <c r="F132" s="18"/>
      <c r="G132" s="18" t="s">
        <v>6181</v>
      </c>
      <c r="H132" s="18" t="s">
        <v>6168</v>
      </c>
      <c r="I132" s="20"/>
      <c r="J132" s="19">
        <v>41893</v>
      </c>
      <c r="K132" s="20">
        <v>2014</v>
      </c>
      <c r="L132" s="20">
        <v>2015</v>
      </c>
      <c r="M132" s="31">
        <v>10000</v>
      </c>
      <c r="N132" s="21" t="s">
        <v>130</v>
      </c>
      <c r="O132" s="23">
        <f>M132*VLOOKUP(N132,Kurzy!$A$2:$B$11,2,FALSE)</f>
        <v>10000</v>
      </c>
      <c r="P132" s="18" t="s">
        <v>6268</v>
      </c>
      <c r="Q132" s="18" t="s">
        <v>10147</v>
      </c>
      <c r="R132" s="18"/>
    </row>
    <row r="133" spans="1:18" ht="51" hidden="1" x14ac:dyDescent="0.2">
      <c r="A133" s="7" t="s">
        <v>7</v>
      </c>
      <c r="B133" s="4" t="s">
        <v>119</v>
      </c>
      <c r="C133" s="18" t="s">
        <v>6182</v>
      </c>
      <c r="D133" s="18" t="s">
        <v>6183</v>
      </c>
      <c r="E133" s="18" t="s">
        <v>6184</v>
      </c>
      <c r="F133" s="18"/>
      <c r="G133" s="18" t="s">
        <v>6185</v>
      </c>
      <c r="H133" s="18" t="s">
        <v>6186</v>
      </c>
      <c r="I133" s="20"/>
      <c r="J133" s="19">
        <v>41618</v>
      </c>
      <c r="K133" s="20">
        <v>2013</v>
      </c>
      <c r="L133" s="20">
        <v>2015</v>
      </c>
      <c r="M133" s="31">
        <v>0</v>
      </c>
      <c r="N133" s="21" t="s">
        <v>130</v>
      </c>
      <c r="O133" s="23">
        <f>M133*VLOOKUP(N133,Kurzy!$A$2:$B$11,2,FALSE)</f>
        <v>0</v>
      </c>
      <c r="P133" s="18"/>
      <c r="Q133" s="18" t="s">
        <v>10143</v>
      </c>
      <c r="R133" s="18" t="s">
        <v>10145</v>
      </c>
    </row>
    <row r="134" spans="1:18" ht="63.75" hidden="1" x14ac:dyDescent="0.2">
      <c r="A134" s="7" t="s">
        <v>7</v>
      </c>
      <c r="B134" s="4" t="s">
        <v>119</v>
      </c>
      <c r="C134" s="18" t="s">
        <v>6187</v>
      </c>
      <c r="D134" s="18" t="s">
        <v>6188</v>
      </c>
      <c r="E134" s="18">
        <v>564220</v>
      </c>
      <c r="F134" s="18"/>
      <c r="G134" s="18" t="s">
        <v>6189</v>
      </c>
      <c r="H134" s="18" t="s">
        <v>701</v>
      </c>
      <c r="I134" s="20"/>
      <c r="J134" s="19">
        <v>42328</v>
      </c>
      <c r="K134" s="20">
        <v>2015</v>
      </c>
      <c r="L134" s="20">
        <v>2016</v>
      </c>
      <c r="M134" s="31">
        <v>0</v>
      </c>
      <c r="N134" s="21" t="s">
        <v>130</v>
      </c>
      <c r="O134" s="23">
        <f>M134*VLOOKUP(N134,Kurzy!$A$2:$B$11,2,FALSE)</f>
        <v>0</v>
      </c>
      <c r="P134" s="18" t="s">
        <v>6269</v>
      </c>
      <c r="Q134" s="18" t="s">
        <v>10143</v>
      </c>
      <c r="R134" s="18" t="s">
        <v>10145</v>
      </c>
    </row>
    <row r="135" spans="1:18" ht="63.75" hidden="1" x14ac:dyDescent="0.2">
      <c r="A135" s="7" t="s">
        <v>7</v>
      </c>
      <c r="B135" s="4" t="s">
        <v>119</v>
      </c>
      <c r="C135" s="18" t="s">
        <v>6190</v>
      </c>
      <c r="D135" s="18" t="s">
        <v>6191</v>
      </c>
      <c r="E135" s="18">
        <v>21420231</v>
      </c>
      <c r="F135" s="18"/>
      <c r="G135" s="18" t="s">
        <v>6192</v>
      </c>
      <c r="H135" s="18" t="s">
        <v>767</v>
      </c>
      <c r="I135" s="20"/>
      <c r="J135" s="19">
        <v>42028</v>
      </c>
      <c r="K135" s="20">
        <v>2015</v>
      </c>
      <c r="L135" s="20">
        <v>2015</v>
      </c>
      <c r="M135" s="31">
        <v>0</v>
      </c>
      <c r="N135" s="21" t="s">
        <v>130</v>
      </c>
      <c r="O135" s="23">
        <f>M135*VLOOKUP(N135,Kurzy!$A$2:$B$11,2,FALSE)</f>
        <v>0</v>
      </c>
      <c r="P135" s="18" t="s">
        <v>6270</v>
      </c>
      <c r="Q135" s="18" t="s">
        <v>10143</v>
      </c>
      <c r="R135" s="18" t="s">
        <v>10145</v>
      </c>
    </row>
    <row r="136" spans="1:18" ht="38.25" hidden="1" x14ac:dyDescent="0.2">
      <c r="A136" s="7" t="s">
        <v>7</v>
      </c>
      <c r="B136" s="4" t="s">
        <v>119</v>
      </c>
      <c r="C136" s="18" t="s">
        <v>6193</v>
      </c>
      <c r="D136" s="18" t="s">
        <v>6194</v>
      </c>
      <c r="E136" s="18">
        <v>21420074</v>
      </c>
      <c r="F136" s="18"/>
      <c r="G136" s="18" t="s">
        <v>6195</v>
      </c>
      <c r="H136" s="18" t="s">
        <v>767</v>
      </c>
      <c r="I136" s="20"/>
      <c r="J136" s="19">
        <v>42023</v>
      </c>
      <c r="K136" s="20">
        <v>2015</v>
      </c>
      <c r="L136" s="20">
        <v>2016</v>
      </c>
      <c r="M136" s="31">
        <v>0</v>
      </c>
      <c r="N136" s="21" t="s">
        <v>130</v>
      </c>
      <c r="O136" s="23">
        <f>M136*VLOOKUP(N136,Kurzy!$A$2:$B$11,2,FALSE)</f>
        <v>0</v>
      </c>
      <c r="P136" s="18" t="s">
        <v>6271</v>
      </c>
      <c r="Q136" s="18" t="s">
        <v>10143</v>
      </c>
      <c r="R136" s="18" t="s">
        <v>10145</v>
      </c>
    </row>
    <row r="137" spans="1:18" ht="25.5" x14ac:dyDescent="0.2">
      <c r="A137" s="7" t="s">
        <v>7</v>
      </c>
      <c r="B137" s="4" t="s">
        <v>42</v>
      </c>
      <c r="C137" s="18" t="s">
        <v>6196</v>
      </c>
      <c r="D137" s="18" t="s">
        <v>6197</v>
      </c>
      <c r="E137" s="18" t="s">
        <v>6198</v>
      </c>
      <c r="F137" s="18" t="s">
        <v>4335</v>
      </c>
      <c r="G137" s="18" t="s">
        <v>2142</v>
      </c>
      <c r="H137" s="18" t="s">
        <v>6199</v>
      </c>
      <c r="I137" s="20"/>
      <c r="J137" s="19">
        <v>42067</v>
      </c>
      <c r="K137" s="20">
        <v>2014</v>
      </c>
      <c r="L137" s="20">
        <v>2016</v>
      </c>
      <c r="M137" s="31">
        <v>16756</v>
      </c>
      <c r="N137" s="21" t="s">
        <v>130</v>
      </c>
      <c r="O137" s="23">
        <f>M137*VLOOKUP(N137,Kurzy!$A$2:$B$11,2,FALSE)</f>
        <v>16756</v>
      </c>
      <c r="P137" s="18" t="s">
        <v>6272</v>
      </c>
      <c r="Q137" s="18" t="s">
        <v>10147</v>
      </c>
      <c r="R137" s="18"/>
    </row>
    <row r="138" spans="1:18" ht="38.25" x14ac:dyDescent="0.2">
      <c r="A138" s="7" t="s">
        <v>7</v>
      </c>
      <c r="B138" s="4" t="s">
        <v>42</v>
      </c>
      <c r="C138" s="18" t="s">
        <v>6200</v>
      </c>
      <c r="D138" s="18" t="s">
        <v>6104</v>
      </c>
      <c r="E138" s="18" t="s">
        <v>6201</v>
      </c>
      <c r="F138" s="18" t="s">
        <v>4335</v>
      </c>
      <c r="G138" s="18" t="s">
        <v>2142</v>
      </c>
      <c r="H138" s="18" t="s">
        <v>6199</v>
      </c>
      <c r="I138" s="20"/>
      <c r="J138" s="19">
        <v>41741</v>
      </c>
      <c r="K138" s="20">
        <v>2013</v>
      </c>
      <c r="L138" s="20">
        <v>2016</v>
      </c>
      <c r="M138" s="31">
        <v>1030</v>
      </c>
      <c r="N138" s="21" t="s">
        <v>130</v>
      </c>
      <c r="O138" s="23">
        <f>M138*VLOOKUP(N138,Kurzy!$A$2:$B$11,2,FALSE)</f>
        <v>1030</v>
      </c>
      <c r="P138" s="18" t="s">
        <v>6273</v>
      </c>
      <c r="Q138" s="18" t="s">
        <v>10147</v>
      </c>
      <c r="R138" s="18"/>
    </row>
    <row r="139" spans="1:18" ht="38.25" x14ac:dyDescent="0.2">
      <c r="A139" s="7" t="s">
        <v>7</v>
      </c>
      <c r="B139" s="4" t="s">
        <v>42</v>
      </c>
      <c r="C139" s="18" t="s">
        <v>6202</v>
      </c>
      <c r="D139" s="18" t="s">
        <v>6203</v>
      </c>
      <c r="E139" s="18" t="s">
        <v>6204</v>
      </c>
      <c r="F139" s="18" t="s">
        <v>4335</v>
      </c>
      <c r="G139" s="18" t="s">
        <v>6205</v>
      </c>
      <c r="H139" s="18" t="s">
        <v>304</v>
      </c>
      <c r="I139" s="20"/>
      <c r="J139" s="19">
        <v>42271</v>
      </c>
      <c r="K139" s="20">
        <v>2015</v>
      </c>
      <c r="L139" s="20">
        <v>2018</v>
      </c>
      <c r="M139" s="31">
        <v>14211.6</v>
      </c>
      <c r="N139" s="21" t="s">
        <v>130</v>
      </c>
      <c r="O139" s="23">
        <f>M139*VLOOKUP(N139,Kurzy!$A$2:$B$11,2,FALSE)</f>
        <v>14211.6</v>
      </c>
      <c r="P139" s="18" t="s">
        <v>6274</v>
      </c>
      <c r="Q139" s="18" t="s">
        <v>10147</v>
      </c>
      <c r="R139" s="18"/>
    </row>
    <row r="140" spans="1:18" ht="38.25" x14ac:dyDescent="0.2">
      <c r="A140" s="7" t="s">
        <v>7</v>
      </c>
      <c r="B140" s="4" t="s">
        <v>42</v>
      </c>
      <c r="C140" s="18" t="s">
        <v>6206</v>
      </c>
      <c r="D140" s="18" t="s">
        <v>6138</v>
      </c>
      <c r="E140" s="18" t="s">
        <v>6207</v>
      </c>
      <c r="F140" s="18" t="s">
        <v>6208</v>
      </c>
      <c r="G140" s="18" t="s">
        <v>6209</v>
      </c>
      <c r="H140" s="18" t="s">
        <v>6163</v>
      </c>
      <c r="I140" s="20"/>
      <c r="J140" s="19">
        <v>42270</v>
      </c>
      <c r="K140" s="20">
        <v>2015</v>
      </c>
      <c r="L140" s="20">
        <v>2016</v>
      </c>
      <c r="M140" s="31">
        <v>74394</v>
      </c>
      <c r="N140" s="21" t="s">
        <v>130</v>
      </c>
      <c r="O140" s="23">
        <f>M140*VLOOKUP(N140,Kurzy!$A$2:$B$11,2,FALSE)</f>
        <v>74394</v>
      </c>
      <c r="P140" s="18" t="s">
        <v>6275</v>
      </c>
      <c r="Q140" s="18" t="s">
        <v>10147</v>
      </c>
      <c r="R140" s="18"/>
    </row>
    <row r="141" spans="1:18" ht="38.25" hidden="1" x14ac:dyDescent="0.2">
      <c r="A141" s="7" t="s">
        <v>7</v>
      </c>
      <c r="B141" s="4" t="s">
        <v>42</v>
      </c>
      <c r="C141" s="18" t="s">
        <v>6210</v>
      </c>
      <c r="D141" s="18" t="s">
        <v>6211</v>
      </c>
      <c r="E141" s="18" t="s">
        <v>6212</v>
      </c>
      <c r="F141" s="18"/>
      <c r="G141" s="18" t="s">
        <v>6213</v>
      </c>
      <c r="H141" s="18" t="s">
        <v>6214</v>
      </c>
      <c r="I141" s="20"/>
      <c r="J141" s="19">
        <v>41603</v>
      </c>
      <c r="K141" s="20">
        <v>2013</v>
      </c>
      <c r="L141" s="20">
        <v>2015</v>
      </c>
      <c r="M141" s="31">
        <v>0</v>
      </c>
      <c r="N141" s="21" t="s">
        <v>130</v>
      </c>
      <c r="O141" s="23">
        <f>M141*VLOOKUP(N141,Kurzy!$A$2:$B$11,2,FALSE)</f>
        <v>0</v>
      </c>
      <c r="P141" s="18" t="s">
        <v>6276</v>
      </c>
      <c r="Q141" s="18" t="s">
        <v>10143</v>
      </c>
      <c r="R141" s="18" t="s">
        <v>10145</v>
      </c>
    </row>
    <row r="142" spans="1:18" ht="38.25" x14ac:dyDescent="0.2">
      <c r="A142" s="7" t="s">
        <v>7</v>
      </c>
      <c r="B142" s="4" t="s">
        <v>77</v>
      </c>
      <c r="C142" s="18" t="s">
        <v>6215</v>
      </c>
      <c r="D142" s="18" t="s">
        <v>6216</v>
      </c>
      <c r="E142" s="18" t="s">
        <v>6217</v>
      </c>
      <c r="F142" s="18"/>
      <c r="G142" s="18" t="s">
        <v>6218</v>
      </c>
      <c r="H142" s="18" t="s">
        <v>6219</v>
      </c>
      <c r="I142" s="20"/>
      <c r="J142" s="19">
        <v>42185</v>
      </c>
      <c r="K142" s="20">
        <v>2014</v>
      </c>
      <c r="L142" s="20">
        <v>2017</v>
      </c>
      <c r="M142" s="31">
        <v>2870</v>
      </c>
      <c r="N142" s="21" t="s">
        <v>130</v>
      </c>
      <c r="O142" s="23">
        <f>M142*VLOOKUP(N142,Kurzy!$A$2:$B$11,2,FALSE)</f>
        <v>2870</v>
      </c>
      <c r="P142" s="18"/>
      <c r="Q142" s="18" t="s">
        <v>10147</v>
      </c>
      <c r="R142" s="18"/>
    </row>
    <row r="143" spans="1:18" ht="38.25" hidden="1" x14ac:dyDescent="0.2">
      <c r="A143" s="7" t="s">
        <v>7</v>
      </c>
      <c r="B143" s="4" t="s">
        <v>77</v>
      </c>
      <c r="C143" s="18" t="s">
        <v>6220</v>
      </c>
      <c r="D143" s="18" t="s">
        <v>6221</v>
      </c>
      <c r="E143" s="18" t="s">
        <v>6222</v>
      </c>
      <c r="F143" s="18"/>
      <c r="G143" s="18" t="s">
        <v>6223</v>
      </c>
      <c r="H143" s="18" t="s">
        <v>6224</v>
      </c>
      <c r="I143" s="20"/>
      <c r="J143" s="19">
        <v>41436</v>
      </c>
      <c r="K143" s="20">
        <v>2012</v>
      </c>
      <c r="L143" s="20">
        <v>2016</v>
      </c>
      <c r="M143" s="31">
        <v>0</v>
      </c>
      <c r="N143" s="21" t="s">
        <v>130</v>
      </c>
      <c r="O143" s="23">
        <f>M143*VLOOKUP(N143,Kurzy!$A$2:$B$11,2,FALSE)</f>
        <v>0</v>
      </c>
      <c r="P143" s="18"/>
      <c r="Q143" s="18" t="s">
        <v>10143</v>
      </c>
      <c r="R143" s="18" t="s">
        <v>10145</v>
      </c>
    </row>
    <row r="144" spans="1:18" ht="63.75" x14ac:dyDescent="0.2">
      <c r="A144" s="7" t="s">
        <v>7</v>
      </c>
      <c r="B144" s="4" t="s">
        <v>77</v>
      </c>
      <c r="C144" s="18" t="s">
        <v>6225</v>
      </c>
      <c r="D144" s="18" t="s">
        <v>6221</v>
      </c>
      <c r="E144" s="18">
        <v>61360003</v>
      </c>
      <c r="F144" s="18"/>
      <c r="G144" s="18" t="s">
        <v>6226</v>
      </c>
      <c r="H144" s="18" t="s">
        <v>311</v>
      </c>
      <c r="I144" s="20"/>
      <c r="J144" s="19">
        <v>41183</v>
      </c>
      <c r="K144" s="20">
        <v>2013</v>
      </c>
      <c r="L144" s="20">
        <v>2016</v>
      </c>
      <c r="M144" s="31">
        <v>11675</v>
      </c>
      <c r="N144" s="21" t="s">
        <v>130</v>
      </c>
      <c r="O144" s="23">
        <f>M144*VLOOKUP(N144,Kurzy!$A$2:$B$11,2,FALSE)</f>
        <v>11675</v>
      </c>
      <c r="P144" s="18" t="s">
        <v>6277</v>
      </c>
      <c r="Q144" s="18" t="s">
        <v>10147</v>
      </c>
      <c r="R144" s="18"/>
    </row>
    <row r="145" spans="1:18" ht="38.25" x14ac:dyDescent="0.2">
      <c r="A145" s="7" t="s">
        <v>7</v>
      </c>
      <c r="B145" s="4" t="s">
        <v>26</v>
      </c>
      <c r="C145" s="18" t="s">
        <v>6227</v>
      </c>
      <c r="D145" s="18" t="s">
        <v>6228</v>
      </c>
      <c r="E145" s="18" t="s">
        <v>6229</v>
      </c>
      <c r="F145" s="18"/>
      <c r="G145" s="18" t="s">
        <v>723</v>
      </c>
      <c r="H145" s="18" t="s">
        <v>304</v>
      </c>
      <c r="I145" s="20"/>
      <c r="J145" s="19" t="s">
        <v>6230</v>
      </c>
      <c r="K145" s="20">
        <v>2011</v>
      </c>
      <c r="L145" s="20">
        <v>2015</v>
      </c>
      <c r="M145" s="31">
        <v>7223.4</v>
      </c>
      <c r="N145" s="21" t="s">
        <v>130</v>
      </c>
      <c r="O145" s="23">
        <f>M145*VLOOKUP(N145,Kurzy!$A$2:$B$11,2,FALSE)</f>
        <v>7223.4</v>
      </c>
      <c r="P145" s="18" t="s">
        <v>6278</v>
      </c>
      <c r="Q145" s="18" t="s">
        <v>10147</v>
      </c>
      <c r="R145" s="18"/>
    </row>
    <row r="146" spans="1:18" ht="25.5" hidden="1" x14ac:dyDescent="0.2">
      <c r="A146" s="7" t="s">
        <v>7</v>
      </c>
      <c r="B146" s="4" t="s">
        <v>26</v>
      </c>
      <c r="C146" s="18" t="s">
        <v>6231</v>
      </c>
      <c r="D146" s="18" t="s">
        <v>6125</v>
      </c>
      <c r="E146" s="18" t="s">
        <v>6232</v>
      </c>
      <c r="F146" s="18"/>
      <c r="G146" s="18" t="s">
        <v>6233</v>
      </c>
      <c r="H146" s="18" t="s">
        <v>304</v>
      </c>
      <c r="I146" s="20"/>
      <c r="J146" s="19">
        <v>41836</v>
      </c>
      <c r="K146" s="20">
        <v>2013</v>
      </c>
      <c r="L146" s="20">
        <v>2016</v>
      </c>
      <c r="M146" s="31">
        <v>0</v>
      </c>
      <c r="N146" s="21" t="s">
        <v>130</v>
      </c>
      <c r="O146" s="23">
        <f>M146*VLOOKUP(N146,Kurzy!$A$2:$B$11,2,FALSE)</f>
        <v>0</v>
      </c>
      <c r="P146" s="18" t="s">
        <v>6279</v>
      </c>
      <c r="Q146" s="18" t="s">
        <v>10143</v>
      </c>
      <c r="R146" s="18" t="s">
        <v>10145</v>
      </c>
    </row>
    <row r="147" spans="1:18" ht="25.5" x14ac:dyDescent="0.2">
      <c r="A147" s="7" t="s">
        <v>7</v>
      </c>
      <c r="B147" s="4" t="s">
        <v>78</v>
      </c>
      <c r="C147" s="18" t="s">
        <v>6234</v>
      </c>
      <c r="D147" s="18" t="s">
        <v>6235</v>
      </c>
      <c r="E147" s="18" t="s">
        <v>6236</v>
      </c>
      <c r="F147" s="18"/>
      <c r="G147" s="18" t="s">
        <v>6237</v>
      </c>
      <c r="H147" s="18" t="s">
        <v>6238</v>
      </c>
      <c r="I147" s="20"/>
      <c r="J147" s="19">
        <v>42494</v>
      </c>
      <c r="K147" s="20">
        <v>2015</v>
      </c>
      <c r="L147" s="20">
        <v>2017</v>
      </c>
      <c r="M147" s="31">
        <v>4175</v>
      </c>
      <c r="N147" s="21" t="s">
        <v>130</v>
      </c>
      <c r="O147" s="23">
        <f>M147*VLOOKUP(N147,Kurzy!$A$2:$B$11,2,FALSE)</f>
        <v>4175</v>
      </c>
      <c r="P147" s="18"/>
      <c r="Q147" s="18" t="s">
        <v>10147</v>
      </c>
      <c r="R147" s="18"/>
    </row>
    <row r="148" spans="1:18" ht="51" x14ac:dyDescent="0.2">
      <c r="A148" s="7" t="s">
        <v>7</v>
      </c>
      <c r="B148" s="4" t="s">
        <v>78</v>
      </c>
      <c r="C148" s="18" t="s">
        <v>6239</v>
      </c>
      <c r="D148" s="18" t="s">
        <v>6240</v>
      </c>
      <c r="E148" s="18" t="s">
        <v>6241</v>
      </c>
      <c r="F148" s="18"/>
      <c r="G148" s="18" t="s">
        <v>6242</v>
      </c>
      <c r="H148" s="18" t="s">
        <v>6243</v>
      </c>
      <c r="I148" s="20"/>
      <c r="J148" s="19">
        <v>42036</v>
      </c>
      <c r="K148" s="20">
        <v>2015</v>
      </c>
      <c r="L148" s="20">
        <v>2016</v>
      </c>
      <c r="M148" s="31">
        <v>16190</v>
      </c>
      <c r="N148" s="21" t="s">
        <v>130</v>
      </c>
      <c r="O148" s="23">
        <f>M148*VLOOKUP(N148,Kurzy!$A$2:$B$11,2,FALSE)</f>
        <v>16190</v>
      </c>
      <c r="P148" s="18"/>
      <c r="Q148" s="18" t="s">
        <v>10147</v>
      </c>
      <c r="R148" s="18"/>
    </row>
    <row r="149" spans="1:18" ht="38.25" x14ac:dyDescent="0.2">
      <c r="A149" s="7" t="s">
        <v>7</v>
      </c>
      <c r="B149" s="4" t="s">
        <v>78</v>
      </c>
      <c r="C149" s="18" t="s">
        <v>6244</v>
      </c>
      <c r="D149" s="18" t="s">
        <v>6245</v>
      </c>
      <c r="E149" s="18" t="s">
        <v>6246</v>
      </c>
      <c r="F149" s="18"/>
      <c r="G149" s="18" t="s">
        <v>6247</v>
      </c>
      <c r="H149" s="18" t="s">
        <v>478</v>
      </c>
      <c r="I149" s="20"/>
      <c r="J149" s="19">
        <v>42252</v>
      </c>
      <c r="K149" s="20">
        <v>2015</v>
      </c>
      <c r="L149" s="20">
        <v>2016</v>
      </c>
      <c r="M149" s="31">
        <v>40036</v>
      </c>
      <c r="N149" s="21" t="s">
        <v>130</v>
      </c>
      <c r="O149" s="23">
        <f>M149*VLOOKUP(N149,Kurzy!$A$2:$B$11,2,FALSE)</f>
        <v>40036</v>
      </c>
      <c r="P149" s="18"/>
      <c r="Q149" s="18" t="s">
        <v>10147</v>
      </c>
      <c r="R149" s="18"/>
    </row>
    <row r="150" spans="1:18" ht="38.25" x14ac:dyDescent="0.2">
      <c r="A150" s="7" t="s">
        <v>7</v>
      </c>
      <c r="B150" s="4" t="s">
        <v>78</v>
      </c>
      <c r="C150" s="18" t="s">
        <v>6248</v>
      </c>
      <c r="D150" s="18" t="s">
        <v>6249</v>
      </c>
      <c r="E150" s="18" t="s">
        <v>6250</v>
      </c>
      <c r="F150" s="18"/>
      <c r="G150" s="18" t="s">
        <v>6251</v>
      </c>
      <c r="H150" s="18" t="s">
        <v>2131</v>
      </c>
      <c r="I150" s="20"/>
      <c r="J150" s="19">
        <v>42069</v>
      </c>
      <c r="K150" s="20">
        <v>2015</v>
      </c>
      <c r="L150" s="20">
        <v>2017</v>
      </c>
      <c r="M150" s="31">
        <v>14042</v>
      </c>
      <c r="N150" s="21" t="s">
        <v>130</v>
      </c>
      <c r="O150" s="23">
        <f>M150*VLOOKUP(N150,Kurzy!$A$2:$B$11,2,FALSE)</f>
        <v>14042</v>
      </c>
      <c r="P150" s="18"/>
      <c r="Q150" s="18" t="s">
        <v>10147</v>
      </c>
      <c r="R150" s="18"/>
    </row>
    <row r="151" spans="1:18" ht="102" x14ac:dyDescent="0.2">
      <c r="A151" s="7" t="s">
        <v>7</v>
      </c>
      <c r="B151" s="4" t="s">
        <v>7</v>
      </c>
      <c r="C151" s="18" t="s">
        <v>6252</v>
      </c>
      <c r="D151" s="18" t="s">
        <v>6253</v>
      </c>
      <c r="E151" s="18" t="s">
        <v>6254</v>
      </c>
      <c r="F151" s="18"/>
      <c r="G151" s="18" t="s">
        <v>6255</v>
      </c>
      <c r="H151" s="18" t="s">
        <v>6256</v>
      </c>
      <c r="I151" s="20"/>
      <c r="J151" s="19">
        <v>42191</v>
      </c>
      <c r="K151" s="20">
        <v>2015</v>
      </c>
      <c r="L151" s="20">
        <v>2017</v>
      </c>
      <c r="M151" s="31">
        <v>381088</v>
      </c>
      <c r="N151" s="21" t="s">
        <v>130</v>
      </c>
      <c r="O151" s="23">
        <f>M151*VLOOKUP(N151,Kurzy!$A$2:$B$11,2,FALSE)</f>
        <v>381088</v>
      </c>
      <c r="P151" s="18" t="s">
        <v>6280</v>
      </c>
      <c r="Q151" s="18" t="s">
        <v>10147</v>
      </c>
      <c r="R151" s="18"/>
    </row>
    <row r="152" spans="1:18" ht="102" x14ac:dyDescent="0.2">
      <c r="A152" s="7" t="s">
        <v>7</v>
      </c>
      <c r="B152" s="4" t="s">
        <v>7</v>
      </c>
      <c r="C152" s="18" t="s">
        <v>6257</v>
      </c>
      <c r="D152" s="18" t="s">
        <v>6253</v>
      </c>
      <c r="E152" s="18" t="s">
        <v>6258</v>
      </c>
      <c r="F152" s="18"/>
      <c r="G152" s="18" t="s">
        <v>6255</v>
      </c>
      <c r="H152" s="18" t="s">
        <v>6256</v>
      </c>
      <c r="I152" s="20"/>
      <c r="J152" s="19">
        <v>42200</v>
      </c>
      <c r="K152" s="20">
        <v>2015</v>
      </c>
      <c r="L152" s="20">
        <v>2017</v>
      </c>
      <c r="M152" s="31">
        <v>61081</v>
      </c>
      <c r="N152" s="21" t="s">
        <v>130</v>
      </c>
      <c r="O152" s="23">
        <f>M152*VLOOKUP(N152,Kurzy!$A$2:$B$11,2,FALSE)</f>
        <v>61081</v>
      </c>
      <c r="P152" s="18" t="s">
        <v>6281</v>
      </c>
      <c r="Q152" s="18" t="s">
        <v>10147</v>
      </c>
      <c r="R152" s="18"/>
    </row>
    <row r="153" spans="1:18" ht="102" x14ac:dyDescent="0.2">
      <c r="A153" s="7" t="s">
        <v>7</v>
      </c>
      <c r="B153" s="4" t="s">
        <v>7</v>
      </c>
      <c r="C153" s="18" t="s">
        <v>632</v>
      </c>
      <c r="D153" s="18" t="s">
        <v>6259</v>
      </c>
      <c r="E153" s="18" t="s">
        <v>6260</v>
      </c>
      <c r="F153" s="18"/>
      <c r="G153" s="18" t="s">
        <v>6261</v>
      </c>
      <c r="H153" s="18" t="s">
        <v>6256</v>
      </c>
      <c r="I153" s="20"/>
      <c r="J153" s="19">
        <v>41866</v>
      </c>
      <c r="K153" s="20">
        <v>2014</v>
      </c>
      <c r="L153" s="20">
        <v>2016</v>
      </c>
      <c r="M153" s="31">
        <v>205402</v>
      </c>
      <c r="N153" s="21" t="s">
        <v>130</v>
      </c>
      <c r="O153" s="23">
        <f>M153*VLOOKUP(N153,Kurzy!$A$2:$B$11,2,FALSE)</f>
        <v>205402</v>
      </c>
      <c r="P153" s="18" t="s">
        <v>6282</v>
      </c>
      <c r="Q153" s="18" t="s">
        <v>10147</v>
      </c>
      <c r="R153" s="18"/>
    </row>
    <row r="154" spans="1:18" ht="51" x14ac:dyDescent="0.2">
      <c r="A154" s="7" t="s">
        <v>31</v>
      </c>
      <c r="B154" s="4" t="s">
        <v>4867</v>
      </c>
      <c r="C154" s="18" t="s">
        <v>4868</v>
      </c>
      <c r="D154" s="18" t="s">
        <v>4869</v>
      </c>
      <c r="E154" s="18" t="s">
        <v>4870</v>
      </c>
      <c r="F154" s="18" t="s">
        <v>4871</v>
      </c>
      <c r="G154" s="18" t="s">
        <v>4872</v>
      </c>
      <c r="H154" s="18" t="s">
        <v>2171</v>
      </c>
      <c r="I154" s="20" t="s">
        <v>4873</v>
      </c>
      <c r="J154" s="19">
        <v>41863</v>
      </c>
      <c r="K154" s="20">
        <v>2014</v>
      </c>
      <c r="L154" s="20">
        <v>2016</v>
      </c>
      <c r="M154" s="31">
        <v>64315</v>
      </c>
      <c r="N154" s="21" t="s">
        <v>130</v>
      </c>
      <c r="O154" s="23">
        <f>M154*VLOOKUP(N154,Kurzy!$A$2:$B$11,2,FALSE)</f>
        <v>64315</v>
      </c>
      <c r="P154" s="18" t="s">
        <v>4910</v>
      </c>
      <c r="Q154" s="18" t="s">
        <v>10147</v>
      </c>
      <c r="R154" s="18"/>
    </row>
    <row r="155" spans="1:18" ht="51" x14ac:dyDescent="0.2">
      <c r="A155" s="7" t="s">
        <v>31</v>
      </c>
      <c r="B155" s="4" t="s">
        <v>4867</v>
      </c>
      <c r="C155" s="18" t="s">
        <v>4874</v>
      </c>
      <c r="D155" s="18" t="s">
        <v>4869</v>
      </c>
      <c r="E155" s="18" t="s">
        <v>4875</v>
      </c>
      <c r="F155" s="18" t="s">
        <v>4871</v>
      </c>
      <c r="G155" s="18" t="s">
        <v>4872</v>
      </c>
      <c r="H155" s="18" t="s">
        <v>2171</v>
      </c>
      <c r="I155" s="20" t="s">
        <v>4873</v>
      </c>
      <c r="J155" s="19">
        <v>42177</v>
      </c>
      <c r="K155" s="20">
        <v>2015</v>
      </c>
      <c r="L155" s="20">
        <v>2017</v>
      </c>
      <c r="M155" s="31">
        <v>104086</v>
      </c>
      <c r="N155" s="21" t="s">
        <v>130</v>
      </c>
      <c r="O155" s="23">
        <f>M155*VLOOKUP(N155,Kurzy!$A$2:$B$11,2,FALSE)</f>
        <v>104086</v>
      </c>
      <c r="P155" s="18" t="s">
        <v>4911</v>
      </c>
      <c r="Q155" s="18" t="s">
        <v>10147</v>
      </c>
      <c r="R155" s="18"/>
    </row>
    <row r="156" spans="1:18" ht="51" x14ac:dyDescent="0.2">
      <c r="A156" s="7" t="s">
        <v>31</v>
      </c>
      <c r="B156" s="4" t="s">
        <v>4867</v>
      </c>
      <c r="C156" s="18" t="s">
        <v>4874</v>
      </c>
      <c r="D156" s="18" t="s">
        <v>4869</v>
      </c>
      <c r="E156" s="18" t="s">
        <v>4875</v>
      </c>
      <c r="F156" s="18" t="s">
        <v>4871</v>
      </c>
      <c r="G156" s="18" t="s">
        <v>4872</v>
      </c>
      <c r="H156" s="18" t="s">
        <v>4876</v>
      </c>
      <c r="I156" s="20" t="s">
        <v>4873</v>
      </c>
      <c r="J156" s="19">
        <v>42177</v>
      </c>
      <c r="K156" s="20">
        <v>2015</v>
      </c>
      <c r="L156" s="20">
        <v>2017</v>
      </c>
      <c r="M156" s="31">
        <v>15214</v>
      </c>
      <c r="N156" s="21" t="s">
        <v>130</v>
      </c>
      <c r="O156" s="23">
        <f>M156*VLOOKUP(N156,Kurzy!$A$2:$B$11,2,FALSE)</f>
        <v>15214</v>
      </c>
      <c r="P156" s="18" t="s">
        <v>4911</v>
      </c>
      <c r="Q156" s="18" t="s">
        <v>10147</v>
      </c>
      <c r="R156" s="18"/>
    </row>
    <row r="157" spans="1:18" ht="38.25" x14ac:dyDescent="0.2">
      <c r="A157" s="7" t="s">
        <v>31</v>
      </c>
      <c r="B157" s="4" t="s">
        <v>79</v>
      </c>
      <c r="C157" s="18" t="s">
        <v>4877</v>
      </c>
      <c r="D157" s="18" t="s">
        <v>4878</v>
      </c>
      <c r="E157" s="18" t="s">
        <v>4879</v>
      </c>
      <c r="F157" s="18" t="s">
        <v>4880</v>
      </c>
      <c r="G157" s="18" t="s">
        <v>4881</v>
      </c>
      <c r="H157" s="18" t="s">
        <v>4882</v>
      </c>
      <c r="I157" s="20">
        <v>5051738000</v>
      </c>
      <c r="J157" s="19">
        <v>41604</v>
      </c>
      <c r="K157" s="20">
        <v>2014</v>
      </c>
      <c r="L157" s="20">
        <v>2015</v>
      </c>
      <c r="M157" s="31">
        <v>14454.76</v>
      </c>
      <c r="N157" s="21" t="s">
        <v>130</v>
      </c>
      <c r="O157" s="23">
        <f>M157*VLOOKUP(N157,Kurzy!$A$2:$B$11,2,FALSE)</f>
        <v>14454.76</v>
      </c>
      <c r="P157" s="18"/>
      <c r="Q157" s="18" t="s">
        <v>10147</v>
      </c>
      <c r="R157" s="18"/>
    </row>
    <row r="158" spans="1:18" ht="38.25" x14ac:dyDescent="0.2">
      <c r="A158" s="7" t="s">
        <v>31</v>
      </c>
      <c r="B158" s="4" t="s">
        <v>79</v>
      </c>
      <c r="C158" s="18" t="s">
        <v>4883</v>
      </c>
      <c r="D158" s="18" t="s">
        <v>4884</v>
      </c>
      <c r="E158" s="18" t="s">
        <v>4885</v>
      </c>
      <c r="F158" s="18" t="s">
        <v>4886</v>
      </c>
      <c r="G158" s="18" t="s">
        <v>4887</v>
      </c>
      <c r="H158" s="18" t="s">
        <v>4888</v>
      </c>
      <c r="I158" s="20" t="s">
        <v>4889</v>
      </c>
      <c r="J158" s="19">
        <v>41803</v>
      </c>
      <c r="K158" s="20">
        <v>2014</v>
      </c>
      <c r="L158" s="20">
        <v>2016</v>
      </c>
      <c r="M158" s="31">
        <v>22000</v>
      </c>
      <c r="N158" s="21" t="s">
        <v>130</v>
      </c>
      <c r="O158" s="23">
        <f>M158*VLOOKUP(N158,Kurzy!$A$2:$B$11,2,FALSE)</f>
        <v>22000</v>
      </c>
      <c r="P158" s="18"/>
      <c r="Q158" s="18" t="s">
        <v>10147</v>
      </c>
      <c r="R158" s="18"/>
    </row>
    <row r="159" spans="1:18" ht="51" x14ac:dyDescent="0.2">
      <c r="A159" s="7" t="s">
        <v>31</v>
      </c>
      <c r="B159" s="4" t="s">
        <v>79</v>
      </c>
      <c r="C159" s="18" t="s">
        <v>4890</v>
      </c>
      <c r="D159" s="18" t="s">
        <v>4863</v>
      </c>
      <c r="E159" s="18">
        <v>602150</v>
      </c>
      <c r="F159" s="18" t="s">
        <v>4891</v>
      </c>
      <c r="G159" s="18" t="s">
        <v>4892</v>
      </c>
      <c r="H159" s="18" t="s">
        <v>4893</v>
      </c>
      <c r="I159" s="20" t="s">
        <v>4894</v>
      </c>
      <c r="J159" s="19">
        <v>41264</v>
      </c>
      <c r="K159" s="20">
        <v>2013</v>
      </c>
      <c r="L159" s="20">
        <v>2016</v>
      </c>
      <c r="M159" s="31">
        <v>15797.58</v>
      </c>
      <c r="N159" s="21" t="s">
        <v>130</v>
      </c>
      <c r="O159" s="23">
        <f>M159*VLOOKUP(N159,Kurzy!$A$2:$B$11,2,FALSE)</f>
        <v>15797.58</v>
      </c>
      <c r="P159" s="18"/>
      <c r="Q159" s="18" t="s">
        <v>10147</v>
      </c>
      <c r="R159" s="18"/>
    </row>
    <row r="160" spans="1:18" ht="38.25" x14ac:dyDescent="0.2">
      <c r="A160" s="7" t="s">
        <v>31</v>
      </c>
      <c r="B160" s="4" t="s">
        <v>79</v>
      </c>
      <c r="C160" s="18" t="s">
        <v>4895</v>
      </c>
      <c r="D160" s="18" t="s">
        <v>4884</v>
      </c>
      <c r="E160" s="18" t="s">
        <v>4896</v>
      </c>
      <c r="F160" s="18" t="s">
        <v>4897</v>
      </c>
      <c r="G160" s="18" t="s">
        <v>4898</v>
      </c>
      <c r="H160" s="18" t="s">
        <v>4882</v>
      </c>
      <c r="I160" s="20">
        <v>5051738000</v>
      </c>
      <c r="J160" s="19">
        <v>41163</v>
      </c>
      <c r="K160" s="20">
        <v>2012</v>
      </c>
      <c r="L160" s="20">
        <v>2015</v>
      </c>
      <c r="M160" s="31">
        <v>2182.44</v>
      </c>
      <c r="N160" s="21" t="s">
        <v>130</v>
      </c>
      <c r="O160" s="23">
        <f>M160*VLOOKUP(N160,Kurzy!$A$2:$B$11,2,FALSE)</f>
        <v>2182.44</v>
      </c>
      <c r="P160" s="18"/>
      <c r="Q160" s="18" t="s">
        <v>10147</v>
      </c>
      <c r="R160" s="18"/>
    </row>
    <row r="161" spans="1:18" ht="38.25" x14ac:dyDescent="0.2">
      <c r="A161" s="7" t="s">
        <v>31</v>
      </c>
      <c r="B161" s="4" t="s">
        <v>79</v>
      </c>
      <c r="C161" s="18" t="s">
        <v>4899</v>
      </c>
      <c r="D161" s="18" t="s">
        <v>4878</v>
      </c>
      <c r="E161" s="18" t="s">
        <v>4900</v>
      </c>
      <c r="F161" s="18" t="s">
        <v>4901</v>
      </c>
      <c r="G161" s="18" t="s">
        <v>4902</v>
      </c>
      <c r="H161" s="18" t="s">
        <v>4903</v>
      </c>
      <c r="I161" s="20">
        <v>5801931</v>
      </c>
      <c r="J161" s="19">
        <v>41109</v>
      </c>
      <c r="K161" s="20">
        <v>2012</v>
      </c>
      <c r="L161" s="20">
        <v>2014</v>
      </c>
      <c r="M161" s="31">
        <v>4121.24</v>
      </c>
      <c r="N161" s="21" t="s">
        <v>130</v>
      </c>
      <c r="O161" s="23">
        <f>M161*VLOOKUP(N161,Kurzy!$A$2:$B$11,2,FALSE)</f>
        <v>4121.24</v>
      </c>
      <c r="P161" s="18"/>
      <c r="Q161" s="18" t="s">
        <v>10147</v>
      </c>
      <c r="R161" s="18"/>
    </row>
    <row r="162" spans="1:18" ht="25.5" x14ac:dyDescent="0.2">
      <c r="A162" s="7" t="s">
        <v>31</v>
      </c>
      <c r="B162" s="4" t="s">
        <v>79</v>
      </c>
      <c r="C162" s="18" t="s">
        <v>4904</v>
      </c>
      <c r="D162" s="18" t="s">
        <v>4905</v>
      </c>
      <c r="E162" s="18" t="s">
        <v>4906</v>
      </c>
      <c r="F162" s="18"/>
      <c r="G162" s="18"/>
      <c r="H162" s="18" t="s">
        <v>4907</v>
      </c>
      <c r="I162" s="20"/>
      <c r="J162" s="19">
        <v>42069</v>
      </c>
      <c r="K162" s="20">
        <v>2015</v>
      </c>
      <c r="L162" s="20">
        <v>2015</v>
      </c>
      <c r="M162" s="31">
        <v>1371.01</v>
      </c>
      <c r="N162" s="21" t="s">
        <v>130</v>
      </c>
      <c r="O162" s="23">
        <f>M162*VLOOKUP(N162,Kurzy!$A$2:$B$11,2,FALSE)</f>
        <v>1371.01</v>
      </c>
      <c r="P162" s="18"/>
      <c r="Q162" s="18" t="s">
        <v>10147</v>
      </c>
      <c r="R162" s="18"/>
    </row>
    <row r="163" spans="1:18" ht="25.5" x14ac:dyDescent="0.2">
      <c r="A163" s="7" t="s">
        <v>31</v>
      </c>
      <c r="B163" s="4" t="s">
        <v>80</v>
      </c>
      <c r="C163" s="18" t="s">
        <v>4908</v>
      </c>
      <c r="D163" s="18" t="s">
        <v>4841</v>
      </c>
      <c r="E163" s="18" t="s">
        <v>4909</v>
      </c>
      <c r="F163" s="18" t="s">
        <v>4834</v>
      </c>
      <c r="G163" s="18"/>
      <c r="H163" s="18" t="s">
        <v>4835</v>
      </c>
      <c r="I163" s="20"/>
      <c r="J163" s="19">
        <v>42060</v>
      </c>
      <c r="K163" s="20">
        <v>2015</v>
      </c>
      <c r="L163" s="20">
        <v>2016</v>
      </c>
      <c r="M163" s="31">
        <v>8000</v>
      </c>
      <c r="N163" s="21" t="s">
        <v>130</v>
      </c>
      <c r="O163" s="23">
        <f>M163*VLOOKUP(N163,Kurzy!$A$2:$B$11,2,FALSE)</f>
        <v>8000</v>
      </c>
      <c r="P163" s="18"/>
      <c r="Q163" s="18" t="s">
        <v>10147</v>
      </c>
      <c r="R163" s="18"/>
    </row>
    <row r="164" spans="1:18" ht="76.5" x14ac:dyDescent="0.2">
      <c r="A164" s="7" t="s">
        <v>31</v>
      </c>
      <c r="B164" s="4" t="s">
        <v>43</v>
      </c>
      <c r="C164" s="18" t="s">
        <v>4843</v>
      </c>
      <c r="D164" s="18" t="s">
        <v>4844</v>
      </c>
      <c r="E164" s="18" t="s">
        <v>4845</v>
      </c>
      <c r="F164" s="18" t="s">
        <v>4846</v>
      </c>
      <c r="G164" s="18" t="s">
        <v>4847</v>
      </c>
      <c r="H164" s="18" t="s">
        <v>4848</v>
      </c>
      <c r="I164" s="20"/>
      <c r="J164" s="19">
        <v>42146</v>
      </c>
      <c r="K164" s="20">
        <v>2015</v>
      </c>
      <c r="L164" s="20">
        <v>2015</v>
      </c>
      <c r="M164" s="31">
        <v>1465</v>
      </c>
      <c r="N164" s="21" t="s">
        <v>139</v>
      </c>
      <c r="O164" s="23">
        <f>M164*VLOOKUP(N164,Kurzy!$A$2:$B$11,2,FALSE)</f>
        <v>1345.6415908882152</v>
      </c>
      <c r="P164" s="18"/>
      <c r="Q164" s="18" t="s">
        <v>10147</v>
      </c>
      <c r="R164" s="4" t="s">
        <v>10188</v>
      </c>
    </row>
    <row r="165" spans="1:18" ht="76.5" x14ac:dyDescent="0.2">
      <c r="A165" s="7" t="s">
        <v>31</v>
      </c>
      <c r="B165" s="4" t="s">
        <v>43</v>
      </c>
      <c r="C165" s="18" t="s">
        <v>4849</v>
      </c>
      <c r="D165" s="18" t="s">
        <v>4844</v>
      </c>
      <c r="E165" s="18" t="s">
        <v>4850</v>
      </c>
      <c r="F165" s="18" t="s">
        <v>4846</v>
      </c>
      <c r="G165" s="18" t="s">
        <v>4847</v>
      </c>
      <c r="H165" s="18" t="s">
        <v>4848</v>
      </c>
      <c r="I165" s="20"/>
      <c r="J165" s="19">
        <v>42272</v>
      </c>
      <c r="K165" s="20">
        <v>2015</v>
      </c>
      <c r="L165" s="20">
        <v>2016</v>
      </c>
      <c r="M165" s="31">
        <v>24949</v>
      </c>
      <c r="N165" s="21" t="s">
        <v>139</v>
      </c>
      <c r="O165" s="23">
        <f>M165*VLOOKUP(N165,Kurzy!$A$2:$B$11,2,FALSE)</f>
        <v>22916.322219160465</v>
      </c>
      <c r="P165" s="18"/>
      <c r="Q165" s="18" t="s">
        <v>10147</v>
      </c>
      <c r="R165" s="4" t="s">
        <v>10188</v>
      </c>
    </row>
    <row r="166" spans="1:18" ht="114.75" x14ac:dyDescent="0.2">
      <c r="A166" s="7" t="s">
        <v>30</v>
      </c>
      <c r="B166" s="4" t="s">
        <v>47</v>
      </c>
      <c r="C166" s="18" t="s">
        <v>2089</v>
      </c>
      <c r="D166" s="18" t="s">
        <v>2090</v>
      </c>
      <c r="E166" s="18" t="s">
        <v>2091</v>
      </c>
      <c r="F166" s="18" t="s">
        <v>2092</v>
      </c>
      <c r="G166" s="18" t="s">
        <v>2093</v>
      </c>
      <c r="H166" s="18" t="s">
        <v>304</v>
      </c>
      <c r="I166" s="20"/>
      <c r="J166" s="19">
        <v>40831</v>
      </c>
      <c r="K166" s="20">
        <v>2011</v>
      </c>
      <c r="L166" s="20">
        <v>2014</v>
      </c>
      <c r="M166" s="31">
        <v>4000</v>
      </c>
      <c r="N166" s="21" t="s">
        <v>130</v>
      </c>
      <c r="O166" s="23">
        <f>M166*VLOOKUP(N166,Kurzy!$A$2:$B$11,2,FALSE)</f>
        <v>4000</v>
      </c>
      <c r="P166" s="18" t="s">
        <v>2344</v>
      </c>
      <c r="Q166" s="18" t="s">
        <v>10147</v>
      </c>
      <c r="R166" s="18"/>
    </row>
    <row r="167" spans="1:18" ht="89.25" x14ac:dyDescent="0.2">
      <c r="A167" s="7" t="s">
        <v>30</v>
      </c>
      <c r="B167" s="4" t="s">
        <v>47</v>
      </c>
      <c r="C167" s="18" t="s">
        <v>2094</v>
      </c>
      <c r="D167" s="18" t="s">
        <v>2095</v>
      </c>
      <c r="E167" s="18" t="s">
        <v>2096</v>
      </c>
      <c r="F167" s="18" t="s">
        <v>2097</v>
      </c>
      <c r="G167" s="18" t="s">
        <v>2093</v>
      </c>
      <c r="H167" s="18" t="s">
        <v>304</v>
      </c>
      <c r="I167" s="20"/>
      <c r="J167" s="19">
        <v>41716</v>
      </c>
      <c r="K167" s="20">
        <v>2013</v>
      </c>
      <c r="L167" s="20">
        <v>2015</v>
      </c>
      <c r="M167" s="31">
        <v>1044.9100000000001</v>
      </c>
      <c r="N167" s="21" t="s">
        <v>130</v>
      </c>
      <c r="O167" s="23">
        <f>M167*VLOOKUP(N167,Kurzy!$A$2:$B$11,2,FALSE)</f>
        <v>1044.9100000000001</v>
      </c>
      <c r="P167" s="18" t="s">
        <v>2345</v>
      </c>
      <c r="Q167" s="18" t="s">
        <v>10147</v>
      </c>
      <c r="R167" s="18"/>
    </row>
    <row r="168" spans="1:18" ht="63.75" x14ac:dyDescent="0.2">
      <c r="A168" s="7" t="s">
        <v>30</v>
      </c>
      <c r="B168" s="4" t="s">
        <v>47</v>
      </c>
      <c r="C168" s="18" t="s">
        <v>2098</v>
      </c>
      <c r="D168" s="18" t="s">
        <v>2099</v>
      </c>
      <c r="E168" s="18" t="s">
        <v>2100</v>
      </c>
      <c r="F168" s="18" t="s">
        <v>2101</v>
      </c>
      <c r="G168" s="18" t="s">
        <v>2093</v>
      </c>
      <c r="H168" s="18" t="s">
        <v>304</v>
      </c>
      <c r="I168" s="20"/>
      <c r="J168" s="19">
        <v>41716</v>
      </c>
      <c r="K168" s="20">
        <v>2013</v>
      </c>
      <c r="L168" s="20">
        <v>2015</v>
      </c>
      <c r="M168" s="31">
        <v>6400</v>
      </c>
      <c r="N168" s="21" t="s">
        <v>130</v>
      </c>
      <c r="O168" s="23">
        <f>M168*VLOOKUP(N168,Kurzy!$A$2:$B$11,2,FALSE)</f>
        <v>6400</v>
      </c>
      <c r="P168" s="18" t="s">
        <v>2346</v>
      </c>
      <c r="Q168" s="18" t="s">
        <v>10147</v>
      </c>
      <c r="R168" s="18"/>
    </row>
    <row r="169" spans="1:18" ht="51" x14ac:dyDescent="0.2">
      <c r="A169" s="7" t="s">
        <v>30</v>
      </c>
      <c r="B169" s="4" t="s">
        <v>47</v>
      </c>
      <c r="C169" s="18" t="s">
        <v>2102</v>
      </c>
      <c r="D169" s="18" t="s">
        <v>2099</v>
      </c>
      <c r="E169" s="18" t="s">
        <v>2103</v>
      </c>
      <c r="F169" s="18" t="s">
        <v>2104</v>
      </c>
      <c r="G169" s="18" t="s">
        <v>2105</v>
      </c>
      <c r="H169" s="18" t="s">
        <v>304</v>
      </c>
      <c r="I169" s="20"/>
      <c r="J169" s="19">
        <v>41608</v>
      </c>
      <c r="K169" s="20">
        <v>2013</v>
      </c>
      <c r="L169" s="20">
        <v>2015</v>
      </c>
      <c r="M169" s="31">
        <v>2745.7</v>
      </c>
      <c r="N169" s="21" t="s">
        <v>130</v>
      </c>
      <c r="O169" s="23">
        <f>M169*VLOOKUP(N169,Kurzy!$A$2:$B$11,2,FALSE)</f>
        <v>2745.7</v>
      </c>
      <c r="P169" s="18" t="s">
        <v>2347</v>
      </c>
      <c r="Q169" s="18" t="s">
        <v>10147</v>
      </c>
      <c r="R169" s="18"/>
    </row>
    <row r="170" spans="1:18" ht="178.5" x14ac:dyDescent="0.2">
      <c r="A170" s="7" t="s">
        <v>30</v>
      </c>
      <c r="B170" s="4" t="s">
        <v>47</v>
      </c>
      <c r="C170" s="18" t="s">
        <v>2106</v>
      </c>
      <c r="D170" s="18" t="s">
        <v>2107</v>
      </c>
      <c r="E170" s="18" t="s">
        <v>2108</v>
      </c>
      <c r="F170" s="18" t="s">
        <v>2109</v>
      </c>
      <c r="G170" s="18" t="s">
        <v>2110</v>
      </c>
      <c r="H170" s="18" t="s">
        <v>304</v>
      </c>
      <c r="I170" s="20"/>
      <c r="J170" s="19">
        <v>41729</v>
      </c>
      <c r="K170" s="20">
        <v>2013</v>
      </c>
      <c r="L170" s="20">
        <v>2015</v>
      </c>
      <c r="M170" s="31">
        <v>5499.81</v>
      </c>
      <c r="N170" s="21" t="s">
        <v>130</v>
      </c>
      <c r="O170" s="23">
        <f>M170*VLOOKUP(N170,Kurzy!$A$2:$B$11,2,FALSE)</f>
        <v>5499.81</v>
      </c>
      <c r="P170" s="18" t="s">
        <v>2348</v>
      </c>
      <c r="Q170" s="18" t="s">
        <v>10147</v>
      </c>
      <c r="R170" s="18"/>
    </row>
    <row r="171" spans="1:18" ht="89.25" x14ac:dyDescent="0.2">
      <c r="A171" s="7" t="s">
        <v>30</v>
      </c>
      <c r="B171" s="4" t="s">
        <v>47</v>
      </c>
      <c r="C171" s="18" t="s">
        <v>2111</v>
      </c>
      <c r="D171" s="18" t="s">
        <v>1936</v>
      </c>
      <c r="E171" s="18" t="s">
        <v>2112</v>
      </c>
      <c r="F171" s="18" t="s">
        <v>2113</v>
      </c>
      <c r="G171" s="18" t="s">
        <v>2114</v>
      </c>
      <c r="H171" s="18" t="s">
        <v>2115</v>
      </c>
      <c r="I171" s="20" t="s">
        <v>2116</v>
      </c>
      <c r="J171" s="19">
        <v>42157</v>
      </c>
      <c r="K171" s="20">
        <v>2015</v>
      </c>
      <c r="L171" s="20">
        <v>2016</v>
      </c>
      <c r="M171" s="31">
        <v>10000</v>
      </c>
      <c r="N171" s="21" t="s">
        <v>130</v>
      </c>
      <c r="O171" s="23">
        <f>M171*VLOOKUP(N171,Kurzy!$A$2:$B$11,2,FALSE)</f>
        <v>10000</v>
      </c>
      <c r="P171" s="18" t="s">
        <v>2349</v>
      </c>
      <c r="Q171" s="18" t="s">
        <v>10147</v>
      </c>
      <c r="R171" s="18"/>
    </row>
    <row r="172" spans="1:18" ht="25.5" x14ac:dyDescent="0.2">
      <c r="A172" s="7" t="s">
        <v>30</v>
      </c>
      <c r="B172" s="4" t="s">
        <v>44</v>
      </c>
      <c r="C172" s="18" t="s">
        <v>2117</v>
      </c>
      <c r="D172" s="18" t="s">
        <v>2118</v>
      </c>
      <c r="E172" s="18">
        <v>607957</v>
      </c>
      <c r="F172" s="18"/>
      <c r="G172" s="18" t="s">
        <v>2119</v>
      </c>
      <c r="H172" s="18" t="s">
        <v>304</v>
      </c>
      <c r="I172" s="20"/>
      <c r="J172" s="19" t="s">
        <v>2120</v>
      </c>
      <c r="K172" s="20">
        <v>2014</v>
      </c>
      <c r="L172" s="20">
        <v>2018</v>
      </c>
      <c r="M172" s="31">
        <v>51325.68</v>
      </c>
      <c r="N172" s="21" t="s">
        <v>130</v>
      </c>
      <c r="O172" s="23">
        <f>M172*VLOOKUP(N172,Kurzy!$A$2:$B$11,2,FALSE)</f>
        <v>51325.68</v>
      </c>
      <c r="P172" s="18"/>
      <c r="Q172" s="18" t="s">
        <v>10147</v>
      </c>
      <c r="R172" s="18"/>
    </row>
    <row r="173" spans="1:18" ht="25.5" x14ac:dyDescent="0.2">
      <c r="A173" s="7" t="s">
        <v>30</v>
      </c>
      <c r="B173" s="4" t="s">
        <v>44</v>
      </c>
      <c r="C173" s="18" t="s">
        <v>2121</v>
      </c>
      <c r="D173" s="18" t="s">
        <v>1079</v>
      </c>
      <c r="E173" s="18" t="s">
        <v>2122</v>
      </c>
      <c r="F173" s="18"/>
      <c r="G173" s="18" t="s">
        <v>2123</v>
      </c>
      <c r="H173" s="18" t="s">
        <v>2123</v>
      </c>
      <c r="I173" s="20"/>
      <c r="J173" s="19">
        <v>40544</v>
      </c>
      <c r="K173" s="20">
        <v>2011</v>
      </c>
      <c r="L173" s="20">
        <v>2014</v>
      </c>
      <c r="M173" s="31">
        <v>25673.88</v>
      </c>
      <c r="N173" s="21" t="s">
        <v>130</v>
      </c>
      <c r="O173" s="23">
        <f>M173*VLOOKUP(N173,Kurzy!$A$2:$B$11,2,FALSE)</f>
        <v>25673.88</v>
      </c>
      <c r="P173" s="18"/>
      <c r="Q173" s="18" t="s">
        <v>10147</v>
      </c>
      <c r="R173" s="18"/>
    </row>
    <row r="174" spans="1:18" ht="25.5" x14ac:dyDescent="0.2">
      <c r="A174" s="7" t="s">
        <v>30</v>
      </c>
      <c r="B174" s="4" t="s">
        <v>44</v>
      </c>
      <c r="C174" s="18" t="s">
        <v>2124</v>
      </c>
      <c r="D174" s="18" t="s">
        <v>2125</v>
      </c>
      <c r="E174" s="18" t="s">
        <v>2126</v>
      </c>
      <c r="F174" s="18"/>
      <c r="G174" s="18" t="s">
        <v>723</v>
      </c>
      <c r="H174" s="18" t="s">
        <v>304</v>
      </c>
      <c r="I174" s="20"/>
      <c r="J174" s="19" t="s">
        <v>2127</v>
      </c>
      <c r="K174" s="20">
        <v>2013</v>
      </c>
      <c r="L174" s="20">
        <v>2015</v>
      </c>
      <c r="M174" s="31">
        <v>18126.8</v>
      </c>
      <c r="N174" s="21" t="s">
        <v>130</v>
      </c>
      <c r="O174" s="23">
        <f>M174*VLOOKUP(N174,Kurzy!$A$2:$B$11,2,FALSE)</f>
        <v>18126.8</v>
      </c>
      <c r="P174" s="18"/>
      <c r="Q174" s="18" t="s">
        <v>10147</v>
      </c>
      <c r="R174" s="18"/>
    </row>
    <row r="175" spans="1:18" ht="38.25" x14ac:dyDescent="0.2">
      <c r="A175" s="7" t="s">
        <v>30</v>
      </c>
      <c r="B175" s="4" t="s">
        <v>45</v>
      </c>
      <c r="C175" s="18" t="s">
        <v>2151</v>
      </c>
      <c r="D175" s="18" t="s">
        <v>2152</v>
      </c>
      <c r="E175" s="18" t="s">
        <v>2153</v>
      </c>
      <c r="F175" s="18" t="s">
        <v>2154</v>
      </c>
      <c r="G175" s="18" t="s">
        <v>2130</v>
      </c>
      <c r="H175" s="18" t="s">
        <v>2130</v>
      </c>
      <c r="I175" s="20"/>
      <c r="J175" s="19">
        <v>41851</v>
      </c>
      <c r="K175" s="20">
        <v>2014</v>
      </c>
      <c r="L175" s="20">
        <v>2015</v>
      </c>
      <c r="M175" s="31">
        <v>3555</v>
      </c>
      <c r="N175" s="21" t="s">
        <v>130</v>
      </c>
      <c r="O175" s="23">
        <f>M175*VLOOKUP(N175,Kurzy!$A$2:$B$11,2,FALSE)</f>
        <v>3555</v>
      </c>
      <c r="P175" s="18"/>
      <c r="Q175" s="18" t="s">
        <v>10147</v>
      </c>
      <c r="R175" s="18"/>
    </row>
    <row r="176" spans="1:18" ht="51" x14ac:dyDescent="0.2">
      <c r="A176" s="7" t="s">
        <v>30</v>
      </c>
      <c r="B176" s="4" t="s">
        <v>45</v>
      </c>
      <c r="C176" s="18" t="s">
        <v>2155</v>
      </c>
      <c r="D176" s="18" t="s">
        <v>2156</v>
      </c>
      <c r="E176" s="18" t="s">
        <v>2157</v>
      </c>
      <c r="F176" s="18" t="s">
        <v>2158</v>
      </c>
      <c r="G176" s="18" t="s">
        <v>2159</v>
      </c>
      <c r="H176" s="18" t="s">
        <v>2160</v>
      </c>
      <c r="I176" s="20"/>
      <c r="J176" s="19">
        <v>41561</v>
      </c>
      <c r="K176" s="20">
        <v>2013</v>
      </c>
      <c r="L176" s="20">
        <v>2015</v>
      </c>
      <c r="M176" s="31">
        <v>55029.69</v>
      </c>
      <c r="N176" s="21" t="s">
        <v>130</v>
      </c>
      <c r="O176" s="23">
        <f>M176*VLOOKUP(N176,Kurzy!$A$2:$B$11,2,FALSE)</f>
        <v>55029.69</v>
      </c>
      <c r="P176" s="18"/>
      <c r="Q176" s="18" t="s">
        <v>10147</v>
      </c>
      <c r="R176" s="18"/>
    </row>
    <row r="177" spans="1:18" ht="51" x14ac:dyDescent="0.2">
      <c r="A177" s="7" t="s">
        <v>30</v>
      </c>
      <c r="B177" s="4" t="s">
        <v>45</v>
      </c>
      <c r="C177" s="18" t="s">
        <v>2161</v>
      </c>
      <c r="D177" s="18" t="s">
        <v>2156</v>
      </c>
      <c r="E177" s="18" t="s">
        <v>2162</v>
      </c>
      <c r="F177" s="18" t="s">
        <v>2158</v>
      </c>
      <c r="G177" s="18" t="s">
        <v>2159</v>
      </c>
      <c r="H177" s="18" t="s">
        <v>2160</v>
      </c>
      <c r="I177" s="20"/>
      <c r="J177" s="19">
        <v>41946</v>
      </c>
      <c r="K177" s="20">
        <v>2014</v>
      </c>
      <c r="L177" s="20">
        <v>2016</v>
      </c>
      <c r="M177" s="31">
        <v>105000</v>
      </c>
      <c r="N177" s="21" t="s">
        <v>130</v>
      </c>
      <c r="O177" s="23">
        <f>M177*VLOOKUP(N177,Kurzy!$A$2:$B$11,2,FALSE)</f>
        <v>105000</v>
      </c>
      <c r="P177" s="18"/>
      <c r="Q177" s="18" t="s">
        <v>10147</v>
      </c>
      <c r="R177" s="18"/>
    </row>
    <row r="178" spans="1:18" ht="38.25" x14ac:dyDescent="0.2">
      <c r="A178" s="7" t="s">
        <v>30</v>
      </c>
      <c r="B178" s="4" t="s">
        <v>45</v>
      </c>
      <c r="C178" s="18" t="s">
        <v>2163</v>
      </c>
      <c r="D178" s="18" t="s">
        <v>2164</v>
      </c>
      <c r="E178" s="18" t="s">
        <v>2165</v>
      </c>
      <c r="F178" s="18" t="s">
        <v>2166</v>
      </c>
      <c r="G178" s="18" t="s">
        <v>2142</v>
      </c>
      <c r="H178" s="18" t="s">
        <v>2167</v>
      </c>
      <c r="I178" s="20"/>
      <c r="J178" s="19">
        <v>41184</v>
      </c>
      <c r="K178" s="20">
        <v>2012</v>
      </c>
      <c r="L178" s="20">
        <v>2015</v>
      </c>
      <c r="M178" s="31">
        <v>51880.3</v>
      </c>
      <c r="N178" s="21" t="s">
        <v>130</v>
      </c>
      <c r="O178" s="23">
        <f>M178*VLOOKUP(N178,Kurzy!$A$2:$B$11,2,FALSE)</f>
        <v>51880.3</v>
      </c>
      <c r="P178" s="18"/>
      <c r="Q178" s="18" t="s">
        <v>10147</v>
      </c>
      <c r="R178" s="18"/>
    </row>
    <row r="179" spans="1:18" ht="51" x14ac:dyDescent="0.2">
      <c r="A179" s="7" t="s">
        <v>30</v>
      </c>
      <c r="B179" s="4" t="s">
        <v>45</v>
      </c>
      <c r="C179" s="18" t="s">
        <v>2168</v>
      </c>
      <c r="D179" s="18" t="s">
        <v>2169</v>
      </c>
      <c r="E179" s="18" t="s">
        <v>2170</v>
      </c>
      <c r="F179" s="18" t="s">
        <v>2166</v>
      </c>
      <c r="G179" s="18" t="s">
        <v>345</v>
      </c>
      <c r="H179" s="18" t="s">
        <v>2171</v>
      </c>
      <c r="I179" s="20"/>
      <c r="J179" s="19">
        <v>41976</v>
      </c>
      <c r="K179" s="20">
        <v>2014</v>
      </c>
      <c r="L179" s="20">
        <v>2017</v>
      </c>
      <c r="M179" s="31">
        <v>10784</v>
      </c>
      <c r="N179" s="21" t="s">
        <v>130</v>
      </c>
      <c r="O179" s="23">
        <f>M179*VLOOKUP(N179,Kurzy!$A$2:$B$11,2,FALSE)</f>
        <v>10784</v>
      </c>
      <c r="P179" s="18"/>
      <c r="Q179" s="18" t="s">
        <v>10147</v>
      </c>
      <c r="R179" s="18"/>
    </row>
    <row r="180" spans="1:18" ht="38.25" x14ac:dyDescent="0.2">
      <c r="A180" s="7" t="s">
        <v>30</v>
      </c>
      <c r="B180" s="4" t="s">
        <v>45</v>
      </c>
      <c r="C180" s="18" t="s">
        <v>2172</v>
      </c>
      <c r="D180" s="18" t="s">
        <v>2173</v>
      </c>
      <c r="E180" s="18">
        <v>21320072</v>
      </c>
      <c r="F180" s="18" t="s">
        <v>602</v>
      </c>
      <c r="G180" s="18" t="s">
        <v>2174</v>
      </c>
      <c r="H180" s="18" t="s">
        <v>767</v>
      </c>
      <c r="I180" s="20"/>
      <c r="J180" s="19">
        <v>41627</v>
      </c>
      <c r="K180" s="20">
        <v>2014</v>
      </c>
      <c r="L180" s="20">
        <v>2015</v>
      </c>
      <c r="M180" s="31">
        <v>2000</v>
      </c>
      <c r="N180" s="21" t="s">
        <v>130</v>
      </c>
      <c r="O180" s="23">
        <f>M180*VLOOKUP(N180,Kurzy!$A$2:$B$11,2,FALSE)</f>
        <v>2000</v>
      </c>
      <c r="P180" s="18"/>
      <c r="Q180" s="18" t="s">
        <v>10147</v>
      </c>
      <c r="R180" s="18"/>
    </row>
    <row r="181" spans="1:18" ht="38.25" x14ac:dyDescent="0.2">
      <c r="A181" s="7" t="s">
        <v>30</v>
      </c>
      <c r="B181" s="4" t="s">
        <v>48</v>
      </c>
      <c r="C181" s="18" t="s">
        <v>2175</v>
      </c>
      <c r="D181" s="18" t="s">
        <v>2176</v>
      </c>
      <c r="E181" s="18" t="s">
        <v>2177</v>
      </c>
      <c r="F181" s="18" t="s">
        <v>2178</v>
      </c>
      <c r="G181" s="18" t="s">
        <v>2179</v>
      </c>
      <c r="H181" s="18" t="s">
        <v>2160</v>
      </c>
      <c r="I181" s="20">
        <v>31819559</v>
      </c>
      <c r="J181" s="19">
        <v>42277</v>
      </c>
      <c r="K181" s="20">
        <v>2015</v>
      </c>
      <c r="L181" s="20">
        <v>2016</v>
      </c>
      <c r="M181" s="31">
        <v>4600</v>
      </c>
      <c r="N181" s="21" t="s">
        <v>130</v>
      </c>
      <c r="O181" s="23">
        <f>M181*VLOOKUP(N181,Kurzy!$A$2:$B$11,2,FALSE)</f>
        <v>4600</v>
      </c>
      <c r="P181" s="18"/>
      <c r="Q181" s="18" t="s">
        <v>10147</v>
      </c>
      <c r="R181" s="18"/>
    </row>
    <row r="182" spans="1:18" ht="38.25" x14ac:dyDescent="0.2">
      <c r="A182" s="7" t="s">
        <v>30</v>
      </c>
      <c r="B182" s="4" t="s">
        <v>48</v>
      </c>
      <c r="C182" s="18" t="s">
        <v>2180</v>
      </c>
      <c r="D182" s="18" t="s">
        <v>2181</v>
      </c>
      <c r="E182" s="18" t="s">
        <v>2182</v>
      </c>
      <c r="F182" s="18" t="s">
        <v>2113</v>
      </c>
      <c r="G182" s="18" t="s">
        <v>635</v>
      </c>
      <c r="H182" s="18" t="s">
        <v>2115</v>
      </c>
      <c r="I182" s="20">
        <v>31821596</v>
      </c>
      <c r="J182" s="19">
        <v>42271</v>
      </c>
      <c r="K182" s="20">
        <v>2015</v>
      </c>
      <c r="L182" s="20">
        <v>2016</v>
      </c>
      <c r="M182" s="31">
        <v>65164</v>
      </c>
      <c r="N182" s="21" t="s">
        <v>130</v>
      </c>
      <c r="O182" s="23">
        <f>M182*VLOOKUP(N182,Kurzy!$A$2:$B$11,2,FALSE)</f>
        <v>65164</v>
      </c>
      <c r="P182" s="18"/>
      <c r="Q182" s="18" t="s">
        <v>10147</v>
      </c>
      <c r="R182" s="18"/>
    </row>
    <row r="183" spans="1:18" ht="38.25" x14ac:dyDescent="0.2">
      <c r="A183" s="7" t="s">
        <v>30</v>
      </c>
      <c r="B183" s="4" t="s">
        <v>48</v>
      </c>
      <c r="C183" s="18" t="s">
        <v>2183</v>
      </c>
      <c r="D183" s="18" t="s">
        <v>2181</v>
      </c>
      <c r="E183" s="18" t="s">
        <v>2184</v>
      </c>
      <c r="F183" s="18" t="s">
        <v>2113</v>
      </c>
      <c r="G183" s="18" t="s">
        <v>635</v>
      </c>
      <c r="H183" s="18" t="s">
        <v>2115</v>
      </c>
      <c r="I183" s="20">
        <v>31821596</v>
      </c>
      <c r="J183" s="19"/>
      <c r="K183" s="20">
        <v>2015</v>
      </c>
      <c r="L183" s="20">
        <v>2015</v>
      </c>
      <c r="M183" s="31">
        <v>2818</v>
      </c>
      <c r="N183" s="21" t="s">
        <v>130</v>
      </c>
      <c r="O183" s="23">
        <f>M183*VLOOKUP(N183,Kurzy!$A$2:$B$11,2,FALSE)</f>
        <v>2818</v>
      </c>
      <c r="P183" s="18"/>
      <c r="Q183" s="18" t="s">
        <v>10147</v>
      </c>
      <c r="R183" s="18"/>
    </row>
    <row r="184" spans="1:18" ht="51" x14ac:dyDescent="0.2">
      <c r="A184" s="7" t="s">
        <v>30</v>
      </c>
      <c r="B184" s="4" t="s">
        <v>48</v>
      </c>
      <c r="C184" s="18" t="s">
        <v>2185</v>
      </c>
      <c r="D184" s="18" t="s">
        <v>2186</v>
      </c>
      <c r="E184" s="18" t="s">
        <v>2187</v>
      </c>
      <c r="F184" s="18" t="s">
        <v>2188</v>
      </c>
      <c r="G184" s="18" t="s">
        <v>2189</v>
      </c>
      <c r="H184" s="18" t="s">
        <v>452</v>
      </c>
      <c r="I184" s="20">
        <v>30778867</v>
      </c>
      <c r="J184" s="19">
        <v>42285</v>
      </c>
      <c r="K184" s="20">
        <v>2015</v>
      </c>
      <c r="L184" s="20">
        <v>2017</v>
      </c>
      <c r="M184" s="31">
        <v>98360</v>
      </c>
      <c r="N184" s="21" t="s">
        <v>130</v>
      </c>
      <c r="O184" s="23">
        <f>M184*VLOOKUP(N184,Kurzy!$A$2:$B$11,2,FALSE)</f>
        <v>98360</v>
      </c>
      <c r="P184" s="18"/>
      <c r="Q184" s="18" t="s">
        <v>10147</v>
      </c>
      <c r="R184" s="18"/>
    </row>
    <row r="185" spans="1:18" ht="25.5" x14ac:dyDescent="0.2">
      <c r="A185" s="7" t="s">
        <v>30</v>
      </c>
      <c r="B185" s="4" t="s">
        <v>46</v>
      </c>
      <c r="C185" s="18" t="s">
        <v>477</v>
      </c>
      <c r="D185" s="18" t="s">
        <v>2190</v>
      </c>
      <c r="E185" s="18" t="s">
        <v>2191</v>
      </c>
      <c r="F185" s="18"/>
      <c r="G185" s="18" t="s">
        <v>477</v>
      </c>
      <c r="H185" s="18" t="s">
        <v>2192</v>
      </c>
      <c r="I185" s="20"/>
      <c r="J185" s="19"/>
      <c r="K185" s="20">
        <v>2015</v>
      </c>
      <c r="L185" s="20">
        <v>2015</v>
      </c>
      <c r="M185" s="31">
        <v>17000</v>
      </c>
      <c r="N185" s="21" t="s">
        <v>130</v>
      </c>
      <c r="O185" s="23">
        <f>M185*VLOOKUP(N185,Kurzy!$A$2:$B$11,2,FALSE)</f>
        <v>17000</v>
      </c>
      <c r="P185" s="18"/>
      <c r="Q185" s="18" t="s">
        <v>10147</v>
      </c>
      <c r="R185" s="18"/>
    </row>
    <row r="186" spans="1:18" ht="25.5" x14ac:dyDescent="0.2">
      <c r="A186" s="7" t="s">
        <v>30</v>
      </c>
      <c r="B186" s="4" t="s">
        <v>46</v>
      </c>
      <c r="C186" s="18" t="s">
        <v>477</v>
      </c>
      <c r="D186" s="18" t="s">
        <v>2193</v>
      </c>
      <c r="E186" s="18" t="s">
        <v>2194</v>
      </c>
      <c r="F186" s="18"/>
      <c r="G186" s="18" t="s">
        <v>477</v>
      </c>
      <c r="H186" s="18" t="s">
        <v>2195</v>
      </c>
      <c r="I186" s="20"/>
      <c r="J186" s="19"/>
      <c r="K186" s="20">
        <v>2015</v>
      </c>
      <c r="L186" s="20">
        <v>2015</v>
      </c>
      <c r="M186" s="31">
        <v>1350</v>
      </c>
      <c r="N186" s="21" t="s">
        <v>130</v>
      </c>
      <c r="O186" s="23">
        <f>M186*VLOOKUP(N186,Kurzy!$A$2:$B$11,2,FALSE)</f>
        <v>1350</v>
      </c>
      <c r="P186" s="18"/>
      <c r="Q186" s="18" t="s">
        <v>10147</v>
      </c>
      <c r="R186" s="18"/>
    </row>
    <row r="187" spans="1:18" ht="25.5" x14ac:dyDescent="0.2">
      <c r="A187" s="7" t="s">
        <v>30</v>
      </c>
      <c r="B187" s="4" t="s">
        <v>46</v>
      </c>
      <c r="C187" s="18" t="s">
        <v>477</v>
      </c>
      <c r="D187" s="18" t="s">
        <v>2196</v>
      </c>
      <c r="E187" s="18" t="s">
        <v>2197</v>
      </c>
      <c r="F187" s="18"/>
      <c r="G187" s="18" t="s">
        <v>477</v>
      </c>
      <c r="H187" s="18" t="s">
        <v>2195</v>
      </c>
      <c r="I187" s="20"/>
      <c r="J187" s="19"/>
      <c r="K187" s="20">
        <v>2015</v>
      </c>
      <c r="L187" s="20">
        <v>2015</v>
      </c>
      <c r="M187" s="31">
        <v>1350</v>
      </c>
      <c r="N187" s="21" t="s">
        <v>130</v>
      </c>
      <c r="O187" s="23">
        <f>M187*VLOOKUP(N187,Kurzy!$A$2:$B$11,2,FALSE)</f>
        <v>1350</v>
      </c>
      <c r="P187" s="18"/>
      <c r="Q187" s="18" t="s">
        <v>10147</v>
      </c>
      <c r="R187" s="18"/>
    </row>
    <row r="188" spans="1:18" ht="38.25" x14ac:dyDescent="0.2">
      <c r="A188" s="7" t="s">
        <v>30</v>
      </c>
      <c r="B188" s="4" t="s">
        <v>46</v>
      </c>
      <c r="C188" s="18" t="s">
        <v>477</v>
      </c>
      <c r="D188" s="18" t="s">
        <v>2198</v>
      </c>
      <c r="E188" s="18" t="s">
        <v>2199</v>
      </c>
      <c r="F188" s="18"/>
      <c r="G188" s="18" t="s">
        <v>477</v>
      </c>
      <c r="H188" s="18" t="s">
        <v>2195</v>
      </c>
      <c r="I188" s="20"/>
      <c r="J188" s="19"/>
      <c r="K188" s="20">
        <v>2015</v>
      </c>
      <c r="L188" s="20">
        <v>2015</v>
      </c>
      <c r="M188" s="31">
        <v>1350</v>
      </c>
      <c r="N188" s="21" t="s">
        <v>130</v>
      </c>
      <c r="O188" s="23">
        <f>M188*VLOOKUP(N188,Kurzy!$A$2:$B$11,2,FALSE)</f>
        <v>1350</v>
      </c>
      <c r="P188" s="18"/>
      <c r="Q188" s="18" t="s">
        <v>10147</v>
      </c>
      <c r="R188" s="18"/>
    </row>
    <row r="189" spans="1:18" ht="25.5" x14ac:dyDescent="0.2">
      <c r="A189" s="7" t="s">
        <v>30</v>
      </c>
      <c r="B189" s="4" t="s">
        <v>46</v>
      </c>
      <c r="C189" s="18" t="s">
        <v>477</v>
      </c>
      <c r="D189" s="18" t="s">
        <v>2200</v>
      </c>
      <c r="E189" s="18" t="s">
        <v>2201</v>
      </c>
      <c r="F189" s="18"/>
      <c r="G189" s="18" t="s">
        <v>477</v>
      </c>
      <c r="H189" s="18" t="s">
        <v>2140</v>
      </c>
      <c r="I189" s="20"/>
      <c r="J189" s="19"/>
      <c r="K189" s="20">
        <v>2015</v>
      </c>
      <c r="L189" s="20">
        <v>2015</v>
      </c>
      <c r="M189" s="31">
        <v>9500</v>
      </c>
      <c r="N189" s="21" t="s">
        <v>130</v>
      </c>
      <c r="O189" s="23">
        <f>M189*VLOOKUP(N189,Kurzy!$A$2:$B$11,2,FALSE)</f>
        <v>9500</v>
      </c>
      <c r="P189" s="18"/>
      <c r="Q189" s="18" t="s">
        <v>10147</v>
      </c>
      <c r="R189" s="18"/>
    </row>
    <row r="190" spans="1:18" ht="25.5" x14ac:dyDescent="0.2">
      <c r="A190" s="7" t="s">
        <v>30</v>
      </c>
      <c r="B190" s="4" t="s">
        <v>46</v>
      </c>
      <c r="C190" s="18" t="s">
        <v>477</v>
      </c>
      <c r="D190" s="18" t="s">
        <v>2202</v>
      </c>
      <c r="E190" s="18" t="s">
        <v>2201</v>
      </c>
      <c r="F190" s="18"/>
      <c r="G190" s="18" t="s">
        <v>477</v>
      </c>
      <c r="H190" s="18" t="s">
        <v>2140</v>
      </c>
      <c r="I190" s="20"/>
      <c r="J190" s="19"/>
      <c r="K190" s="20">
        <v>2015</v>
      </c>
      <c r="L190" s="20">
        <v>2015</v>
      </c>
      <c r="M190" s="31">
        <v>9500</v>
      </c>
      <c r="N190" s="21" t="s">
        <v>130</v>
      </c>
      <c r="O190" s="23">
        <f>M190*VLOOKUP(N190,Kurzy!$A$2:$B$11,2,FALSE)</f>
        <v>9500</v>
      </c>
      <c r="P190" s="18"/>
      <c r="Q190" s="18" t="s">
        <v>10147</v>
      </c>
      <c r="R190" s="18"/>
    </row>
    <row r="191" spans="1:18" ht="25.5" x14ac:dyDescent="0.2">
      <c r="A191" s="7" t="s">
        <v>30</v>
      </c>
      <c r="B191" s="4" t="s">
        <v>46</v>
      </c>
      <c r="C191" s="18" t="s">
        <v>477</v>
      </c>
      <c r="D191" s="18" t="s">
        <v>2203</v>
      </c>
      <c r="E191" s="18" t="s">
        <v>2201</v>
      </c>
      <c r="F191" s="18"/>
      <c r="G191" s="18" t="s">
        <v>477</v>
      </c>
      <c r="H191" s="18" t="s">
        <v>2140</v>
      </c>
      <c r="I191" s="20"/>
      <c r="J191" s="19"/>
      <c r="K191" s="20">
        <v>2015</v>
      </c>
      <c r="L191" s="20">
        <v>2015</v>
      </c>
      <c r="M191" s="31">
        <v>9500</v>
      </c>
      <c r="N191" s="21" t="s">
        <v>130</v>
      </c>
      <c r="O191" s="23">
        <f>M191*VLOOKUP(N191,Kurzy!$A$2:$B$11,2,FALSE)</f>
        <v>9500</v>
      </c>
      <c r="P191" s="18"/>
      <c r="Q191" s="18" t="s">
        <v>10147</v>
      </c>
      <c r="R191" s="18"/>
    </row>
    <row r="192" spans="1:18" ht="25.5" x14ac:dyDescent="0.2">
      <c r="A192" s="7" t="s">
        <v>30</v>
      </c>
      <c r="B192" s="4" t="s">
        <v>46</v>
      </c>
      <c r="C192" s="18" t="s">
        <v>477</v>
      </c>
      <c r="D192" s="18" t="s">
        <v>2190</v>
      </c>
      <c r="E192" s="18" t="s">
        <v>2204</v>
      </c>
      <c r="F192" s="18"/>
      <c r="G192" s="18" t="s">
        <v>477</v>
      </c>
      <c r="H192" s="18" t="s">
        <v>2205</v>
      </c>
      <c r="I192" s="20"/>
      <c r="J192" s="19"/>
      <c r="K192" s="20">
        <v>2015</v>
      </c>
      <c r="L192" s="20">
        <v>2015</v>
      </c>
      <c r="M192" s="31">
        <v>596</v>
      </c>
      <c r="N192" s="21" t="s">
        <v>130</v>
      </c>
      <c r="O192" s="23">
        <f>M192*VLOOKUP(N192,Kurzy!$A$2:$B$11,2,FALSE)</f>
        <v>596</v>
      </c>
      <c r="P192" s="18"/>
      <c r="Q192" s="18" t="s">
        <v>10147</v>
      </c>
      <c r="R192" s="18"/>
    </row>
    <row r="193" spans="1:18" ht="25.5" x14ac:dyDescent="0.2">
      <c r="A193" s="7" t="s">
        <v>30</v>
      </c>
      <c r="B193" s="4" t="s">
        <v>46</v>
      </c>
      <c r="C193" s="18" t="s">
        <v>477</v>
      </c>
      <c r="D193" s="18" t="s">
        <v>2206</v>
      </c>
      <c r="E193" s="18" t="s">
        <v>2204</v>
      </c>
      <c r="F193" s="18"/>
      <c r="G193" s="18" t="s">
        <v>477</v>
      </c>
      <c r="H193" s="18" t="s">
        <v>2205</v>
      </c>
      <c r="I193" s="20"/>
      <c r="J193" s="19"/>
      <c r="K193" s="20">
        <v>2015</v>
      </c>
      <c r="L193" s="20">
        <v>2015</v>
      </c>
      <c r="M193" s="31">
        <v>385</v>
      </c>
      <c r="N193" s="21" t="s">
        <v>130</v>
      </c>
      <c r="O193" s="23">
        <f>M193*VLOOKUP(N193,Kurzy!$A$2:$B$11,2,FALSE)</f>
        <v>385</v>
      </c>
      <c r="P193" s="18"/>
      <c r="Q193" s="18" t="s">
        <v>10147</v>
      </c>
      <c r="R193" s="18"/>
    </row>
    <row r="194" spans="1:18" ht="25.5" x14ac:dyDescent="0.2">
      <c r="A194" s="7" t="s">
        <v>30</v>
      </c>
      <c r="B194" s="4" t="s">
        <v>46</v>
      </c>
      <c r="C194" s="18" t="s">
        <v>477</v>
      </c>
      <c r="D194" s="18" t="s">
        <v>2207</v>
      </c>
      <c r="E194" s="18" t="s">
        <v>2208</v>
      </c>
      <c r="F194" s="18"/>
      <c r="G194" s="18" t="s">
        <v>477</v>
      </c>
      <c r="H194" s="18" t="s">
        <v>2209</v>
      </c>
      <c r="I194" s="20"/>
      <c r="J194" s="19"/>
      <c r="K194" s="20">
        <v>2015</v>
      </c>
      <c r="L194" s="20">
        <v>2015</v>
      </c>
      <c r="M194" s="31">
        <v>150</v>
      </c>
      <c r="N194" s="21" t="s">
        <v>130</v>
      </c>
      <c r="O194" s="23">
        <f>M194*VLOOKUP(N194,Kurzy!$A$2:$B$11,2,FALSE)</f>
        <v>150</v>
      </c>
      <c r="P194" s="18"/>
      <c r="Q194" s="18" t="s">
        <v>10147</v>
      </c>
      <c r="R194" s="18"/>
    </row>
    <row r="195" spans="1:18" ht="25.5" x14ac:dyDescent="0.2">
      <c r="A195" s="7" t="s">
        <v>30</v>
      </c>
      <c r="B195" s="4" t="s">
        <v>46</v>
      </c>
      <c r="C195" s="18" t="s">
        <v>477</v>
      </c>
      <c r="D195" s="18" t="s">
        <v>2210</v>
      </c>
      <c r="E195" s="18" t="s">
        <v>2211</v>
      </c>
      <c r="F195" s="18"/>
      <c r="G195" s="18" t="s">
        <v>477</v>
      </c>
      <c r="H195" s="18" t="s">
        <v>2209</v>
      </c>
      <c r="I195" s="20"/>
      <c r="J195" s="19"/>
      <c r="K195" s="20">
        <v>2015</v>
      </c>
      <c r="L195" s="20">
        <v>2015</v>
      </c>
      <c r="M195" s="31">
        <v>120</v>
      </c>
      <c r="N195" s="21" t="s">
        <v>130</v>
      </c>
      <c r="O195" s="23">
        <f>M195*VLOOKUP(N195,Kurzy!$A$2:$B$11,2,FALSE)</f>
        <v>120</v>
      </c>
      <c r="P195" s="18"/>
      <c r="Q195" s="18" t="s">
        <v>10147</v>
      </c>
      <c r="R195" s="18"/>
    </row>
    <row r="196" spans="1:18" ht="25.5" x14ac:dyDescent="0.2">
      <c r="A196" s="7" t="s">
        <v>30</v>
      </c>
      <c r="B196" s="4" t="s">
        <v>46</v>
      </c>
      <c r="C196" s="18" t="s">
        <v>477</v>
      </c>
      <c r="D196" s="18" t="s">
        <v>2200</v>
      </c>
      <c r="E196" s="18" t="s">
        <v>2212</v>
      </c>
      <c r="F196" s="18"/>
      <c r="G196" s="18" t="s">
        <v>477</v>
      </c>
      <c r="H196" s="18" t="s">
        <v>2213</v>
      </c>
      <c r="I196" s="20"/>
      <c r="J196" s="19"/>
      <c r="K196" s="20">
        <v>2015</v>
      </c>
      <c r="L196" s="20">
        <v>2015</v>
      </c>
      <c r="M196" s="31">
        <v>1350</v>
      </c>
      <c r="N196" s="21" t="s">
        <v>130</v>
      </c>
      <c r="O196" s="23">
        <f>M196*VLOOKUP(N196,Kurzy!$A$2:$B$11,2,FALSE)</f>
        <v>1350</v>
      </c>
      <c r="P196" s="18"/>
      <c r="Q196" s="18" t="s">
        <v>10147</v>
      </c>
      <c r="R196" s="18"/>
    </row>
    <row r="197" spans="1:18" ht="25.5" x14ac:dyDescent="0.2">
      <c r="A197" s="7" t="s">
        <v>30</v>
      </c>
      <c r="B197" s="4" t="s">
        <v>46</v>
      </c>
      <c r="C197" s="18" t="s">
        <v>477</v>
      </c>
      <c r="D197" s="18" t="s">
        <v>2202</v>
      </c>
      <c r="E197" s="18" t="s">
        <v>2212</v>
      </c>
      <c r="F197" s="18"/>
      <c r="G197" s="18" t="s">
        <v>477</v>
      </c>
      <c r="H197" s="18" t="s">
        <v>2213</v>
      </c>
      <c r="I197" s="20"/>
      <c r="J197" s="19"/>
      <c r="K197" s="20">
        <v>2015</v>
      </c>
      <c r="L197" s="20">
        <v>2015</v>
      </c>
      <c r="M197" s="31">
        <v>1350</v>
      </c>
      <c r="N197" s="21" t="s">
        <v>130</v>
      </c>
      <c r="O197" s="23">
        <f>M197*VLOOKUP(N197,Kurzy!$A$2:$B$11,2,FALSE)</f>
        <v>1350</v>
      </c>
      <c r="P197" s="18"/>
      <c r="Q197" s="18" t="s">
        <v>10147</v>
      </c>
      <c r="R197" s="18"/>
    </row>
    <row r="198" spans="1:18" ht="25.5" x14ac:dyDescent="0.2">
      <c r="A198" s="7" t="s">
        <v>30</v>
      </c>
      <c r="B198" s="4" t="s">
        <v>46</v>
      </c>
      <c r="C198" s="18" t="s">
        <v>477</v>
      </c>
      <c r="D198" s="18" t="s">
        <v>2203</v>
      </c>
      <c r="E198" s="18" t="s">
        <v>2212</v>
      </c>
      <c r="F198" s="18"/>
      <c r="G198" s="18" t="s">
        <v>477</v>
      </c>
      <c r="H198" s="18" t="s">
        <v>2213</v>
      </c>
      <c r="I198" s="20"/>
      <c r="J198" s="19"/>
      <c r="K198" s="20">
        <v>2015</v>
      </c>
      <c r="L198" s="20">
        <v>2015</v>
      </c>
      <c r="M198" s="31">
        <v>1350</v>
      </c>
      <c r="N198" s="21" t="s">
        <v>130</v>
      </c>
      <c r="O198" s="23">
        <f>M198*VLOOKUP(N198,Kurzy!$A$2:$B$11,2,FALSE)</f>
        <v>1350</v>
      </c>
      <c r="P198" s="18"/>
      <c r="Q198" s="18" t="s">
        <v>10147</v>
      </c>
      <c r="R198" s="18"/>
    </row>
    <row r="199" spans="1:18" ht="25.5" x14ac:dyDescent="0.2">
      <c r="A199" s="7" t="s">
        <v>30</v>
      </c>
      <c r="B199" s="4" t="s">
        <v>46</v>
      </c>
      <c r="C199" s="18" t="s">
        <v>477</v>
      </c>
      <c r="D199" s="18" t="s">
        <v>2206</v>
      </c>
      <c r="E199" s="18" t="s">
        <v>2214</v>
      </c>
      <c r="F199" s="18"/>
      <c r="G199" s="18" t="s">
        <v>477</v>
      </c>
      <c r="H199" s="18" t="s">
        <v>2215</v>
      </c>
      <c r="I199" s="20"/>
      <c r="J199" s="19"/>
      <c r="K199" s="20">
        <v>2015</v>
      </c>
      <c r="L199" s="20">
        <v>2015</v>
      </c>
      <c r="M199" s="31">
        <v>392</v>
      </c>
      <c r="N199" s="21" t="s">
        <v>130</v>
      </c>
      <c r="O199" s="23">
        <f>M199*VLOOKUP(N199,Kurzy!$A$2:$B$11,2,FALSE)</f>
        <v>392</v>
      </c>
      <c r="P199" s="18"/>
      <c r="Q199" s="18" t="s">
        <v>10147</v>
      </c>
      <c r="R199" s="18"/>
    </row>
    <row r="200" spans="1:18" ht="25.5" x14ac:dyDescent="0.2">
      <c r="A200" s="7" t="s">
        <v>30</v>
      </c>
      <c r="B200" s="4" t="s">
        <v>46</v>
      </c>
      <c r="C200" s="18" t="s">
        <v>477</v>
      </c>
      <c r="D200" s="18" t="s">
        <v>2206</v>
      </c>
      <c r="E200" s="18" t="s">
        <v>2216</v>
      </c>
      <c r="F200" s="18"/>
      <c r="G200" s="18" t="s">
        <v>477</v>
      </c>
      <c r="H200" s="18" t="s">
        <v>2217</v>
      </c>
      <c r="I200" s="20"/>
      <c r="J200" s="19"/>
      <c r="K200" s="20">
        <v>2015</v>
      </c>
      <c r="L200" s="20">
        <v>2015</v>
      </c>
      <c r="M200" s="31">
        <v>392</v>
      </c>
      <c r="N200" s="21" t="s">
        <v>130</v>
      </c>
      <c r="O200" s="23">
        <f>M200*VLOOKUP(N200,Kurzy!$A$2:$B$11,2,FALSE)</f>
        <v>392</v>
      </c>
      <c r="P200" s="18"/>
      <c r="Q200" s="18" t="s">
        <v>10147</v>
      </c>
      <c r="R200" s="18"/>
    </row>
    <row r="201" spans="1:18" ht="25.5" x14ac:dyDescent="0.2">
      <c r="A201" s="7" t="s">
        <v>30</v>
      </c>
      <c r="B201" s="4" t="s">
        <v>46</v>
      </c>
      <c r="C201" s="18" t="s">
        <v>477</v>
      </c>
      <c r="D201" s="18" t="s">
        <v>2218</v>
      </c>
      <c r="E201" s="18" t="s">
        <v>2216</v>
      </c>
      <c r="F201" s="18"/>
      <c r="G201" s="18" t="s">
        <v>477</v>
      </c>
      <c r="H201" s="18" t="s">
        <v>2217</v>
      </c>
      <c r="I201" s="20"/>
      <c r="J201" s="19"/>
      <c r="K201" s="20">
        <v>2015</v>
      </c>
      <c r="L201" s="20">
        <v>2015</v>
      </c>
      <c r="M201" s="31">
        <v>580</v>
      </c>
      <c r="N201" s="21" t="s">
        <v>130</v>
      </c>
      <c r="O201" s="23">
        <f>M201*VLOOKUP(N201,Kurzy!$A$2:$B$11,2,FALSE)</f>
        <v>580</v>
      </c>
      <c r="P201" s="18"/>
      <c r="Q201" s="18" t="s">
        <v>10147</v>
      </c>
      <c r="R201" s="18"/>
    </row>
    <row r="202" spans="1:18" ht="25.5" x14ac:dyDescent="0.2">
      <c r="A202" s="7" t="s">
        <v>30</v>
      </c>
      <c r="B202" s="4" t="s">
        <v>46</v>
      </c>
      <c r="C202" s="18" t="s">
        <v>477</v>
      </c>
      <c r="D202" s="18" t="s">
        <v>2218</v>
      </c>
      <c r="E202" s="18" t="s">
        <v>2219</v>
      </c>
      <c r="F202" s="18"/>
      <c r="G202" s="18" t="s">
        <v>477</v>
      </c>
      <c r="H202" s="18" t="s">
        <v>2220</v>
      </c>
      <c r="I202" s="20"/>
      <c r="J202" s="19"/>
      <c r="K202" s="20">
        <v>2015</v>
      </c>
      <c r="L202" s="20">
        <v>2015</v>
      </c>
      <c r="M202" s="31">
        <v>16000</v>
      </c>
      <c r="N202" s="21" t="s">
        <v>130</v>
      </c>
      <c r="O202" s="23">
        <f>M202*VLOOKUP(N202,Kurzy!$A$2:$B$11,2,FALSE)</f>
        <v>16000</v>
      </c>
      <c r="P202" s="18"/>
      <c r="Q202" s="18" t="s">
        <v>10147</v>
      </c>
      <c r="R202" s="18"/>
    </row>
    <row r="203" spans="1:18" ht="25.5" x14ac:dyDescent="0.2">
      <c r="A203" s="7" t="s">
        <v>30</v>
      </c>
      <c r="B203" s="4" t="s">
        <v>46</v>
      </c>
      <c r="C203" s="18" t="s">
        <v>477</v>
      </c>
      <c r="D203" s="18" t="s">
        <v>2221</v>
      </c>
      <c r="E203" s="18" t="s">
        <v>2222</v>
      </c>
      <c r="F203" s="18"/>
      <c r="G203" s="18" t="s">
        <v>477</v>
      </c>
      <c r="H203" s="18" t="s">
        <v>2223</v>
      </c>
      <c r="I203" s="20"/>
      <c r="J203" s="19"/>
      <c r="K203" s="20">
        <v>2015</v>
      </c>
      <c r="L203" s="20">
        <v>2015</v>
      </c>
      <c r="M203" s="31">
        <v>1000</v>
      </c>
      <c r="N203" s="21" t="s">
        <v>130</v>
      </c>
      <c r="O203" s="23">
        <f>M203*VLOOKUP(N203,Kurzy!$A$2:$B$11,2,FALSE)</f>
        <v>1000</v>
      </c>
      <c r="P203" s="18"/>
      <c r="Q203" s="18" t="s">
        <v>10147</v>
      </c>
      <c r="R203" s="18"/>
    </row>
    <row r="204" spans="1:18" ht="25.5" x14ac:dyDescent="0.2">
      <c r="A204" s="7" t="s">
        <v>30</v>
      </c>
      <c r="B204" s="4" t="s">
        <v>46</v>
      </c>
      <c r="C204" s="18" t="s">
        <v>477</v>
      </c>
      <c r="D204" s="18" t="s">
        <v>2224</v>
      </c>
      <c r="E204" s="18" t="s">
        <v>2225</v>
      </c>
      <c r="F204" s="18"/>
      <c r="G204" s="18" t="s">
        <v>477</v>
      </c>
      <c r="H204" s="18" t="s">
        <v>2226</v>
      </c>
      <c r="I204" s="20"/>
      <c r="J204" s="19"/>
      <c r="K204" s="20">
        <v>2015</v>
      </c>
      <c r="L204" s="20">
        <v>2015</v>
      </c>
      <c r="M204" s="31">
        <v>110000</v>
      </c>
      <c r="N204" s="21" t="s">
        <v>130</v>
      </c>
      <c r="O204" s="23">
        <f>M204*VLOOKUP(N204,Kurzy!$A$2:$B$11,2,FALSE)</f>
        <v>110000</v>
      </c>
      <c r="P204" s="18"/>
      <c r="Q204" s="18" t="s">
        <v>10147</v>
      </c>
      <c r="R204" s="18"/>
    </row>
    <row r="205" spans="1:18" ht="25.5" x14ac:dyDescent="0.2">
      <c r="A205" s="7" t="s">
        <v>30</v>
      </c>
      <c r="B205" s="4" t="s">
        <v>46</v>
      </c>
      <c r="C205" s="18" t="s">
        <v>477</v>
      </c>
      <c r="D205" s="18" t="s">
        <v>2193</v>
      </c>
      <c r="E205" s="18" t="s">
        <v>2227</v>
      </c>
      <c r="F205" s="18"/>
      <c r="G205" s="18" t="s">
        <v>477</v>
      </c>
      <c r="H205" s="18" t="s">
        <v>2226</v>
      </c>
      <c r="I205" s="20"/>
      <c r="J205" s="19"/>
      <c r="K205" s="20">
        <v>2015</v>
      </c>
      <c r="L205" s="20">
        <v>2015</v>
      </c>
      <c r="M205" s="31">
        <v>110000</v>
      </c>
      <c r="N205" s="21" t="s">
        <v>130</v>
      </c>
      <c r="O205" s="23">
        <f>M205*VLOOKUP(N205,Kurzy!$A$2:$B$11,2,FALSE)</f>
        <v>110000</v>
      </c>
      <c r="P205" s="18"/>
      <c r="Q205" s="18" t="s">
        <v>10147</v>
      </c>
      <c r="R205" s="18"/>
    </row>
    <row r="206" spans="1:18" ht="25.5" x14ac:dyDescent="0.2">
      <c r="A206" s="7" t="s">
        <v>30</v>
      </c>
      <c r="B206" s="4" t="s">
        <v>46</v>
      </c>
      <c r="C206" s="18" t="s">
        <v>477</v>
      </c>
      <c r="D206" s="18" t="s">
        <v>2228</v>
      </c>
      <c r="E206" s="18" t="s">
        <v>2229</v>
      </c>
      <c r="F206" s="18"/>
      <c r="G206" s="18" t="s">
        <v>477</v>
      </c>
      <c r="H206" s="18" t="s">
        <v>2217</v>
      </c>
      <c r="I206" s="20"/>
      <c r="J206" s="19"/>
      <c r="K206" s="20">
        <v>2015</v>
      </c>
      <c r="L206" s="20">
        <v>2015</v>
      </c>
      <c r="M206" s="31">
        <v>330</v>
      </c>
      <c r="N206" s="21" t="s">
        <v>130</v>
      </c>
      <c r="O206" s="23">
        <f>M206*VLOOKUP(N206,Kurzy!$A$2:$B$11,2,FALSE)</f>
        <v>330</v>
      </c>
      <c r="P206" s="18"/>
      <c r="Q206" s="18" t="s">
        <v>10147</v>
      </c>
      <c r="R206" s="18"/>
    </row>
    <row r="207" spans="1:18" ht="25.5" x14ac:dyDescent="0.2">
      <c r="A207" s="7" t="s">
        <v>30</v>
      </c>
      <c r="B207" s="4" t="s">
        <v>46</v>
      </c>
      <c r="C207" s="18" t="s">
        <v>477</v>
      </c>
      <c r="D207" s="18" t="s">
        <v>2230</v>
      </c>
      <c r="E207" s="18" t="s">
        <v>2231</v>
      </c>
      <c r="F207" s="18"/>
      <c r="G207" s="18" t="s">
        <v>477</v>
      </c>
      <c r="H207" s="18" t="s">
        <v>2217</v>
      </c>
      <c r="I207" s="20"/>
      <c r="J207" s="19"/>
      <c r="K207" s="20">
        <v>2015</v>
      </c>
      <c r="L207" s="20">
        <v>2015</v>
      </c>
      <c r="M207" s="31">
        <v>360</v>
      </c>
      <c r="N207" s="21" t="s">
        <v>130</v>
      </c>
      <c r="O207" s="23">
        <f>M207*VLOOKUP(N207,Kurzy!$A$2:$B$11,2,FALSE)</f>
        <v>360</v>
      </c>
      <c r="P207" s="18"/>
      <c r="Q207" s="18" t="s">
        <v>10147</v>
      </c>
      <c r="R207" s="18"/>
    </row>
    <row r="208" spans="1:18" ht="25.5" x14ac:dyDescent="0.2">
      <c r="A208" s="7" t="s">
        <v>30</v>
      </c>
      <c r="B208" s="4" t="s">
        <v>46</v>
      </c>
      <c r="C208" s="18" t="s">
        <v>477</v>
      </c>
      <c r="D208" s="18" t="s">
        <v>2232</v>
      </c>
      <c r="E208" s="18" t="s">
        <v>2233</v>
      </c>
      <c r="F208" s="18"/>
      <c r="G208" s="18" t="s">
        <v>477</v>
      </c>
      <c r="H208" s="18" t="s">
        <v>2217</v>
      </c>
      <c r="I208" s="20"/>
      <c r="J208" s="19"/>
      <c r="K208" s="20">
        <v>2015</v>
      </c>
      <c r="L208" s="20">
        <v>2015</v>
      </c>
      <c r="M208" s="31">
        <v>150</v>
      </c>
      <c r="N208" s="21" t="s">
        <v>130</v>
      </c>
      <c r="O208" s="23">
        <f>M208*VLOOKUP(N208,Kurzy!$A$2:$B$11,2,FALSE)</f>
        <v>150</v>
      </c>
      <c r="P208" s="18"/>
      <c r="Q208" s="18" t="s">
        <v>10147</v>
      </c>
      <c r="R208" s="18"/>
    </row>
    <row r="209" spans="1:18" ht="25.5" x14ac:dyDescent="0.2">
      <c r="A209" s="7" t="s">
        <v>30</v>
      </c>
      <c r="B209" s="4" t="s">
        <v>46</v>
      </c>
      <c r="C209" s="18" t="s">
        <v>477</v>
      </c>
      <c r="D209" s="18" t="s">
        <v>2203</v>
      </c>
      <c r="E209" s="18" t="s">
        <v>2234</v>
      </c>
      <c r="F209" s="18"/>
      <c r="G209" s="18" t="s">
        <v>477</v>
      </c>
      <c r="H209" s="18" t="s">
        <v>2217</v>
      </c>
      <c r="I209" s="20"/>
      <c r="J209" s="19"/>
      <c r="K209" s="20">
        <v>2015</v>
      </c>
      <c r="L209" s="20">
        <v>2015</v>
      </c>
      <c r="M209" s="31">
        <v>150</v>
      </c>
      <c r="N209" s="21" t="s">
        <v>130</v>
      </c>
      <c r="O209" s="23">
        <f>M209*VLOOKUP(N209,Kurzy!$A$2:$B$11,2,FALSE)</f>
        <v>150</v>
      </c>
      <c r="P209" s="18"/>
      <c r="Q209" s="18" t="s">
        <v>10147</v>
      </c>
      <c r="R209" s="18"/>
    </row>
    <row r="210" spans="1:18" ht="25.5" x14ac:dyDescent="0.2">
      <c r="A210" s="7" t="s">
        <v>30</v>
      </c>
      <c r="B210" s="4" t="s">
        <v>46</v>
      </c>
      <c r="C210" s="18" t="s">
        <v>477</v>
      </c>
      <c r="D210" s="18" t="s">
        <v>2210</v>
      </c>
      <c r="E210" s="18" t="s">
        <v>2235</v>
      </c>
      <c r="F210" s="18"/>
      <c r="G210" s="18" t="s">
        <v>477</v>
      </c>
      <c r="H210" s="18" t="s">
        <v>2217</v>
      </c>
      <c r="I210" s="20"/>
      <c r="J210" s="19"/>
      <c r="K210" s="20">
        <v>2015</v>
      </c>
      <c r="L210" s="20">
        <v>2015</v>
      </c>
      <c r="M210" s="31">
        <v>120</v>
      </c>
      <c r="N210" s="21" t="s">
        <v>130</v>
      </c>
      <c r="O210" s="23">
        <f>M210*VLOOKUP(N210,Kurzy!$A$2:$B$11,2,FALSE)</f>
        <v>120</v>
      </c>
      <c r="P210" s="18"/>
      <c r="Q210" s="18" t="s">
        <v>10147</v>
      </c>
      <c r="R210" s="18"/>
    </row>
    <row r="211" spans="1:18" ht="25.5" x14ac:dyDescent="0.2">
      <c r="A211" s="7" t="s">
        <v>30</v>
      </c>
      <c r="B211" s="4" t="s">
        <v>46</v>
      </c>
      <c r="C211" s="18" t="s">
        <v>477</v>
      </c>
      <c r="D211" s="18" t="s">
        <v>2207</v>
      </c>
      <c r="E211" s="18" t="s">
        <v>2236</v>
      </c>
      <c r="F211" s="18"/>
      <c r="G211" s="18" t="s">
        <v>477</v>
      </c>
      <c r="H211" s="18" t="s">
        <v>2217</v>
      </c>
      <c r="I211" s="20"/>
      <c r="J211" s="19"/>
      <c r="K211" s="20">
        <v>2015</v>
      </c>
      <c r="L211" s="20">
        <v>2015</v>
      </c>
      <c r="M211" s="31">
        <v>110</v>
      </c>
      <c r="N211" s="21" t="s">
        <v>130</v>
      </c>
      <c r="O211" s="23">
        <f>M211*VLOOKUP(N211,Kurzy!$A$2:$B$11,2,FALSE)</f>
        <v>110</v>
      </c>
      <c r="P211" s="18"/>
      <c r="Q211" s="18" t="s">
        <v>10147</v>
      </c>
      <c r="R211" s="18"/>
    </row>
    <row r="212" spans="1:18" ht="25.5" x14ac:dyDescent="0.2">
      <c r="A212" s="7" t="s">
        <v>30</v>
      </c>
      <c r="B212" s="4" t="s">
        <v>46</v>
      </c>
      <c r="C212" s="18" t="s">
        <v>477</v>
      </c>
      <c r="D212" s="18" t="s">
        <v>2237</v>
      </c>
      <c r="E212" s="18" t="s">
        <v>2238</v>
      </c>
      <c r="F212" s="18"/>
      <c r="G212" s="18" t="s">
        <v>477</v>
      </c>
      <c r="H212" s="18" t="s">
        <v>2217</v>
      </c>
      <c r="I212" s="20"/>
      <c r="J212" s="19"/>
      <c r="K212" s="20">
        <v>2015</v>
      </c>
      <c r="L212" s="20">
        <v>2015</v>
      </c>
      <c r="M212" s="31">
        <v>387</v>
      </c>
      <c r="N212" s="21" t="s">
        <v>130</v>
      </c>
      <c r="O212" s="23">
        <f>M212*VLOOKUP(N212,Kurzy!$A$2:$B$11,2,FALSE)</f>
        <v>387</v>
      </c>
      <c r="P212" s="18"/>
      <c r="Q212" s="18" t="s">
        <v>10147</v>
      </c>
      <c r="R212" s="18"/>
    </row>
    <row r="213" spans="1:18" ht="25.5" x14ac:dyDescent="0.2">
      <c r="A213" s="7" t="s">
        <v>30</v>
      </c>
      <c r="B213" s="4" t="s">
        <v>46</v>
      </c>
      <c r="C213" s="18" t="s">
        <v>477</v>
      </c>
      <c r="D213" s="18" t="s">
        <v>2239</v>
      </c>
      <c r="E213" s="18" t="s">
        <v>2240</v>
      </c>
      <c r="F213" s="18"/>
      <c r="G213" s="18" t="s">
        <v>477</v>
      </c>
      <c r="H213" s="18" t="s">
        <v>2217</v>
      </c>
      <c r="I213" s="20"/>
      <c r="J213" s="19"/>
      <c r="K213" s="20">
        <v>2015</v>
      </c>
      <c r="L213" s="20">
        <v>2015</v>
      </c>
      <c r="M213" s="31">
        <v>324</v>
      </c>
      <c r="N213" s="21" t="s">
        <v>130</v>
      </c>
      <c r="O213" s="23">
        <f>M213*VLOOKUP(N213,Kurzy!$A$2:$B$11,2,FALSE)</f>
        <v>324</v>
      </c>
      <c r="P213" s="18"/>
      <c r="Q213" s="18" t="s">
        <v>10147</v>
      </c>
      <c r="R213" s="18"/>
    </row>
    <row r="214" spans="1:18" ht="25.5" x14ac:dyDescent="0.2">
      <c r="A214" s="7" t="s">
        <v>30</v>
      </c>
      <c r="B214" s="4" t="s">
        <v>46</v>
      </c>
      <c r="C214" s="18" t="s">
        <v>477</v>
      </c>
      <c r="D214" s="18" t="s">
        <v>2241</v>
      </c>
      <c r="E214" s="18" t="s">
        <v>2242</v>
      </c>
      <c r="F214" s="18"/>
      <c r="G214" s="18" t="s">
        <v>477</v>
      </c>
      <c r="H214" s="18" t="s">
        <v>2217</v>
      </c>
      <c r="I214" s="20"/>
      <c r="J214" s="19"/>
      <c r="K214" s="20">
        <v>2015</v>
      </c>
      <c r="L214" s="20">
        <v>2015</v>
      </c>
      <c r="M214" s="31">
        <v>392</v>
      </c>
      <c r="N214" s="21" t="s">
        <v>130</v>
      </c>
      <c r="O214" s="23">
        <f>M214*VLOOKUP(N214,Kurzy!$A$2:$B$11,2,FALSE)</f>
        <v>392</v>
      </c>
      <c r="P214" s="18"/>
      <c r="Q214" s="18" t="s">
        <v>10147</v>
      </c>
      <c r="R214" s="18"/>
    </row>
    <row r="215" spans="1:18" ht="25.5" x14ac:dyDescent="0.2">
      <c r="A215" s="7" t="s">
        <v>30</v>
      </c>
      <c r="B215" s="4" t="s">
        <v>46</v>
      </c>
      <c r="C215" s="18" t="s">
        <v>477</v>
      </c>
      <c r="D215" s="18" t="s">
        <v>2243</v>
      </c>
      <c r="E215" s="18" t="s">
        <v>2238</v>
      </c>
      <c r="F215" s="18"/>
      <c r="G215" s="18" t="s">
        <v>477</v>
      </c>
      <c r="H215" s="18" t="s">
        <v>2217</v>
      </c>
      <c r="I215" s="20"/>
      <c r="J215" s="19"/>
      <c r="K215" s="20">
        <v>2015</v>
      </c>
      <c r="L215" s="20">
        <v>2015</v>
      </c>
      <c r="M215" s="31">
        <v>324</v>
      </c>
      <c r="N215" s="21" t="s">
        <v>130</v>
      </c>
      <c r="O215" s="23">
        <f>M215*VLOOKUP(N215,Kurzy!$A$2:$B$11,2,FALSE)</f>
        <v>324</v>
      </c>
      <c r="P215" s="18"/>
      <c r="Q215" s="18" t="s">
        <v>10147</v>
      </c>
      <c r="R215" s="18"/>
    </row>
    <row r="216" spans="1:18" ht="25.5" x14ac:dyDescent="0.2">
      <c r="A216" s="7" t="s">
        <v>30</v>
      </c>
      <c r="B216" s="4" t="s">
        <v>46</v>
      </c>
      <c r="C216" s="18" t="s">
        <v>477</v>
      </c>
      <c r="D216" s="18" t="s">
        <v>2202</v>
      </c>
      <c r="E216" s="18" t="s">
        <v>2244</v>
      </c>
      <c r="F216" s="18"/>
      <c r="G216" s="18" t="s">
        <v>477</v>
      </c>
      <c r="H216" s="18" t="s">
        <v>2192</v>
      </c>
      <c r="I216" s="20"/>
      <c r="J216" s="19"/>
      <c r="K216" s="20">
        <v>2015</v>
      </c>
      <c r="L216" s="20">
        <v>2015</v>
      </c>
      <c r="M216" s="31">
        <v>9500</v>
      </c>
      <c r="N216" s="21" t="s">
        <v>130</v>
      </c>
      <c r="O216" s="23">
        <f>M216*VLOOKUP(N216,Kurzy!$A$2:$B$11,2,FALSE)</f>
        <v>9500</v>
      </c>
      <c r="P216" s="18"/>
      <c r="Q216" s="18" t="s">
        <v>10147</v>
      </c>
      <c r="R216" s="18"/>
    </row>
    <row r="217" spans="1:18" ht="25.5" x14ac:dyDescent="0.2">
      <c r="A217" s="7" t="s">
        <v>30</v>
      </c>
      <c r="B217" s="4" t="s">
        <v>46</v>
      </c>
      <c r="C217" s="18" t="s">
        <v>477</v>
      </c>
      <c r="D217" s="18" t="s">
        <v>2245</v>
      </c>
      <c r="E217" s="18" t="s">
        <v>2246</v>
      </c>
      <c r="F217" s="18"/>
      <c r="G217" s="18" t="s">
        <v>477</v>
      </c>
      <c r="H217" s="18" t="s">
        <v>2217</v>
      </c>
      <c r="I217" s="20"/>
      <c r="J217" s="19"/>
      <c r="K217" s="20">
        <v>2015</v>
      </c>
      <c r="L217" s="20">
        <v>2015</v>
      </c>
      <c r="M217" s="31">
        <v>360</v>
      </c>
      <c r="N217" s="21" t="s">
        <v>130</v>
      </c>
      <c r="O217" s="23">
        <f>M217*VLOOKUP(N217,Kurzy!$A$2:$B$11,2,FALSE)</f>
        <v>360</v>
      </c>
      <c r="P217" s="18"/>
      <c r="Q217" s="18" t="s">
        <v>10147</v>
      </c>
      <c r="R217" s="18"/>
    </row>
    <row r="218" spans="1:18" ht="25.5" x14ac:dyDescent="0.2">
      <c r="A218" s="7" t="s">
        <v>30</v>
      </c>
      <c r="B218" s="4" t="s">
        <v>46</v>
      </c>
      <c r="C218" s="18" t="s">
        <v>477</v>
      </c>
      <c r="D218" s="18" t="s">
        <v>2247</v>
      </c>
      <c r="E218" s="18" t="s">
        <v>2246</v>
      </c>
      <c r="F218" s="18"/>
      <c r="G218" s="18" t="s">
        <v>477</v>
      </c>
      <c r="H218" s="18" t="s">
        <v>2217</v>
      </c>
      <c r="I218" s="20"/>
      <c r="J218" s="19"/>
      <c r="K218" s="20">
        <v>2015</v>
      </c>
      <c r="L218" s="20">
        <v>2015</v>
      </c>
      <c r="M218" s="31">
        <v>360</v>
      </c>
      <c r="N218" s="21" t="s">
        <v>130</v>
      </c>
      <c r="O218" s="23">
        <f>M218*VLOOKUP(N218,Kurzy!$A$2:$B$11,2,FALSE)</f>
        <v>360</v>
      </c>
      <c r="P218" s="18"/>
      <c r="Q218" s="18" t="s">
        <v>10147</v>
      </c>
      <c r="R218" s="18"/>
    </row>
    <row r="219" spans="1:18" ht="25.5" x14ac:dyDescent="0.2">
      <c r="A219" s="7" t="s">
        <v>30</v>
      </c>
      <c r="B219" s="4" t="s">
        <v>46</v>
      </c>
      <c r="C219" s="18" t="s">
        <v>477</v>
      </c>
      <c r="D219" s="18" t="s">
        <v>2248</v>
      </c>
      <c r="E219" s="18" t="s">
        <v>2249</v>
      </c>
      <c r="F219" s="18"/>
      <c r="G219" s="18" t="s">
        <v>477</v>
      </c>
      <c r="H219" s="18" t="s">
        <v>2195</v>
      </c>
      <c r="I219" s="20"/>
      <c r="J219" s="19"/>
      <c r="K219" s="20">
        <v>2015</v>
      </c>
      <c r="L219" s="20">
        <v>2015</v>
      </c>
      <c r="M219" s="31">
        <v>1350</v>
      </c>
      <c r="N219" s="21" t="s">
        <v>130</v>
      </c>
      <c r="O219" s="23">
        <f>M219*VLOOKUP(N219,Kurzy!$A$2:$B$11,2,FALSE)</f>
        <v>1350</v>
      </c>
      <c r="P219" s="18"/>
      <c r="Q219" s="18" t="s">
        <v>10147</v>
      </c>
      <c r="R219" s="18"/>
    </row>
    <row r="220" spans="1:18" ht="25.5" x14ac:dyDescent="0.2">
      <c r="A220" s="7" t="s">
        <v>30</v>
      </c>
      <c r="B220" s="4" t="s">
        <v>46</v>
      </c>
      <c r="C220" s="18" t="s">
        <v>477</v>
      </c>
      <c r="D220" s="18" t="s">
        <v>2237</v>
      </c>
      <c r="E220" s="18" t="s">
        <v>2250</v>
      </c>
      <c r="F220" s="18"/>
      <c r="G220" s="18" t="s">
        <v>477</v>
      </c>
      <c r="H220" s="18" t="s">
        <v>2251</v>
      </c>
      <c r="I220" s="20"/>
      <c r="J220" s="19"/>
      <c r="K220" s="20">
        <v>2015</v>
      </c>
      <c r="L220" s="20">
        <v>2015</v>
      </c>
      <c r="M220" s="31">
        <v>13500</v>
      </c>
      <c r="N220" s="21" t="s">
        <v>130</v>
      </c>
      <c r="O220" s="23">
        <f>M220*VLOOKUP(N220,Kurzy!$A$2:$B$11,2,FALSE)</f>
        <v>13500</v>
      </c>
      <c r="P220" s="18"/>
      <c r="Q220" s="18" t="s">
        <v>10147</v>
      </c>
      <c r="R220" s="18"/>
    </row>
    <row r="221" spans="1:18" ht="25.5" x14ac:dyDescent="0.2">
      <c r="A221" s="7" t="s">
        <v>30</v>
      </c>
      <c r="B221" s="4" t="s">
        <v>46</v>
      </c>
      <c r="C221" s="18" t="s">
        <v>477</v>
      </c>
      <c r="D221" s="18" t="s">
        <v>2243</v>
      </c>
      <c r="E221" s="18" t="s">
        <v>2252</v>
      </c>
      <c r="F221" s="18"/>
      <c r="G221" s="18" t="s">
        <v>477</v>
      </c>
      <c r="H221" s="18" t="s">
        <v>2251</v>
      </c>
      <c r="I221" s="20"/>
      <c r="J221" s="19"/>
      <c r="K221" s="20">
        <v>2015</v>
      </c>
      <c r="L221" s="20">
        <v>2015</v>
      </c>
      <c r="M221" s="31">
        <v>13500</v>
      </c>
      <c r="N221" s="21" t="s">
        <v>130</v>
      </c>
      <c r="O221" s="23">
        <f>M221*VLOOKUP(N221,Kurzy!$A$2:$B$11,2,FALSE)</f>
        <v>13500</v>
      </c>
      <c r="P221" s="18"/>
      <c r="Q221" s="18" t="s">
        <v>10147</v>
      </c>
      <c r="R221" s="18"/>
    </row>
    <row r="222" spans="1:18" ht="25.5" x14ac:dyDescent="0.2">
      <c r="A222" s="7" t="s">
        <v>30</v>
      </c>
      <c r="B222" s="4" t="s">
        <v>46</v>
      </c>
      <c r="C222" s="18" t="s">
        <v>477</v>
      </c>
      <c r="D222" s="18" t="s">
        <v>2253</v>
      </c>
      <c r="E222" s="18" t="s">
        <v>2254</v>
      </c>
      <c r="F222" s="18"/>
      <c r="G222" s="18" t="s">
        <v>477</v>
      </c>
      <c r="H222" s="18" t="s">
        <v>2220</v>
      </c>
      <c r="I222" s="20"/>
      <c r="J222" s="19"/>
      <c r="K222" s="20">
        <v>2015</v>
      </c>
      <c r="L222" s="20">
        <v>2015</v>
      </c>
      <c r="M222" s="31">
        <v>9500</v>
      </c>
      <c r="N222" s="21" t="s">
        <v>130</v>
      </c>
      <c r="O222" s="23">
        <f>M222*VLOOKUP(N222,Kurzy!$A$2:$B$11,2,FALSE)</f>
        <v>9500</v>
      </c>
      <c r="P222" s="18"/>
      <c r="Q222" s="18" t="s">
        <v>10147</v>
      </c>
      <c r="R222" s="18"/>
    </row>
    <row r="223" spans="1:18" ht="25.5" x14ac:dyDescent="0.2">
      <c r="A223" s="7" t="s">
        <v>30</v>
      </c>
      <c r="B223" s="4" t="s">
        <v>46</v>
      </c>
      <c r="C223" s="18" t="s">
        <v>477</v>
      </c>
      <c r="D223" s="18" t="s">
        <v>2255</v>
      </c>
      <c r="E223" s="18" t="s">
        <v>2250</v>
      </c>
      <c r="F223" s="18"/>
      <c r="G223" s="18" t="s">
        <v>477</v>
      </c>
      <c r="H223" s="18" t="s">
        <v>2256</v>
      </c>
      <c r="I223" s="20"/>
      <c r="J223" s="19"/>
      <c r="K223" s="20">
        <v>2015</v>
      </c>
      <c r="L223" s="20">
        <v>2015</v>
      </c>
      <c r="M223" s="31">
        <v>230</v>
      </c>
      <c r="N223" s="21" t="s">
        <v>130</v>
      </c>
      <c r="O223" s="23">
        <f>M223*VLOOKUP(N223,Kurzy!$A$2:$B$11,2,FALSE)</f>
        <v>230</v>
      </c>
      <c r="P223" s="18"/>
      <c r="Q223" s="18" t="s">
        <v>10147</v>
      </c>
      <c r="R223" s="18"/>
    </row>
    <row r="224" spans="1:18" ht="25.5" x14ac:dyDescent="0.2">
      <c r="A224" s="7" t="s">
        <v>30</v>
      </c>
      <c r="B224" s="4" t="s">
        <v>46</v>
      </c>
      <c r="C224" s="18" t="s">
        <v>477</v>
      </c>
      <c r="D224" s="18" t="s">
        <v>2241</v>
      </c>
      <c r="E224" s="18" t="s">
        <v>2250</v>
      </c>
      <c r="F224" s="18"/>
      <c r="G224" s="18" t="s">
        <v>477</v>
      </c>
      <c r="H224" s="18" t="s">
        <v>2256</v>
      </c>
      <c r="I224" s="20"/>
      <c r="J224" s="19"/>
      <c r="K224" s="20">
        <v>2015</v>
      </c>
      <c r="L224" s="20">
        <v>2015</v>
      </c>
      <c r="M224" s="31">
        <v>230</v>
      </c>
      <c r="N224" s="21" t="s">
        <v>130</v>
      </c>
      <c r="O224" s="23">
        <f>M224*VLOOKUP(N224,Kurzy!$A$2:$B$11,2,FALSE)</f>
        <v>230</v>
      </c>
      <c r="P224" s="18"/>
      <c r="Q224" s="18" t="s">
        <v>10147</v>
      </c>
      <c r="R224" s="18"/>
    </row>
    <row r="225" spans="1:18" ht="25.5" x14ac:dyDescent="0.2">
      <c r="A225" s="7" t="s">
        <v>30</v>
      </c>
      <c r="B225" s="4" t="s">
        <v>46</v>
      </c>
      <c r="C225" s="18" t="s">
        <v>477</v>
      </c>
      <c r="D225" s="18" t="s">
        <v>2202</v>
      </c>
      <c r="E225" s="18" t="s">
        <v>2257</v>
      </c>
      <c r="F225" s="18"/>
      <c r="G225" s="18" t="s">
        <v>477</v>
      </c>
      <c r="H225" s="18" t="s">
        <v>2256</v>
      </c>
      <c r="I225" s="20"/>
      <c r="J225" s="19"/>
      <c r="K225" s="20">
        <v>2015</v>
      </c>
      <c r="L225" s="20">
        <v>2015</v>
      </c>
      <c r="M225" s="31">
        <v>230</v>
      </c>
      <c r="N225" s="21" t="s">
        <v>130</v>
      </c>
      <c r="O225" s="23">
        <f>M225*VLOOKUP(N225,Kurzy!$A$2:$B$11,2,FALSE)</f>
        <v>230</v>
      </c>
      <c r="P225" s="18"/>
      <c r="Q225" s="18" t="s">
        <v>10147</v>
      </c>
      <c r="R225" s="18"/>
    </row>
    <row r="226" spans="1:18" ht="25.5" x14ac:dyDescent="0.2">
      <c r="A226" s="7" t="s">
        <v>30</v>
      </c>
      <c r="B226" s="4" t="s">
        <v>46</v>
      </c>
      <c r="C226" s="18" t="s">
        <v>477</v>
      </c>
      <c r="D226" s="18" t="s">
        <v>2203</v>
      </c>
      <c r="E226" s="18" t="s">
        <v>2258</v>
      </c>
      <c r="F226" s="18"/>
      <c r="G226" s="18" t="s">
        <v>477</v>
      </c>
      <c r="H226" s="18" t="s">
        <v>2256</v>
      </c>
      <c r="I226" s="20"/>
      <c r="J226" s="19"/>
      <c r="K226" s="20">
        <v>2015</v>
      </c>
      <c r="L226" s="20">
        <v>2015</v>
      </c>
      <c r="M226" s="31">
        <v>230</v>
      </c>
      <c r="N226" s="21" t="s">
        <v>130</v>
      </c>
      <c r="O226" s="23">
        <f>M226*VLOOKUP(N226,Kurzy!$A$2:$B$11,2,FALSE)</f>
        <v>230</v>
      </c>
      <c r="P226" s="18"/>
      <c r="Q226" s="18" t="s">
        <v>10147</v>
      </c>
      <c r="R226" s="18"/>
    </row>
    <row r="227" spans="1:18" ht="25.5" x14ac:dyDescent="0.2">
      <c r="A227" s="7" t="s">
        <v>30</v>
      </c>
      <c r="B227" s="4" t="s">
        <v>46</v>
      </c>
      <c r="C227" s="18" t="s">
        <v>477</v>
      </c>
      <c r="D227" s="18" t="s">
        <v>2200</v>
      </c>
      <c r="E227" s="18" t="s">
        <v>2259</v>
      </c>
      <c r="F227" s="18"/>
      <c r="G227" s="18" t="s">
        <v>477</v>
      </c>
      <c r="H227" s="18" t="s">
        <v>2256</v>
      </c>
      <c r="I227" s="20"/>
      <c r="J227" s="19"/>
      <c r="K227" s="20">
        <v>2015</v>
      </c>
      <c r="L227" s="20">
        <v>2015</v>
      </c>
      <c r="M227" s="31">
        <v>230</v>
      </c>
      <c r="N227" s="21" t="s">
        <v>130</v>
      </c>
      <c r="O227" s="23">
        <f>M227*VLOOKUP(N227,Kurzy!$A$2:$B$11,2,FALSE)</f>
        <v>230</v>
      </c>
      <c r="P227" s="18"/>
      <c r="Q227" s="18" t="s">
        <v>10147</v>
      </c>
      <c r="R227" s="18"/>
    </row>
    <row r="228" spans="1:18" ht="25.5" x14ac:dyDescent="0.2">
      <c r="A228" s="7" t="s">
        <v>30</v>
      </c>
      <c r="B228" s="4" t="s">
        <v>46</v>
      </c>
      <c r="C228" s="18" t="s">
        <v>477</v>
      </c>
      <c r="D228" s="18" t="s">
        <v>2260</v>
      </c>
      <c r="E228" s="18" t="s">
        <v>2261</v>
      </c>
      <c r="F228" s="18"/>
      <c r="G228" s="18" t="s">
        <v>477</v>
      </c>
      <c r="H228" s="18" t="s">
        <v>2115</v>
      </c>
      <c r="I228" s="20">
        <v>31821596</v>
      </c>
      <c r="J228" s="19"/>
      <c r="K228" s="20">
        <v>2015</v>
      </c>
      <c r="L228" s="20">
        <v>2015</v>
      </c>
      <c r="M228" s="31">
        <v>470</v>
      </c>
      <c r="N228" s="21" t="s">
        <v>130</v>
      </c>
      <c r="O228" s="23">
        <f>M228*VLOOKUP(N228,Kurzy!$A$2:$B$11,2,FALSE)</f>
        <v>470</v>
      </c>
      <c r="P228" s="18"/>
      <c r="Q228" s="18" t="s">
        <v>10147</v>
      </c>
      <c r="R228" s="18"/>
    </row>
    <row r="229" spans="1:18" ht="25.5" x14ac:dyDescent="0.2">
      <c r="A229" s="7" t="s">
        <v>30</v>
      </c>
      <c r="B229" s="4" t="s">
        <v>46</v>
      </c>
      <c r="C229" s="18" t="s">
        <v>477</v>
      </c>
      <c r="D229" s="18" t="s">
        <v>2262</v>
      </c>
      <c r="E229" s="18" t="s">
        <v>2261</v>
      </c>
      <c r="F229" s="18"/>
      <c r="G229" s="18" t="s">
        <v>477</v>
      </c>
      <c r="H229" s="18" t="s">
        <v>2115</v>
      </c>
      <c r="I229" s="20">
        <v>31821596</v>
      </c>
      <c r="J229" s="19"/>
      <c r="K229" s="20">
        <v>2015</v>
      </c>
      <c r="L229" s="20">
        <v>2015</v>
      </c>
      <c r="M229" s="31">
        <v>470</v>
      </c>
      <c r="N229" s="21" t="s">
        <v>130</v>
      </c>
      <c r="O229" s="23">
        <f>M229*VLOOKUP(N229,Kurzy!$A$2:$B$11,2,FALSE)</f>
        <v>470</v>
      </c>
      <c r="P229" s="18"/>
      <c r="Q229" s="18" t="s">
        <v>10147</v>
      </c>
      <c r="R229" s="18"/>
    </row>
    <row r="230" spans="1:18" ht="25.5" hidden="1" x14ac:dyDescent="0.2">
      <c r="A230" s="7" t="s">
        <v>30</v>
      </c>
      <c r="B230" s="4" t="s">
        <v>46</v>
      </c>
      <c r="C230" s="18" t="s">
        <v>477</v>
      </c>
      <c r="D230" s="18" t="s">
        <v>2263</v>
      </c>
      <c r="E230" s="18" t="s">
        <v>2264</v>
      </c>
      <c r="F230" s="18"/>
      <c r="G230" s="18" t="s">
        <v>477</v>
      </c>
      <c r="H230" s="18" t="s">
        <v>2115</v>
      </c>
      <c r="I230" s="20">
        <v>31821596</v>
      </c>
      <c r="J230" s="19"/>
      <c r="K230" s="20">
        <v>2015</v>
      </c>
      <c r="L230" s="20">
        <v>2015</v>
      </c>
      <c r="M230" s="31">
        <v>0</v>
      </c>
      <c r="N230" s="21" t="s">
        <v>130</v>
      </c>
      <c r="O230" s="23">
        <f>M230*VLOOKUP(N230,Kurzy!$A$2:$B$11,2,FALSE)</f>
        <v>0</v>
      </c>
      <c r="P230" s="18"/>
      <c r="Q230" s="18" t="s">
        <v>10143</v>
      </c>
      <c r="R230" s="18" t="s">
        <v>10145</v>
      </c>
    </row>
    <row r="231" spans="1:18" ht="25.5" x14ac:dyDescent="0.2">
      <c r="A231" s="7" t="s">
        <v>30</v>
      </c>
      <c r="B231" s="4" t="s">
        <v>46</v>
      </c>
      <c r="C231" s="18" t="s">
        <v>477</v>
      </c>
      <c r="D231" s="18" t="s">
        <v>2265</v>
      </c>
      <c r="E231" s="18" t="s">
        <v>2261</v>
      </c>
      <c r="F231" s="18"/>
      <c r="G231" s="18" t="s">
        <v>477</v>
      </c>
      <c r="H231" s="18" t="s">
        <v>2115</v>
      </c>
      <c r="I231" s="20">
        <v>31821596</v>
      </c>
      <c r="J231" s="19"/>
      <c r="K231" s="20">
        <v>2015</v>
      </c>
      <c r="L231" s="20">
        <v>2015</v>
      </c>
      <c r="M231" s="31">
        <v>470</v>
      </c>
      <c r="N231" s="21" t="s">
        <v>130</v>
      </c>
      <c r="O231" s="23">
        <f>M231*VLOOKUP(N231,Kurzy!$A$2:$B$11,2,FALSE)</f>
        <v>470</v>
      </c>
      <c r="P231" s="18"/>
      <c r="Q231" s="18" t="s">
        <v>10147</v>
      </c>
      <c r="R231" s="18"/>
    </row>
    <row r="232" spans="1:18" ht="25.5" x14ac:dyDescent="0.2">
      <c r="A232" s="7" t="s">
        <v>30</v>
      </c>
      <c r="B232" s="4" t="s">
        <v>46</v>
      </c>
      <c r="C232" s="18" t="s">
        <v>477</v>
      </c>
      <c r="D232" s="18" t="s">
        <v>2266</v>
      </c>
      <c r="E232" s="18" t="s">
        <v>2261</v>
      </c>
      <c r="F232" s="18"/>
      <c r="G232" s="18" t="s">
        <v>477</v>
      </c>
      <c r="H232" s="18" t="s">
        <v>2115</v>
      </c>
      <c r="I232" s="20">
        <v>31821596</v>
      </c>
      <c r="J232" s="19"/>
      <c r="K232" s="20">
        <v>2015</v>
      </c>
      <c r="L232" s="20">
        <v>2015</v>
      </c>
      <c r="M232" s="31">
        <v>470</v>
      </c>
      <c r="N232" s="21" t="s">
        <v>130</v>
      </c>
      <c r="O232" s="23">
        <f>M232*VLOOKUP(N232,Kurzy!$A$2:$B$11,2,FALSE)</f>
        <v>470</v>
      </c>
      <c r="P232" s="18"/>
      <c r="Q232" s="18" t="s">
        <v>10147</v>
      </c>
      <c r="R232" s="18"/>
    </row>
    <row r="233" spans="1:18" ht="25.5" x14ac:dyDescent="0.2">
      <c r="A233" s="7" t="s">
        <v>30</v>
      </c>
      <c r="B233" s="4" t="s">
        <v>46</v>
      </c>
      <c r="C233" s="18" t="s">
        <v>477</v>
      </c>
      <c r="D233" s="18" t="s">
        <v>2267</v>
      </c>
      <c r="E233" s="18" t="s">
        <v>2268</v>
      </c>
      <c r="F233" s="18"/>
      <c r="G233" s="18" t="s">
        <v>477</v>
      </c>
      <c r="H233" s="18" t="s">
        <v>2115</v>
      </c>
      <c r="I233" s="20">
        <v>31821596</v>
      </c>
      <c r="J233" s="19"/>
      <c r="K233" s="20">
        <v>2015</v>
      </c>
      <c r="L233" s="20">
        <v>2015</v>
      </c>
      <c r="M233" s="31">
        <v>470</v>
      </c>
      <c r="N233" s="21" t="s">
        <v>130</v>
      </c>
      <c r="O233" s="23">
        <f>M233*VLOOKUP(N233,Kurzy!$A$2:$B$11,2,FALSE)</f>
        <v>470</v>
      </c>
      <c r="P233" s="18"/>
      <c r="Q233" s="18" t="s">
        <v>10147</v>
      </c>
      <c r="R233" s="18"/>
    </row>
    <row r="234" spans="1:18" ht="25.5" x14ac:dyDescent="0.2">
      <c r="A234" s="7" t="s">
        <v>30</v>
      </c>
      <c r="B234" s="4" t="s">
        <v>46</v>
      </c>
      <c r="C234" s="18" t="s">
        <v>477</v>
      </c>
      <c r="D234" s="18" t="s">
        <v>2269</v>
      </c>
      <c r="E234" s="18" t="s">
        <v>2214</v>
      </c>
      <c r="F234" s="18"/>
      <c r="G234" s="18" t="s">
        <v>477</v>
      </c>
      <c r="H234" s="18" t="s">
        <v>2115</v>
      </c>
      <c r="I234" s="20">
        <v>31821596</v>
      </c>
      <c r="J234" s="19"/>
      <c r="K234" s="20">
        <v>2015</v>
      </c>
      <c r="L234" s="20">
        <v>2015</v>
      </c>
      <c r="M234" s="31">
        <v>470</v>
      </c>
      <c r="N234" s="21" t="s">
        <v>130</v>
      </c>
      <c r="O234" s="23">
        <f>M234*VLOOKUP(N234,Kurzy!$A$2:$B$11,2,FALSE)</f>
        <v>470</v>
      </c>
      <c r="P234" s="18"/>
      <c r="Q234" s="18" t="s">
        <v>10147</v>
      </c>
      <c r="R234" s="18"/>
    </row>
    <row r="235" spans="1:18" ht="25.5" x14ac:dyDescent="0.2">
      <c r="A235" s="7" t="s">
        <v>30</v>
      </c>
      <c r="B235" s="4" t="s">
        <v>46</v>
      </c>
      <c r="C235" s="18" t="s">
        <v>477</v>
      </c>
      <c r="D235" s="18" t="s">
        <v>2270</v>
      </c>
      <c r="E235" s="18" t="s">
        <v>2214</v>
      </c>
      <c r="F235" s="18"/>
      <c r="G235" s="18" t="s">
        <v>477</v>
      </c>
      <c r="H235" s="18" t="s">
        <v>2115</v>
      </c>
      <c r="I235" s="20">
        <v>31821596</v>
      </c>
      <c r="J235" s="19"/>
      <c r="K235" s="20">
        <v>2015</v>
      </c>
      <c r="L235" s="20">
        <v>2015</v>
      </c>
      <c r="M235" s="31">
        <v>470</v>
      </c>
      <c r="N235" s="21" t="s">
        <v>130</v>
      </c>
      <c r="O235" s="23">
        <f>M235*VLOOKUP(N235,Kurzy!$A$2:$B$11,2,FALSE)</f>
        <v>470</v>
      </c>
      <c r="P235" s="18"/>
      <c r="Q235" s="18" t="s">
        <v>10147</v>
      </c>
      <c r="R235" s="18"/>
    </row>
    <row r="236" spans="1:18" ht="25.5" x14ac:dyDescent="0.2">
      <c r="A236" s="7" t="s">
        <v>30</v>
      </c>
      <c r="B236" s="4" t="s">
        <v>46</v>
      </c>
      <c r="C236" s="18" t="s">
        <v>477</v>
      </c>
      <c r="D236" s="18" t="s">
        <v>2267</v>
      </c>
      <c r="E236" s="18" t="s">
        <v>2214</v>
      </c>
      <c r="F236" s="18"/>
      <c r="G236" s="18" t="s">
        <v>477</v>
      </c>
      <c r="H236" s="18" t="s">
        <v>2115</v>
      </c>
      <c r="I236" s="20">
        <v>31821596</v>
      </c>
      <c r="J236" s="19"/>
      <c r="K236" s="20">
        <v>2015</v>
      </c>
      <c r="L236" s="20">
        <v>2015</v>
      </c>
      <c r="M236" s="31">
        <v>470</v>
      </c>
      <c r="N236" s="21" t="s">
        <v>130</v>
      </c>
      <c r="O236" s="23">
        <f>M236*VLOOKUP(N236,Kurzy!$A$2:$B$11,2,FALSE)</f>
        <v>470</v>
      </c>
      <c r="P236" s="18"/>
      <c r="Q236" s="18" t="s">
        <v>10147</v>
      </c>
      <c r="R236" s="18"/>
    </row>
    <row r="237" spans="1:18" ht="25.5" x14ac:dyDescent="0.2">
      <c r="A237" s="7" t="s">
        <v>30</v>
      </c>
      <c r="B237" s="4" t="s">
        <v>46</v>
      </c>
      <c r="C237" s="18" t="s">
        <v>477</v>
      </c>
      <c r="D237" s="18" t="s">
        <v>2271</v>
      </c>
      <c r="E237" s="18" t="s">
        <v>2214</v>
      </c>
      <c r="F237" s="18"/>
      <c r="G237" s="18" t="s">
        <v>477</v>
      </c>
      <c r="H237" s="18" t="s">
        <v>2115</v>
      </c>
      <c r="I237" s="20">
        <v>31821596</v>
      </c>
      <c r="J237" s="19"/>
      <c r="K237" s="20">
        <v>2015</v>
      </c>
      <c r="L237" s="20">
        <v>2015</v>
      </c>
      <c r="M237" s="31">
        <v>470</v>
      </c>
      <c r="N237" s="21" t="s">
        <v>130</v>
      </c>
      <c r="O237" s="23">
        <f>M237*VLOOKUP(N237,Kurzy!$A$2:$B$11,2,FALSE)</f>
        <v>470</v>
      </c>
      <c r="P237" s="18"/>
      <c r="Q237" s="18" t="s">
        <v>10147</v>
      </c>
      <c r="R237" s="18"/>
    </row>
    <row r="238" spans="1:18" ht="25.5" x14ac:dyDescent="0.2">
      <c r="A238" s="7" t="s">
        <v>30</v>
      </c>
      <c r="B238" s="4" t="s">
        <v>46</v>
      </c>
      <c r="C238" s="18" t="s">
        <v>477</v>
      </c>
      <c r="D238" s="18" t="s">
        <v>2272</v>
      </c>
      <c r="E238" s="18" t="s">
        <v>2214</v>
      </c>
      <c r="F238" s="18"/>
      <c r="G238" s="18" t="s">
        <v>477</v>
      </c>
      <c r="H238" s="18" t="s">
        <v>2115</v>
      </c>
      <c r="I238" s="20">
        <v>31821596</v>
      </c>
      <c r="J238" s="19"/>
      <c r="K238" s="20">
        <v>2015</v>
      </c>
      <c r="L238" s="20">
        <v>2015</v>
      </c>
      <c r="M238" s="31">
        <v>470</v>
      </c>
      <c r="N238" s="21" t="s">
        <v>130</v>
      </c>
      <c r="O238" s="23">
        <f>M238*VLOOKUP(N238,Kurzy!$A$2:$B$11,2,FALSE)</f>
        <v>470</v>
      </c>
      <c r="P238" s="18"/>
      <c r="Q238" s="18" t="s">
        <v>10147</v>
      </c>
      <c r="R238" s="18"/>
    </row>
    <row r="239" spans="1:18" ht="25.5" x14ac:dyDescent="0.2">
      <c r="A239" s="7" t="s">
        <v>30</v>
      </c>
      <c r="B239" s="4" t="s">
        <v>46</v>
      </c>
      <c r="C239" s="18" t="s">
        <v>477</v>
      </c>
      <c r="D239" s="18" t="s">
        <v>2273</v>
      </c>
      <c r="E239" s="18" t="s">
        <v>2261</v>
      </c>
      <c r="F239" s="18"/>
      <c r="G239" s="18" t="s">
        <v>477</v>
      </c>
      <c r="H239" s="18" t="s">
        <v>2115</v>
      </c>
      <c r="I239" s="20">
        <v>31821596</v>
      </c>
      <c r="J239" s="19"/>
      <c r="K239" s="20">
        <v>2015</v>
      </c>
      <c r="L239" s="20">
        <v>2015</v>
      </c>
      <c r="M239" s="31">
        <v>470</v>
      </c>
      <c r="N239" s="21" t="s">
        <v>130</v>
      </c>
      <c r="O239" s="23">
        <f>M239*VLOOKUP(N239,Kurzy!$A$2:$B$11,2,FALSE)</f>
        <v>470</v>
      </c>
      <c r="P239" s="18"/>
      <c r="Q239" s="18" t="s">
        <v>10147</v>
      </c>
      <c r="R239" s="18"/>
    </row>
    <row r="240" spans="1:18" ht="25.5" x14ac:dyDescent="0.2">
      <c r="A240" s="7" t="s">
        <v>30</v>
      </c>
      <c r="B240" s="4" t="s">
        <v>46</v>
      </c>
      <c r="C240" s="18" t="s">
        <v>477</v>
      </c>
      <c r="D240" s="18" t="s">
        <v>2274</v>
      </c>
      <c r="E240" s="18" t="s">
        <v>2214</v>
      </c>
      <c r="F240" s="18"/>
      <c r="G240" s="18" t="s">
        <v>477</v>
      </c>
      <c r="H240" s="18" t="s">
        <v>2115</v>
      </c>
      <c r="I240" s="20">
        <v>31821596</v>
      </c>
      <c r="J240" s="19"/>
      <c r="K240" s="20">
        <v>2015</v>
      </c>
      <c r="L240" s="20">
        <v>2015</v>
      </c>
      <c r="M240" s="31">
        <v>470</v>
      </c>
      <c r="N240" s="21" t="s">
        <v>130</v>
      </c>
      <c r="O240" s="23">
        <f>M240*VLOOKUP(N240,Kurzy!$A$2:$B$11,2,FALSE)</f>
        <v>470</v>
      </c>
      <c r="P240" s="18"/>
      <c r="Q240" s="18" t="s">
        <v>10147</v>
      </c>
      <c r="R240" s="18"/>
    </row>
    <row r="241" spans="1:18" ht="25.5" x14ac:dyDescent="0.2">
      <c r="A241" s="7" t="s">
        <v>30</v>
      </c>
      <c r="B241" s="4" t="s">
        <v>46</v>
      </c>
      <c r="C241" s="18" t="s">
        <v>477</v>
      </c>
      <c r="D241" s="18" t="s">
        <v>2275</v>
      </c>
      <c r="E241" s="18" t="s">
        <v>2261</v>
      </c>
      <c r="F241" s="18"/>
      <c r="G241" s="18" t="s">
        <v>477</v>
      </c>
      <c r="H241" s="18" t="s">
        <v>2115</v>
      </c>
      <c r="I241" s="20">
        <v>31821596</v>
      </c>
      <c r="J241" s="19"/>
      <c r="K241" s="20">
        <v>2015</v>
      </c>
      <c r="L241" s="20">
        <v>2015</v>
      </c>
      <c r="M241" s="31">
        <v>470</v>
      </c>
      <c r="N241" s="21" t="s">
        <v>130</v>
      </c>
      <c r="O241" s="23">
        <f>M241*VLOOKUP(N241,Kurzy!$A$2:$B$11,2,FALSE)</f>
        <v>470</v>
      </c>
      <c r="P241" s="18"/>
      <c r="Q241" s="18" t="s">
        <v>10147</v>
      </c>
      <c r="R241" s="18"/>
    </row>
    <row r="242" spans="1:18" ht="25.5" x14ac:dyDescent="0.2">
      <c r="A242" s="7" t="s">
        <v>30</v>
      </c>
      <c r="B242" s="4" t="s">
        <v>46</v>
      </c>
      <c r="C242" s="18" t="s">
        <v>477</v>
      </c>
      <c r="D242" s="18" t="s">
        <v>2276</v>
      </c>
      <c r="E242" s="18" t="s">
        <v>2261</v>
      </c>
      <c r="F242" s="18"/>
      <c r="G242" s="18" t="s">
        <v>477</v>
      </c>
      <c r="H242" s="18" t="s">
        <v>2115</v>
      </c>
      <c r="I242" s="20">
        <v>31821596</v>
      </c>
      <c r="J242" s="19"/>
      <c r="K242" s="20">
        <v>2015</v>
      </c>
      <c r="L242" s="20">
        <v>2015</v>
      </c>
      <c r="M242" s="31">
        <v>470</v>
      </c>
      <c r="N242" s="21" t="s">
        <v>130</v>
      </c>
      <c r="O242" s="23">
        <f>M242*VLOOKUP(N242,Kurzy!$A$2:$B$11,2,FALSE)</f>
        <v>470</v>
      </c>
      <c r="P242" s="18"/>
      <c r="Q242" s="18" t="s">
        <v>10147</v>
      </c>
      <c r="R242" s="18"/>
    </row>
    <row r="243" spans="1:18" ht="25.5" x14ac:dyDescent="0.2">
      <c r="A243" s="7" t="s">
        <v>30</v>
      </c>
      <c r="B243" s="4" t="s">
        <v>46</v>
      </c>
      <c r="C243" s="18" t="s">
        <v>477</v>
      </c>
      <c r="D243" s="18" t="s">
        <v>2277</v>
      </c>
      <c r="E243" s="18" t="s">
        <v>2214</v>
      </c>
      <c r="F243" s="18"/>
      <c r="G243" s="18" t="s">
        <v>477</v>
      </c>
      <c r="H243" s="18" t="s">
        <v>2115</v>
      </c>
      <c r="I243" s="20">
        <v>31821596</v>
      </c>
      <c r="J243" s="19"/>
      <c r="K243" s="20">
        <v>2015</v>
      </c>
      <c r="L243" s="20">
        <v>2015</v>
      </c>
      <c r="M243" s="31">
        <v>470</v>
      </c>
      <c r="N243" s="21" t="s">
        <v>130</v>
      </c>
      <c r="O243" s="23">
        <f>M243*VLOOKUP(N243,Kurzy!$A$2:$B$11,2,FALSE)</f>
        <v>470</v>
      </c>
      <c r="P243" s="18"/>
      <c r="Q243" s="18" t="s">
        <v>10147</v>
      </c>
      <c r="R243" s="18"/>
    </row>
    <row r="244" spans="1:18" ht="25.5" x14ac:dyDescent="0.2">
      <c r="A244" s="7" t="s">
        <v>30</v>
      </c>
      <c r="B244" s="4" t="s">
        <v>46</v>
      </c>
      <c r="C244" s="18" t="s">
        <v>477</v>
      </c>
      <c r="D244" s="18" t="s">
        <v>2278</v>
      </c>
      <c r="E244" s="18" t="s">
        <v>2258</v>
      </c>
      <c r="F244" s="18"/>
      <c r="G244" s="18" t="s">
        <v>477</v>
      </c>
      <c r="H244" s="18" t="s">
        <v>2115</v>
      </c>
      <c r="I244" s="20">
        <v>31821596</v>
      </c>
      <c r="J244" s="19"/>
      <c r="K244" s="20">
        <v>2015</v>
      </c>
      <c r="L244" s="20">
        <v>2015</v>
      </c>
      <c r="M244" s="31">
        <v>470</v>
      </c>
      <c r="N244" s="21" t="s">
        <v>130</v>
      </c>
      <c r="O244" s="23">
        <f>M244*VLOOKUP(N244,Kurzy!$A$2:$B$11,2,FALSE)</f>
        <v>470</v>
      </c>
      <c r="P244" s="18"/>
      <c r="Q244" s="18" t="s">
        <v>10147</v>
      </c>
      <c r="R244" s="18"/>
    </row>
    <row r="245" spans="1:18" ht="25.5" x14ac:dyDescent="0.2">
      <c r="A245" s="7" t="s">
        <v>30</v>
      </c>
      <c r="B245" s="4" t="s">
        <v>46</v>
      </c>
      <c r="C245" s="18" t="s">
        <v>477</v>
      </c>
      <c r="D245" s="18" t="s">
        <v>2279</v>
      </c>
      <c r="E245" s="18" t="s">
        <v>2280</v>
      </c>
      <c r="F245" s="18"/>
      <c r="G245" s="18" t="s">
        <v>477</v>
      </c>
      <c r="H245" s="18" t="s">
        <v>2115</v>
      </c>
      <c r="I245" s="20">
        <v>31821596</v>
      </c>
      <c r="J245" s="19"/>
      <c r="K245" s="20">
        <v>2015</v>
      </c>
      <c r="L245" s="20">
        <v>2015</v>
      </c>
      <c r="M245" s="31">
        <v>470</v>
      </c>
      <c r="N245" s="21" t="s">
        <v>130</v>
      </c>
      <c r="O245" s="23">
        <f>M245*VLOOKUP(N245,Kurzy!$A$2:$B$11,2,FALSE)</f>
        <v>470</v>
      </c>
      <c r="P245" s="18"/>
      <c r="Q245" s="18" t="s">
        <v>10147</v>
      </c>
      <c r="R245" s="18"/>
    </row>
    <row r="246" spans="1:18" ht="25.5" x14ac:dyDescent="0.2">
      <c r="A246" s="7" t="s">
        <v>30</v>
      </c>
      <c r="B246" s="4" t="s">
        <v>46</v>
      </c>
      <c r="C246" s="18" t="s">
        <v>477</v>
      </c>
      <c r="D246" s="18" t="s">
        <v>2281</v>
      </c>
      <c r="E246" s="18" t="s">
        <v>2280</v>
      </c>
      <c r="F246" s="18"/>
      <c r="G246" s="18" t="s">
        <v>477</v>
      </c>
      <c r="H246" s="18" t="s">
        <v>2115</v>
      </c>
      <c r="I246" s="20">
        <v>31821596</v>
      </c>
      <c r="J246" s="19"/>
      <c r="K246" s="20">
        <v>2015</v>
      </c>
      <c r="L246" s="20">
        <v>2015</v>
      </c>
      <c r="M246" s="31">
        <v>470</v>
      </c>
      <c r="N246" s="21" t="s">
        <v>130</v>
      </c>
      <c r="O246" s="23">
        <f>M246*VLOOKUP(N246,Kurzy!$A$2:$B$11,2,FALSE)</f>
        <v>470</v>
      </c>
      <c r="P246" s="18"/>
      <c r="Q246" s="18" t="s">
        <v>10147</v>
      </c>
      <c r="R246" s="18"/>
    </row>
    <row r="247" spans="1:18" ht="25.5" x14ac:dyDescent="0.2">
      <c r="A247" s="7" t="s">
        <v>30</v>
      </c>
      <c r="B247" s="4" t="s">
        <v>46</v>
      </c>
      <c r="C247" s="18" t="s">
        <v>477</v>
      </c>
      <c r="D247" s="18" t="s">
        <v>2282</v>
      </c>
      <c r="E247" s="18" t="s">
        <v>2246</v>
      </c>
      <c r="F247" s="18"/>
      <c r="G247" s="18" t="s">
        <v>477</v>
      </c>
      <c r="H247" s="18" t="s">
        <v>2115</v>
      </c>
      <c r="I247" s="20">
        <v>31821596</v>
      </c>
      <c r="J247" s="19"/>
      <c r="K247" s="20">
        <v>2015</v>
      </c>
      <c r="L247" s="20">
        <v>2015</v>
      </c>
      <c r="M247" s="31">
        <v>470</v>
      </c>
      <c r="N247" s="21" t="s">
        <v>130</v>
      </c>
      <c r="O247" s="23">
        <f>M247*VLOOKUP(N247,Kurzy!$A$2:$B$11,2,FALSE)</f>
        <v>470</v>
      </c>
      <c r="P247" s="18"/>
      <c r="Q247" s="18" t="s">
        <v>10147</v>
      </c>
      <c r="R247" s="18"/>
    </row>
    <row r="248" spans="1:18" ht="25.5" x14ac:dyDescent="0.2">
      <c r="A248" s="7" t="s">
        <v>30</v>
      </c>
      <c r="B248" s="4" t="s">
        <v>46</v>
      </c>
      <c r="C248" s="18" t="s">
        <v>477</v>
      </c>
      <c r="D248" s="18" t="s">
        <v>2283</v>
      </c>
      <c r="E248" s="18" t="s">
        <v>2250</v>
      </c>
      <c r="F248" s="18"/>
      <c r="G248" s="18" t="s">
        <v>477</v>
      </c>
      <c r="H248" s="18" t="s">
        <v>2115</v>
      </c>
      <c r="I248" s="20">
        <v>31821596</v>
      </c>
      <c r="J248" s="19"/>
      <c r="K248" s="20">
        <v>2015</v>
      </c>
      <c r="L248" s="20">
        <v>2015</v>
      </c>
      <c r="M248" s="31">
        <v>470</v>
      </c>
      <c r="N248" s="21" t="s">
        <v>130</v>
      </c>
      <c r="O248" s="23">
        <f>M248*VLOOKUP(N248,Kurzy!$A$2:$B$11,2,FALSE)</f>
        <v>470</v>
      </c>
      <c r="P248" s="18"/>
      <c r="Q248" s="18" t="s">
        <v>10147</v>
      </c>
      <c r="R248" s="18"/>
    </row>
    <row r="249" spans="1:18" ht="25.5" x14ac:dyDescent="0.2">
      <c r="A249" s="7" t="s">
        <v>30</v>
      </c>
      <c r="B249" s="4" t="s">
        <v>46</v>
      </c>
      <c r="C249" s="18" t="s">
        <v>477</v>
      </c>
      <c r="D249" s="18" t="s">
        <v>2284</v>
      </c>
      <c r="E249" s="18" t="s">
        <v>2250</v>
      </c>
      <c r="F249" s="18"/>
      <c r="G249" s="18" t="s">
        <v>477</v>
      </c>
      <c r="H249" s="18" t="s">
        <v>2115</v>
      </c>
      <c r="I249" s="20">
        <v>31821596</v>
      </c>
      <c r="J249" s="19"/>
      <c r="K249" s="20">
        <v>2015</v>
      </c>
      <c r="L249" s="20">
        <v>2015</v>
      </c>
      <c r="M249" s="31">
        <v>470</v>
      </c>
      <c r="N249" s="21" t="s">
        <v>130</v>
      </c>
      <c r="O249" s="23">
        <f>M249*VLOOKUP(N249,Kurzy!$A$2:$B$11,2,FALSE)</f>
        <v>470</v>
      </c>
      <c r="P249" s="18"/>
      <c r="Q249" s="18" t="s">
        <v>10147</v>
      </c>
      <c r="R249" s="18"/>
    </row>
    <row r="250" spans="1:18" ht="25.5" x14ac:dyDescent="0.2">
      <c r="A250" s="7" t="s">
        <v>30</v>
      </c>
      <c r="B250" s="4" t="s">
        <v>46</v>
      </c>
      <c r="C250" s="18" t="s">
        <v>477</v>
      </c>
      <c r="D250" s="18" t="s">
        <v>2285</v>
      </c>
      <c r="E250" s="18" t="s">
        <v>2246</v>
      </c>
      <c r="F250" s="18"/>
      <c r="G250" s="18" t="s">
        <v>477</v>
      </c>
      <c r="H250" s="18" t="s">
        <v>2115</v>
      </c>
      <c r="I250" s="20">
        <v>31821596</v>
      </c>
      <c r="J250" s="19"/>
      <c r="K250" s="20">
        <v>2015</v>
      </c>
      <c r="L250" s="20">
        <v>2015</v>
      </c>
      <c r="M250" s="31">
        <v>470</v>
      </c>
      <c r="N250" s="21" t="s">
        <v>130</v>
      </c>
      <c r="O250" s="23">
        <f>M250*VLOOKUP(N250,Kurzy!$A$2:$B$11,2,FALSE)</f>
        <v>470</v>
      </c>
      <c r="P250" s="18"/>
      <c r="Q250" s="18" t="s">
        <v>10147</v>
      </c>
      <c r="R250" s="18"/>
    </row>
    <row r="251" spans="1:18" ht="102" x14ac:dyDescent="0.2">
      <c r="A251" s="7" t="s">
        <v>30</v>
      </c>
      <c r="B251" s="4" t="s">
        <v>46</v>
      </c>
      <c r="C251" s="18" t="s">
        <v>2286</v>
      </c>
      <c r="D251" s="18" t="s">
        <v>2287</v>
      </c>
      <c r="E251" s="18" t="s">
        <v>2288</v>
      </c>
      <c r="F251" s="18" t="s">
        <v>2289</v>
      </c>
      <c r="G251" s="18" t="s">
        <v>2290</v>
      </c>
      <c r="H251" s="18" t="s">
        <v>2291</v>
      </c>
      <c r="I251" s="20"/>
      <c r="J251" s="19">
        <v>42327</v>
      </c>
      <c r="K251" s="20">
        <v>2015</v>
      </c>
      <c r="L251" s="20">
        <v>2017</v>
      </c>
      <c r="M251" s="31">
        <v>4650</v>
      </c>
      <c r="N251" s="21" t="s">
        <v>130</v>
      </c>
      <c r="O251" s="23">
        <f>M251*VLOOKUP(N251,Kurzy!$A$2:$B$11,2,FALSE)</f>
        <v>4650</v>
      </c>
      <c r="P251" s="18"/>
      <c r="Q251" s="18" t="s">
        <v>10147</v>
      </c>
      <c r="R251" s="18"/>
    </row>
    <row r="252" spans="1:18" ht="38.25" x14ac:dyDescent="0.2">
      <c r="A252" s="7" t="s">
        <v>30</v>
      </c>
      <c r="B252" s="4" t="s">
        <v>81</v>
      </c>
      <c r="C252" s="18" t="s">
        <v>2292</v>
      </c>
      <c r="D252" s="18" t="s">
        <v>2293</v>
      </c>
      <c r="E252" s="18" t="s">
        <v>2294</v>
      </c>
      <c r="F252" s="18"/>
      <c r="G252" s="18" t="s">
        <v>2295</v>
      </c>
      <c r="H252" s="18" t="s">
        <v>2167</v>
      </c>
      <c r="I252" s="20"/>
      <c r="J252" s="19">
        <v>41586</v>
      </c>
      <c r="K252" s="20">
        <v>2013</v>
      </c>
      <c r="L252" s="20">
        <v>2016</v>
      </c>
      <c r="M252" s="31">
        <v>4200</v>
      </c>
      <c r="N252" s="21" t="s">
        <v>130</v>
      </c>
      <c r="O252" s="23">
        <f>M252*VLOOKUP(N252,Kurzy!$A$2:$B$11,2,FALSE)</f>
        <v>4200</v>
      </c>
      <c r="P252" s="18" t="s">
        <v>2350</v>
      </c>
      <c r="Q252" s="18" t="s">
        <v>10147</v>
      </c>
      <c r="R252" s="18"/>
    </row>
    <row r="253" spans="1:18" ht="38.25" x14ac:dyDescent="0.2">
      <c r="A253" s="7" t="s">
        <v>30</v>
      </c>
      <c r="B253" s="4" t="s">
        <v>116</v>
      </c>
      <c r="C253" s="18" t="s">
        <v>2296</v>
      </c>
      <c r="D253" s="18" t="s">
        <v>2297</v>
      </c>
      <c r="E253" s="18">
        <v>607022</v>
      </c>
      <c r="F253" s="18" t="s">
        <v>2298</v>
      </c>
      <c r="G253" s="18" t="s">
        <v>2299</v>
      </c>
      <c r="H253" s="18" t="s">
        <v>304</v>
      </c>
      <c r="I253" s="20"/>
      <c r="J253" s="19">
        <v>41698</v>
      </c>
      <c r="K253" s="19">
        <v>41699</v>
      </c>
      <c r="L253" s="19">
        <v>42794</v>
      </c>
      <c r="M253" s="31">
        <v>123923.82</v>
      </c>
      <c r="N253" s="21" t="s">
        <v>130</v>
      </c>
      <c r="O253" s="23">
        <f>M253*VLOOKUP(N253,Kurzy!$A$2:$B$11,2,FALSE)</f>
        <v>123923.82</v>
      </c>
      <c r="P253" s="18"/>
      <c r="Q253" s="18" t="s">
        <v>10147</v>
      </c>
      <c r="R253" s="18"/>
    </row>
    <row r="254" spans="1:18" ht="25.5" x14ac:dyDescent="0.2">
      <c r="A254" s="7" t="s">
        <v>30</v>
      </c>
      <c r="B254" s="4" t="s">
        <v>116</v>
      </c>
      <c r="C254" s="18" t="s">
        <v>2300</v>
      </c>
      <c r="D254" s="18" t="s">
        <v>2301</v>
      </c>
      <c r="E254" s="18" t="s">
        <v>2302</v>
      </c>
      <c r="F254" s="18"/>
      <c r="G254" s="18" t="s">
        <v>2303</v>
      </c>
      <c r="H254" s="18" t="s">
        <v>304</v>
      </c>
      <c r="I254" s="20"/>
      <c r="J254" s="19" t="s">
        <v>2304</v>
      </c>
      <c r="K254" s="19">
        <v>41548</v>
      </c>
      <c r="L254" s="19">
        <v>42643</v>
      </c>
      <c r="M254" s="31">
        <v>104.09</v>
      </c>
      <c r="N254" s="21" t="s">
        <v>130</v>
      </c>
      <c r="O254" s="23">
        <f>M254*VLOOKUP(N254,Kurzy!$A$2:$B$11,2,FALSE)</f>
        <v>104.09</v>
      </c>
      <c r="P254" s="18"/>
      <c r="Q254" s="18" t="s">
        <v>10147</v>
      </c>
      <c r="R254" s="18"/>
    </row>
    <row r="255" spans="1:18" ht="38.25" hidden="1" x14ac:dyDescent="0.2">
      <c r="A255" s="7" t="s">
        <v>30</v>
      </c>
      <c r="B255" s="4" t="s">
        <v>116</v>
      </c>
      <c r="C255" s="18" t="s">
        <v>2305</v>
      </c>
      <c r="D255" s="18" t="s">
        <v>943</v>
      </c>
      <c r="E255" s="18" t="s">
        <v>2306</v>
      </c>
      <c r="F255" s="18"/>
      <c r="G255" s="18" t="s">
        <v>2142</v>
      </c>
      <c r="H255" s="18" t="s">
        <v>304</v>
      </c>
      <c r="I255" s="20"/>
      <c r="J255" s="19">
        <v>41660</v>
      </c>
      <c r="K255" s="19">
        <v>41609</v>
      </c>
      <c r="L255" s="19">
        <v>42704</v>
      </c>
      <c r="M255" s="31">
        <v>0</v>
      </c>
      <c r="N255" s="21" t="s">
        <v>130</v>
      </c>
      <c r="O255" s="23">
        <f>M255*VLOOKUP(N255,Kurzy!$A$2:$B$11,2,FALSE)</f>
        <v>0</v>
      </c>
      <c r="P255" s="18"/>
      <c r="Q255" s="18" t="s">
        <v>10143</v>
      </c>
      <c r="R255" s="18" t="s">
        <v>10145</v>
      </c>
    </row>
    <row r="256" spans="1:18" ht="25.5" x14ac:dyDescent="0.2">
      <c r="A256" s="7" t="s">
        <v>30</v>
      </c>
      <c r="B256" s="4" t="s">
        <v>116</v>
      </c>
      <c r="C256" s="18" t="s">
        <v>2307</v>
      </c>
      <c r="D256" s="18" t="s">
        <v>2301</v>
      </c>
      <c r="E256" s="18" t="s">
        <v>2308</v>
      </c>
      <c r="F256" s="18"/>
      <c r="G256" s="18" t="s">
        <v>477</v>
      </c>
      <c r="H256" s="18" t="s">
        <v>2115</v>
      </c>
      <c r="I256" s="20"/>
      <c r="J256" s="19">
        <v>42192</v>
      </c>
      <c r="K256" s="20">
        <v>2015</v>
      </c>
      <c r="L256" s="20">
        <v>2015</v>
      </c>
      <c r="M256" s="31">
        <v>1880</v>
      </c>
      <c r="N256" s="21" t="s">
        <v>130</v>
      </c>
      <c r="O256" s="23">
        <f>M256*VLOOKUP(N256,Kurzy!$A$2:$B$11,2,FALSE)</f>
        <v>1880</v>
      </c>
      <c r="P256" s="18" t="s">
        <v>10307</v>
      </c>
      <c r="Q256" s="18" t="s">
        <v>10147</v>
      </c>
      <c r="R256" s="18" t="s">
        <v>10306</v>
      </c>
    </row>
    <row r="257" spans="1:18" ht="25.5" x14ac:dyDescent="0.2">
      <c r="A257" s="7" t="s">
        <v>30</v>
      </c>
      <c r="B257" s="4" t="s">
        <v>116</v>
      </c>
      <c r="C257" s="18" t="s">
        <v>2309</v>
      </c>
      <c r="D257" s="18" t="s">
        <v>2301</v>
      </c>
      <c r="E257" s="18" t="s">
        <v>2310</v>
      </c>
      <c r="F257" s="18" t="s">
        <v>2311</v>
      </c>
      <c r="G257" s="18" t="s">
        <v>311</v>
      </c>
      <c r="H257" s="18" t="s">
        <v>767</v>
      </c>
      <c r="I257" s="20">
        <v>36060356</v>
      </c>
      <c r="J257" s="19">
        <v>42192</v>
      </c>
      <c r="K257" s="19">
        <v>42248</v>
      </c>
      <c r="L257" s="19">
        <v>42735</v>
      </c>
      <c r="M257" s="31">
        <v>1500</v>
      </c>
      <c r="N257" s="21" t="s">
        <v>130</v>
      </c>
      <c r="O257" s="23">
        <f>M257*VLOOKUP(N257,Kurzy!$A$2:$B$11,2,FALSE)</f>
        <v>1500</v>
      </c>
      <c r="P257" s="18"/>
      <c r="Q257" s="18" t="s">
        <v>10147</v>
      </c>
      <c r="R257" s="18"/>
    </row>
    <row r="258" spans="1:18" ht="51" hidden="1" x14ac:dyDescent="0.2">
      <c r="A258" s="7" t="s">
        <v>30</v>
      </c>
      <c r="B258" s="4" t="s">
        <v>116</v>
      </c>
      <c r="C258" s="18" t="s">
        <v>2312</v>
      </c>
      <c r="D258" s="18" t="s">
        <v>2313</v>
      </c>
      <c r="E258" s="18" t="s">
        <v>2314</v>
      </c>
      <c r="F258" s="18"/>
      <c r="G258" s="18" t="s">
        <v>2315</v>
      </c>
      <c r="H258" s="18" t="s">
        <v>2316</v>
      </c>
      <c r="I258" s="20">
        <v>51418886</v>
      </c>
      <c r="J258" s="19">
        <v>42215</v>
      </c>
      <c r="K258" s="19">
        <v>42215</v>
      </c>
      <c r="L258" s="19">
        <v>43100</v>
      </c>
      <c r="M258" s="31">
        <v>0</v>
      </c>
      <c r="N258" s="21" t="s">
        <v>130</v>
      </c>
      <c r="O258" s="23">
        <f>M258*VLOOKUP(N258,Kurzy!$A$2:$B$11,2,FALSE)</f>
        <v>0</v>
      </c>
      <c r="P258" s="18" t="s">
        <v>2351</v>
      </c>
      <c r="Q258" s="18" t="s">
        <v>10143</v>
      </c>
      <c r="R258" s="18" t="s">
        <v>10145</v>
      </c>
    </row>
    <row r="259" spans="1:18" ht="38.25" x14ac:dyDescent="0.2">
      <c r="A259" s="7" t="s">
        <v>30</v>
      </c>
      <c r="B259" s="4" t="s">
        <v>114</v>
      </c>
      <c r="C259" s="18" t="s">
        <v>2317</v>
      </c>
      <c r="D259" s="18" t="s">
        <v>2318</v>
      </c>
      <c r="E259" s="18" t="s">
        <v>2319</v>
      </c>
      <c r="F259" s="18" t="s">
        <v>2320</v>
      </c>
      <c r="G259" s="18" t="s">
        <v>1998</v>
      </c>
      <c r="H259" s="18" t="s">
        <v>2321</v>
      </c>
      <c r="I259" s="20"/>
      <c r="J259" s="19">
        <v>41464</v>
      </c>
      <c r="K259" s="20">
        <v>2013</v>
      </c>
      <c r="L259" s="20">
        <v>2017</v>
      </c>
      <c r="M259" s="31">
        <v>1031.69</v>
      </c>
      <c r="N259" s="21" t="s">
        <v>130</v>
      </c>
      <c r="O259" s="23">
        <f>M259*VLOOKUP(N259,Kurzy!$A$2:$B$11,2,FALSE)</f>
        <v>1031.69</v>
      </c>
      <c r="P259" s="18" t="s">
        <v>2088</v>
      </c>
      <c r="Q259" s="18" t="s">
        <v>10147</v>
      </c>
      <c r="R259" s="18"/>
    </row>
    <row r="260" spans="1:18" ht="51" x14ac:dyDescent="0.2">
      <c r="A260" s="7" t="s">
        <v>30</v>
      </c>
      <c r="B260" s="4" t="s">
        <v>114</v>
      </c>
      <c r="C260" s="18" t="s">
        <v>2322</v>
      </c>
      <c r="D260" s="18" t="s">
        <v>2323</v>
      </c>
      <c r="E260" s="18" t="s">
        <v>2324</v>
      </c>
      <c r="F260" s="18" t="s">
        <v>2325</v>
      </c>
      <c r="G260" s="18" t="s">
        <v>2326</v>
      </c>
      <c r="H260" s="18" t="s">
        <v>2327</v>
      </c>
      <c r="I260" s="20"/>
      <c r="J260" s="19">
        <v>40378</v>
      </c>
      <c r="K260" s="20">
        <v>2010</v>
      </c>
      <c r="L260" s="20">
        <v>2013</v>
      </c>
      <c r="M260" s="31">
        <v>24049.16</v>
      </c>
      <c r="N260" s="21" t="s">
        <v>130</v>
      </c>
      <c r="O260" s="23">
        <f>M260*VLOOKUP(N260,Kurzy!$A$2:$B$11,2,FALSE)</f>
        <v>24049.16</v>
      </c>
      <c r="P260" s="18" t="s">
        <v>2352</v>
      </c>
      <c r="Q260" s="18" t="s">
        <v>10147</v>
      </c>
      <c r="R260" s="18"/>
    </row>
    <row r="261" spans="1:18" ht="25.5" x14ac:dyDescent="0.2">
      <c r="A261" s="7" t="s">
        <v>30</v>
      </c>
      <c r="B261" s="4" t="s">
        <v>114</v>
      </c>
      <c r="C261" s="18" t="s">
        <v>2328</v>
      </c>
      <c r="D261" s="18" t="s">
        <v>2329</v>
      </c>
      <c r="E261" s="18" t="s">
        <v>2330</v>
      </c>
      <c r="F261" s="18" t="s">
        <v>2166</v>
      </c>
      <c r="G261" s="18" t="s">
        <v>2331</v>
      </c>
      <c r="H261" s="18" t="s">
        <v>2332</v>
      </c>
      <c r="I261" s="20" t="s">
        <v>2333</v>
      </c>
      <c r="J261" s="19">
        <v>41401</v>
      </c>
      <c r="K261" s="20">
        <v>2012</v>
      </c>
      <c r="L261" s="20">
        <v>2015</v>
      </c>
      <c r="M261" s="31">
        <v>5712</v>
      </c>
      <c r="N261" s="21" t="s">
        <v>130</v>
      </c>
      <c r="O261" s="23">
        <f>M261*VLOOKUP(N261,Kurzy!$A$2:$B$11,2,FALSE)</f>
        <v>5712</v>
      </c>
      <c r="P261" s="18" t="s">
        <v>2088</v>
      </c>
      <c r="Q261" s="18" t="s">
        <v>10147</v>
      </c>
      <c r="R261" s="18"/>
    </row>
    <row r="262" spans="1:18" ht="51" x14ac:dyDescent="0.2">
      <c r="A262" s="7" t="s">
        <v>30</v>
      </c>
      <c r="B262" s="4" t="s">
        <v>114</v>
      </c>
      <c r="C262" s="18" t="s">
        <v>2334</v>
      </c>
      <c r="D262" s="18" t="s">
        <v>2335</v>
      </c>
      <c r="E262" s="18" t="s">
        <v>2336</v>
      </c>
      <c r="F262" s="18" t="s">
        <v>2337</v>
      </c>
      <c r="G262" s="18" t="s">
        <v>632</v>
      </c>
      <c r="H262" s="18" t="s">
        <v>2171</v>
      </c>
      <c r="I262" s="20">
        <v>30778867</v>
      </c>
      <c r="J262" s="19">
        <v>41890</v>
      </c>
      <c r="K262" s="20">
        <v>2014</v>
      </c>
      <c r="L262" s="20">
        <v>2015</v>
      </c>
      <c r="M262" s="31">
        <v>215640</v>
      </c>
      <c r="N262" s="21" t="s">
        <v>130</v>
      </c>
      <c r="O262" s="23">
        <f>M262*VLOOKUP(N262,Kurzy!$A$2:$B$11,2,FALSE)</f>
        <v>215640</v>
      </c>
      <c r="P262" s="18" t="s">
        <v>2088</v>
      </c>
      <c r="Q262" s="18" t="s">
        <v>10147</v>
      </c>
      <c r="R262" s="18"/>
    </row>
    <row r="263" spans="1:18" ht="51" x14ac:dyDescent="0.2">
      <c r="A263" s="7" t="s">
        <v>30</v>
      </c>
      <c r="B263" s="4" t="s">
        <v>114</v>
      </c>
      <c r="C263" s="18" t="s">
        <v>2334</v>
      </c>
      <c r="D263" s="18" t="s">
        <v>2338</v>
      </c>
      <c r="E263" s="18" t="s">
        <v>2339</v>
      </c>
      <c r="F263" s="18" t="s">
        <v>2337</v>
      </c>
      <c r="G263" s="18" t="s">
        <v>632</v>
      </c>
      <c r="H263" s="18" t="s">
        <v>2171</v>
      </c>
      <c r="I263" s="20">
        <v>30778867</v>
      </c>
      <c r="J263" s="19">
        <v>42184</v>
      </c>
      <c r="K263" s="20">
        <v>2015</v>
      </c>
      <c r="L263" s="20">
        <v>2016</v>
      </c>
      <c r="M263" s="31">
        <v>510815</v>
      </c>
      <c r="N263" s="21" t="s">
        <v>130</v>
      </c>
      <c r="O263" s="23">
        <f>M263*VLOOKUP(N263,Kurzy!$A$2:$B$11,2,FALSE)</f>
        <v>510815</v>
      </c>
      <c r="P263" s="18" t="s">
        <v>2088</v>
      </c>
      <c r="Q263" s="18" t="s">
        <v>10147</v>
      </c>
      <c r="R263" s="18"/>
    </row>
    <row r="264" spans="1:18" ht="38.25" x14ac:dyDescent="0.2">
      <c r="A264" s="7" t="s">
        <v>30</v>
      </c>
      <c r="B264" s="4" t="s">
        <v>114</v>
      </c>
      <c r="C264" s="18" t="s">
        <v>2340</v>
      </c>
      <c r="D264" s="18" t="s">
        <v>2341</v>
      </c>
      <c r="E264" s="18" t="s">
        <v>2342</v>
      </c>
      <c r="F264" s="18" t="s">
        <v>2166</v>
      </c>
      <c r="G264" s="18" t="s">
        <v>728</v>
      </c>
      <c r="H264" s="18" t="s">
        <v>2343</v>
      </c>
      <c r="I264" s="20">
        <v>399957</v>
      </c>
      <c r="J264" s="19">
        <v>41153</v>
      </c>
      <c r="K264" s="20">
        <v>2012</v>
      </c>
      <c r="L264" s="20">
        <v>2014</v>
      </c>
      <c r="M264" s="31">
        <v>7070.94</v>
      </c>
      <c r="N264" s="21" t="s">
        <v>130</v>
      </c>
      <c r="O264" s="23">
        <f>M264*VLOOKUP(N264,Kurzy!$A$2:$B$11,2,FALSE)</f>
        <v>7070.94</v>
      </c>
      <c r="P264" s="18" t="s">
        <v>2088</v>
      </c>
      <c r="Q264" s="18" t="s">
        <v>10147</v>
      </c>
      <c r="R264" s="18"/>
    </row>
    <row r="265" spans="1:18" ht="38.25" x14ac:dyDescent="0.2">
      <c r="A265" s="7" t="s">
        <v>30</v>
      </c>
      <c r="B265" s="4" t="s">
        <v>45</v>
      </c>
      <c r="C265" s="18" t="s">
        <v>1230</v>
      </c>
      <c r="D265" s="18" t="s">
        <v>1231</v>
      </c>
      <c r="E265" s="18" t="s">
        <v>1232</v>
      </c>
      <c r="F265" s="18" t="s">
        <v>1233</v>
      </c>
      <c r="G265" s="18"/>
      <c r="H265" s="18" t="s">
        <v>1234</v>
      </c>
      <c r="I265" s="20" t="s">
        <v>1235</v>
      </c>
      <c r="J265" s="19">
        <v>42032</v>
      </c>
      <c r="K265" s="20">
        <v>2015</v>
      </c>
      <c r="L265" s="20">
        <v>2015</v>
      </c>
      <c r="M265" s="31">
        <v>2959.02</v>
      </c>
      <c r="N265" s="21" t="s">
        <v>130</v>
      </c>
      <c r="O265" s="23">
        <f>M265*VLOOKUP(N265,Kurzy!$A$2:$B$11,2,FALSE)</f>
        <v>2959.02</v>
      </c>
      <c r="P265" s="18"/>
      <c r="Q265" s="18" t="s">
        <v>10147</v>
      </c>
      <c r="R265" s="18" t="s">
        <v>10188</v>
      </c>
    </row>
    <row r="266" spans="1:18" ht="38.25" x14ac:dyDescent="0.2">
      <c r="A266" s="7" t="s">
        <v>30</v>
      </c>
      <c r="B266" s="4" t="s">
        <v>45</v>
      </c>
      <c r="C266" s="18" t="s">
        <v>1236</v>
      </c>
      <c r="D266" s="18" t="s">
        <v>1237</v>
      </c>
      <c r="E266" s="18" t="s">
        <v>1238</v>
      </c>
      <c r="F266" s="18" t="s">
        <v>1233</v>
      </c>
      <c r="G266" s="18"/>
      <c r="H266" s="18" t="s">
        <v>1239</v>
      </c>
      <c r="I266" s="20"/>
      <c r="J266" s="19">
        <v>42082</v>
      </c>
      <c r="K266" s="20">
        <v>2015</v>
      </c>
      <c r="L266" s="20">
        <v>2015</v>
      </c>
      <c r="M266" s="31">
        <v>500</v>
      </c>
      <c r="N266" s="21" t="s">
        <v>130</v>
      </c>
      <c r="O266" s="23">
        <f>M266*VLOOKUP(N266,Kurzy!$A$2:$B$11,2,FALSE)</f>
        <v>500</v>
      </c>
      <c r="P266" s="18"/>
      <c r="Q266" s="18" t="s">
        <v>10147</v>
      </c>
      <c r="R266" s="18" t="s">
        <v>10188</v>
      </c>
    </row>
    <row r="267" spans="1:18" ht="38.25" x14ac:dyDescent="0.2">
      <c r="A267" s="7" t="s">
        <v>30</v>
      </c>
      <c r="B267" s="4" t="s">
        <v>45</v>
      </c>
      <c r="C267" s="18" t="s">
        <v>1240</v>
      </c>
      <c r="D267" s="18" t="s">
        <v>1241</v>
      </c>
      <c r="E267" s="18" t="s">
        <v>1242</v>
      </c>
      <c r="F267" s="18" t="s">
        <v>1233</v>
      </c>
      <c r="G267" s="18"/>
      <c r="H267" s="18" t="s">
        <v>1243</v>
      </c>
      <c r="I267" s="20" t="s">
        <v>1244</v>
      </c>
      <c r="J267" s="19">
        <v>42093</v>
      </c>
      <c r="K267" s="20">
        <v>2015</v>
      </c>
      <c r="L267" s="20">
        <v>2015</v>
      </c>
      <c r="M267" s="31">
        <v>400</v>
      </c>
      <c r="N267" s="21" t="s">
        <v>130</v>
      </c>
      <c r="O267" s="23">
        <f>M267*VLOOKUP(N267,Kurzy!$A$2:$B$11,2,FALSE)</f>
        <v>400</v>
      </c>
      <c r="P267" s="18"/>
      <c r="Q267" s="18" t="s">
        <v>10147</v>
      </c>
      <c r="R267" s="18" t="s">
        <v>10188</v>
      </c>
    </row>
    <row r="268" spans="1:18" ht="38.25" x14ac:dyDescent="0.2">
      <c r="A268" s="7" t="s">
        <v>30</v>
      </c>
      <c r="B268" s="4" t="s">
        <v>45</v>
      </c>
      <c r="C268" s="18" t="s">
        <v>1255</v>
      </c>
      <c r="D268" s="18" t="s">
        <v>1256</v>
      </c>
      <c r="E268" s="18" t="s">
        <v>1257</v>
      </c>
      <c r="F268" s="18" t="s">
        <v>1233</v>
      </c>
      <c r="G268" s="18"/>
      <c r="H268" s="18" t="s">
        <v>1258</v>
      </c>
      <c r="I268" s="20"/>
      <c r="J268" s="19">
        <v>42250</v>
      </c>
      <c r="K268" s="20">
        <v>2015</v>
      </c>
      <c r="L268" s="20">
        <v>2015</v>
      </c>
      <c r="M268" s="31">
        <v>735.02</v>
      </c>
      <c r="N268" s="21" t="s">
        <v>130</v>
      </c>
      <c r="O268" s="23">
        <f>M268*VLOOKUP(N268,Kurzy!$A$2:$B$11,2,FALSE)</f>
        <v>735.02</v>
      </c>
      <c r="P268" s="18"/>
      <c r="Q268" s="18" t="s">
        <v>10147</v>
      </c>
      <c r="R268" s="18" t="s">
        <v>10188</v>
      </c>
    </row>
    <row r="269" spans="1:18" ht="38.25" x14ac:dyDescent="0.2">
      <c r="A269" s="7" t="s">
        <v>30</v>
      </c>
      <c r="B269" s="4" t="s">
        <v>45</v>
      </c>
      <c r="C269" s="18" t="s">
        <v>1267</v>
      </c>
      <c r="D269" s="18" t="s">
        <v>1231</v>
      </c>
      <c r="E269" s="18" t="s">
        <v>1268</v>
      </c>
      <c r="F269" s="18" t="s">
        <v>1233</v>
      </c>
      <c r="G269" s="18"/>
      <c r="H269" s="18" t="s">
        <v>1269</v>
      </c>
      <c r="I269" s="20" t="s">
        <v>1235</v>
      </c>
      <c r="J269" s="19">
        <v>41725</v>
      </c>
      <c r="K269" s="20">
        <v>2014</v>
      </c>
      <c r="L269" s="20">
        <v>2014</v>
      </c>
      <c r="M269" s="31">
        <v>4112.74</v>
      </c>
      <c r="N269" s="21" t="s">
        <v>130</v>
      </c>
      <c r="O269" s="23">
        <f>M269*VLOOKUP(N269,Kurzy!$A$2:$B$11,2,FALSE)</f>
        <v>4112.74</v>
      </c>
      <c r="P269" s="18"/>
      <c r="Q269" s="18" t="s">
        <v>10147</v>
      </c>
      <c r="R269" s="18" t="s">
        <v>10188</v>
      </c>
    </row>
    <row r="270" spans="1:18" ht="25.5" x14ac:dyDescent="0.2">
      <c r="A270" s="7" t="s">
        <v>30</v>
      </c>
      <c r="B270" s="4" t="s">
        <v>48</v>
      </c>
      <c r="C270" s="18" t="s">
        <v>1458</v>
      </c>
      <c r="D270" s="18" t="s">
        <v>1441</v>
      </c>
      <c r="E270" s="18" t="s">
        <v>1459</v>
      </c>
      <c r="F270" s="18" t="s">
        <v>1460</v>
      </c>
      <c r="G270" s="18"/>
      <c r="H270" s="18" t="s">
        <v>1461</v>
      </c>
      <c r="I270" s="20">
        <v>177041</v>
      </c>
      <c r="J270" s="19">
        <v>42348</v>
      </c>
      <c r="K270" s="20">
        <v>2015</v>
      </c>
      <c r="L270" s="20">
        <v>2016</v>
      </c>
      <c r="M270" s="31">
        <v>7097</v>
      </c>
      <c r="N270" s="21" t="s">
        <v>130</v>
      </c>
      <c r="O270" s="23">
        <f>M270*VLOOKUP(N270,Kurzy!$A$2:$B$11,2,FALSE)</f>
        <v>7097</v>
      </c>
      <c r="P270" s="18"/>
      <c r="Q270" s="18" t="s">
        <v>10147</v>
      </c>
      <c r="R270" s="18" t="s">
        <v>10188</v>
      </c>
    </row>
    <row r="271" spans="1:18" ht="38.25" x14ac:dyDescent="0.2">
      <c r="A271" s="7" t="s">
        <v>8</v>
      </c>
      <c r="B271" s="4" t="s">
        <v>82</v>
      </c>
      <c r="C271" s="18" t="s">
        <v>4230</v>
      </c>
      <c r="D271" s="18" t="s">
        <v>4160</v>
      </c>
      <c r="E271" s="18" t="s">
        <v>4231</v>
      </c>
      <c r="F271" s="18" t="s">
        <v>4232</v>
      </c>
      <c r="G271" s="18" t="s">
        <v>4233</v>
      </c>
      <c r="H271" s="18" t="s">
        <v>701</v>
      </c>
      <c r="I271" s="20"/>
      <c r="J271" s="19">
        <v>42037</v>
      </c>
      <c r="K271" s="20">
        <v>2014</v>
      </c>
      <c r="L271" s="20">
        <v>2017</v>
      </c>
      <c r="M271" s="31">
        <v>11173.6</v>
      </c>
      <c r="N271" s="21" t="s">
        <v>130</v>
      </c>
      <c r="O271" s="23">
        <f>M271*VLOOKUP(N271,Kurzy!$A$2:$B$11,2,FALSE)</f>
        <v>11173.6</v>
      </c>
      <c r="P271" s="18"/>
      <c r="Q271" s="18" t="s">
        <v>10147</v>
      </c>
      <c r="R271" s="18"/>
    </row>
    <row r="272" spans="1:18" ht="38.25" x14ac:dyDescent="0.2">
      <c r="A272" s="7" t="s">
        <v>8</v>
      </c>
      <c r="B272" s="4" t="s">
        <v>82</v>
      </c>
      <c r="C272" s="18" t="s">
        <v>4234</v>
      </c>
      <c r="D272" s="18" t="s">
        <v>4160</v>
      </c>
      <c r="E272" s="18" t="s">
        <v>4235</v>
      </c>
      <c r="F272" s="18" t="s">
        <v>4232</v>
      </c>
      <c r="G272" s="18" t="s">
        <v>4233</v>
      </c>
      <c r="H272" s="18" t="s">
        <v>701</v>
      </c>
      <c r="I272" s="20"/>
      <c r="J272" s="19">
        <v>42023</v>
      </c>
      <c r="K272" s="20">
        <v>2014</v>
      </c>
      <c r="L272" s="20">
        <v>2017</v>
      </c>
      <c r="M272" s="31">
        <v>18665.2</v>
      </c>
      <c r="N272" s="21" t="s">
        <v>130</v>
      </c>
      <c r="O272" s="23">
        <f>M272*VLOOKUP(N272,Kurzy!$A$2:$B$11,2,FALSE)</f>
        <v>18665.2</v>
      </c>
      <c r="P272" s="18"/>
      <c r="Q272" s="18" t="s">
        <v>10147</v>
      </c>
      <c r="R272" s="18"/>
    </row>
    <row r="273" spans="1:18" ht="38.25" x14ac:dyDescent="0.2">
      <c r="A273" s="7" t="s">
        <v>8</v>
      </c>
      <c r="B273" s="4" t="s">
        <v>82</v>
      </c>
      <c r="C273" s="18" t="s">
        <v>4236</v>
      </c>
      <c r="D273" s="18" t="s">
        <v>4160</v>
      </c>
      <c r="E273" s="18" t="s">
        <v>4237</v>
      </c>
      <c r="F273" s="18" t="s">
        <v>722</v>
      </c>
      <c r="G273" s="18" t="s">
        <v>2142</v>
      </c>
      <c r="H273" s="18" t="s">
        <v>701</v>
      </c>
      <c r="I273" s="20"/>
      <c r="J273" s="19">
        <v>41624</v>
      </c>
      <c r="K273" s="20">
        <v>2013</v>
      </c>
      <c r="L273" s="20">
        <v>2016</v>
      </c>
      <c r="M273" s="31">
        <v>12737</v>
      </c>
      <c r="N273" s="21" t="s">
        <v>130</v>
      </c>
      <c r="O273" s="23">
        <f>M273*VLOOKUP(N273,Kurzy!$A$2:$B$11,2,FALSE)</f>
        <v>12737</v>
      </c>
      <c r="P273" s="18"/>
      <c r="Q273" s="18" t="s">
        <v>10147</v>
      </c>
      <c r="R273" s="18"/>
    </row>
    <row r="274" spans="1:18" ht="38.25" x14ac:dyDescent="0.2">
      <c r="A274" s="7" t="s">
        <v>8</v>
      </c>
      <c r="B274" s="4" t="s">
        <v>82</v>
      </c>
      <c r="C274" s="18" t="s">
        <v>4238</v>
      </c>
      <c r="D274" s="18" t="s">
        <v>4155</v>
      </c>
      <c r="E274" s="18" t="s">
        <v>4239</v>
      </c>
      <c r="F274" s="18"/>
      <c r="G274" s="18" t="s">
        <v>4240</v>
      </c>
      <c r="H274" s="18" t="s">
        <v>701</v>
      </c>
      <c r="I274" s="20"/>
      <c r="J274" s="19">
        <v>40819</v>
      </c>
      <c r="K274" s="20">
        <v>2011</v>
      </c>
      <c r="L274" s="20">
        <v>2014</v>
      </c>
      <c r="M274" s="31">
        <v>826</v>
      </c>
      <c r="N274" s="21" t="s">
        <v>130</v>
      </c>
      <c r="O274" s="23">
        <f>M274*VLOOKUP(N274,Kurzy!$A$2:$B$11,2,FALSE)</f>
        <v>826</v>
      </c>
      <c r="P274" s="18"/>
      <c r="Q274" s="18" t="s">
        <v>10147</v>
      </c>
      <c r="R274" s="18"/>
    </row>
    <row r="275" spans="1:18" ht="38.25" x14ac:dyDescent="0.2">
      <c r="A275" s="7" t="s">
        <v>8</v>
      </c>
      <c r="B275" s="4" t="s">
        <v>82</v>
      </c>
      <c r="C275" s="18" t="s">
        <v>4241</v>
      </c>
      <c r="D275" s="18" t="s">
        <v>4160</v>
      </c>
      <c r="E275" s="18" t="s">
        <v>4242</v>
      </c>
      <c r="F275" s="18" t="s">
        <v>4243</v>
      </c>
      <c r="G275" s="18" t="s">
        <v>4244</v>
      </c>
      <c r="H275" s="18" t="s">
        <v>701</v>
      </c>
      <c r="I275" s="20"/>
      <c r="J275" s="19">
        <v>41528</v>
      </c>
      <c r="K275" s="20">
        <v>2013</v>
      </c>
      <c r="L275" s="20">
        <v>2015</v>
      </c>
      <c r="M275" s="31">
        <v>29046.38</v>
      </c>
      <c r="N275" s="21" t="s">
        <v>130</v>
      </c>
      <c r="O275" s="23">
        <f>M275*VLOOKUP(N275,Kurzy!$A$2:$B$11,2,FALSE)</f>
        <v>29046.38</v>
      </c>
      <c r="P275" s="18"/>
      <c r="Q275" s="18" t="s">
        <v>10147</v>
      </c>
      <c r="R275" s="18"/>
    </row>
    <row r="276" spans="1:18" ht="25.5" x14ac:dyDescent="0.2">
      <c r="A276" s="7" t="s">
        <v>8</v>
      </c>
      <c r="B276" s="4" t="s">
        <v>17</v>
      </c>
      <c r="C276" s="18" t="s">
        <v>4245</v>
      </c>
      <c r="D276" s="18" t="s">
        <v>4246</v>
      </c>
      <c r="E276" s="18" t="s">
        <v>4247</v>
      </c>
      <c r="F276" s="18"/>
      <c r="G276" s="18" t="s">
        <v>4248</v>
      </c>
      <c r="H276" s="18" t="s">
        <v>4249</v>
      </c>
      <c r="I276" s="20"/>
      <c r="J276" s="19">
        <v>40438</v>
      </c>
      <c r="K276" s="20">
        <v>2010</v>
      </c>
      <c r="L276" s="20">
        <v>2015</v>
      </c>
      <c r="M276" s="31">
        <v>51056</v>
      </c>
      <c r="N276" s="21" t="s">
        <v>130</v>
      </c>
      <c r="O276" s="23">
        <f>M276*VLOOKUP(N276,Kurzy!$A$2:$B$11,2,FALSE)</f>
        <v>51056</v>
      </c>
      <c r="P276" s="18"/>
      <c r="Q276" s="18" t="s">
        <v>10147</v>
      </c>
      <c r="R276" s="18"/>
    </row>
    <row r="277" spans="1:18" ht="38.25" x14ac:dyDescent="0.2">
      <c r="A277" s="7" t="s">
        <v>8</v>
      </c>
      <c r="B277" s="4" t="s">
        <v>17</v>
      </c>
      <c r="C277" s="18" t="s">
        <v>4250</v>
      </c>
      <c r="D277" s="18" t="s">
        <v>3607</v>
      </c>
      <c r="E277" s="18" t="s">
        <v>4251</v>
      </c>
      <c r="F277" s="18"/>
      <c r="G277" s="18" t="s">
        <v>4248</v>
      </c>
      <c r="H277" s="18" t="s">
        <v>4249</v>
      </c>
      <c r="I277" s="20"/>
      <c r="J277" s="19">
        <v>40466</v>
      </c>
      <c r="K277" s="20">
        <v>2010</v>
      </c>
      <c r="L277" s="20">
        <v>2013</v>
      </c>
      <c r="M277" s="31">
        <v>38832</v>
      </c>
      <c r="N277" s="21" t="s">
        <v>130</v>
      </c>
      <c r="O277" s="23">
        <f>M277*VLOOKUP(N277,Kurzy!$A$2:$B$11,2,FALSE)</f>
        <v>38832</v>
      </c>
      <c r="P277" s="18"/>
      <c r="Q277" s="18" t="s">
        <v>10147</v>
      </c>
      <c r="R277" s="18"/>
    </row>
    <row r="278" spans="1:18" ht="38.25" x14ac:dyDescent="0.2">
      <c r="A278" s="7" t="s">
        <v>8</v>
      </c>
      <c r="B278" s="4" t="s">
        <v>17</v>
      </c>
      <c r="C278" s="18" t="s">
        <v>4252</v>
      </c>
      <c r="D278" s="18" t="s">
        <v>4246</v>
      </c>
      <c r="E278" s="18" t="s">
        <v>4253</v>
      </c>
      <c r="F278" s="18"/>
      <c r="G278" s="18" t="s">
        <v>477</v>
      </c>
      <c r="H278" s="18" t="s">
        <v>626</v>
      </c>
      <c r="I278" s="20"/>
      <c r="J278" s="19">
        <v>41402</v>
      </c>
      <c r="K278" s="20">
        <v>2015</v>
      </c>
      <c r="L278" s="20">
        <v>2015</v>
      </c>
      <c r="M278" s="31">
        <v>1410</v>
      </c>
      <c r="N278" s="21" t="s">
        <v>130</v>
      </c>
      <c r="O278" s="23">
        <f>M278*VLOOKUP(N278,Kurzy!$A$2:$B$11,2,FALSE)</f>
        <v>1410</v>
      </c>
      <c r="P278" s="18"/>
      <c r="Q278" s="18" t="s">
        <v>10147</v>
      </c>
      <c r="R278" s="18"/>
    </row>
    <row r="279" spans="1:18" ht="25.5" x14ac:dyDescent="0.2">
      <c r="A279" s="7" t="s">
        <v>8</v>
      </c>
      <c r="B279" s="4" t="s">
        <v>17</v>
      </c>
      <c r="C279" s="18" t="s">
        <v>4254</v>
      </c>
      <c r="D279" s="18" t="s">
        <v>3607</v>
      </c>
      <c r="E279" s="18" t="s">
        <v>4255</v>
      </c>
      <c r="F279" s="18"/>
      <c r="G279" s="18" t="s">
        <v>477</v>
      </c>
      <c r="H279" s="18" t="s">
        <v>626</v>
      </c>
      <c r="I279" s="20"/>
      <c r="J279" s="19">
        <v>41402</v>
      </c>
      <c r="K279" s="20">
        <v>2015</v>
      </c>
      <c r="L279" s="20">
        <v>2015</v>
      </c>
      <c r="M279" s="31">
        <v>1410</v>
      </c>
      <c r="N279" s="21" t="s">
        <v>130</v>
      </c>
      <c r="O279" s="23">
        <f>M279*VLOOKUP(N279,Kurzy!$A$2:$B$11,2,FALSE)</f>
        <v>1410</v>
      </c>
      <c r="P279" s="18"/>
      <c r="Q279" s="18" t="s">
        <v>10147</v>
      </c>
      <c r="R279" s="18"/>
    </row>
    <row r="280" spans="1:18" ht="38.25" x14ac:dyDescent="0.2">
      <c r="A280" s="7" t="s">
        <v>8</v>
      </c>
      <c r="B280" s="4" t="s">
        <v>17</v>
      </c>
      <c r="C280" s="18" t="s">
        <v>4256</v>
      </c>
      <c r="D280" s="18" t="s">
        <v>3632</v>
      </c>
      <c r="E280" s="18" t="s">
        <v>4257</v>
      </c>
      <c r="F280" s="18"/>
      <c r="G280" s="18" t="s">
        <v>477</v>
      </c>
      <c r="H280" s="18" t="s">
        <v>626</v>
      </c>
      <c r="I280" s="20"/>
      <c r="J280" s="19">
        <v>41767</v>
      </c>
      <c r="K280" s="20">
        <v>2015</v>
      </c>
      <c r="L280" s="20">
        <v>2015</v>
      </c>
      <c r="M280" s="31">
        <v>2820</v>
      </c>
      <c r="N280" s="21" t="s">
        <v>130</v>
      </c>
      <c r="O280" s="23">
        <f>M280*VLOOKUP(N280,Kurzy!$A$2:$B$11,2,FALSE)</f>
        <v>2820</v>
      </c>
      <c r="P280" s="18"/>
      <c r="Q280" s="18" t="s">
        <v>10147</v>
      </c>
      <c r="R280" s="18"/>
    </row>
    <row r="281" spans="1:18" ht="63.75" x14ac:dyDescent="0.2">
      <c r="A281" s="7" t="s">
        <v>8</v>
      </c>
      <c r="B281" s="4" t="s">
        <v>17</v>
      </c>
      <c r="C281" s="18" t="s">
        <v>4258</v>
      </c>
      <c r="D281" s="18" t="s">
        <v>4259</v>
      </c>
      <c r="E281" s="18" t="s">
        <v>4260</v>
      </c>
      <c r="F281" s="18"/>
      <c r="G281" s="18" t="s">
        <v>477</v>
      </c>
      <c r="H281" s="18" t="s">
        <v>626</v>
      </c>
      <c r="I281" s="20"/>
      <c r="J281" s="19">
        <v>41767</v>
      </c>
      <c r="K281" s="20">
        <v>2015</v>
      </c>
      <c r="L281" s="20">
        <v>2015</v>
      </c>
      <c r="M281" s="31">
        <v>2350</v>
      </c>
      <c r="N281" s="21" t="s">
        <v>130</v>
      </c>
      <c r="O281" s="23">
        <f>M281*VLOOKUP(N281,Kurzy!$A$2:$B$11,2,FALSE)</f>
        <v>2350</v>
      </c>
      <c r="P281" s="18"/>
      <c r="Q281" s="18" t="s">
        <v>10147</v>
      </c>
      <c r="R281" s="18"/>
    </row>
    <row r="282" spans="1:18" ht="63.75" hidden="1" x14ac:dyDescent="0.2">
      <c r="A282" s="7" t="s">
        <v>8</v>
      </c>
      <c r="B282" s="4" t="s">
        <v>17</v>
      </c>
      <c r="C282" s="18" t="s">
        <v>4261</v>
      </c>
      <c r="D282" s="18" t="s">
        <v>4262</v>
      </c>
      <c r="E282" s="18" t="s">
        <v>4263</v>
      </c>
      <c r="F282" s="18"/>
      <c r="G282" s="18" t="s">
        <v>477</v>
      </c>
      <c r="H282" s="18" t="s">
        <v>626</v>
      </c>
      <c r="I282" s="20"/>
      <c r="J282" s="19">
        <v>41767</v>
      </c>
      <c r="K282" s="20">
        <v>2015</v>
      </c>
      <c r="L282" s="20">
        <v>2015</v>
      </c>
      <c r="M282" s="31">
        <v>0</v>
      </c>
      <c r="N282" s="21" t="s">
        <v>130</v>
      </c>
      <c r="O282" s="23">
        <f>M282*VLOOKUP(N282,Kurzy!$A$2:$B$11,2,FALSE)</f>
        <v>0</v>
      </c>
      <c r="P282" s="18"/>
      <c r="Q282" s="18" t="s">
        <v>10143</v>
      </c>
      <c r="R282" s="18" t="s">
        <v>10145</v>
      </c>
    </row>
    <row r="283" spans="1:18" ht="25.5" hidden="1" x14ac:dyDescent="0.2">
      <c r="A283" s="7" t="s">
        <v>8</v>
      </c>
      <c r="B283" s="4" t="s">
        <v>17</v>
      </c>
      <c r="C283" s="18" t="s">
        <v>4264</v>
      </c>
      <c r="D283" s="18" t="s">
        <v>3625</v>
      </c>
      <c r="E283" s="18" t="s">
        <v>4265</v>
      </c>
      <c r="F283" s="18"/>
      <c r="G283" s="18" t="s">
        <v>477</v>
      </c>
      <c r="H283" s="18" t="s">
        <v>626</v>
      </c>
      <c r="I283" s="20"/>
      <c r="J283" s="19">
        <v>41402</v>
      </c>
      <c r="K283" s="20">
        <v>2015</v>
      </c>
      <c r="L283" s="20">
        <v>2015</v>
      </c>
      <c r="M283" s="31">
        <v>0</v>
      </c>
      <c r="N283" s="21" t="s">
        <v>130</v>
      </c>
      <c r="O283" s="23">
        <f>M283*VLOOKUP(N283,Kurzy!$A$2:$B$11,2,FALSE)</f>
        <v>0</v>
      </c>
      <c r="P283" s="18"/>
      <c r="Q283" s="18" t="s">
        <v>10143</v>
      </c>
      <c r="R283" s="18" t="s">
        <v>10145</v>
      </c>
    </row>
    <row r="284" spans="1:18" ht="25.5" x14ac:dyDescent="0.2">
      <c r="A284" s="7" t="s">
        <v>8</v>
      </c>
      <c r="B284" s="4" t="s">
        <v>17</v>
      </c>
      <c r="C284" s="18" t="s">
        <v>4266</v>
      </c>
      <c r="D284" s="18" t="s">
        <v>4183</v>
      </c>
      <c r="E284" s="18" t="s">
        <v>4267</v>
      </c>
      <c r="F284" s="18"/>
      <c r="G284" s="18" t="s">
        <v>477</v>
      </c>
      <c r="H284" s="18" t="s">
        <v>626</v>
      </c>
      <c r="I284" s="20"/>
      <c r="J284" s="19">
        <v>41767</v>
      </c>
      <c r="K284" s="20">
        <v>2015</v>
      </c>
      <c r="L284" s="20">
        <v>2015</v>
      </c>
      <c r="M284" s="31">
        <v>940</v>
      </c>
      <c r="N284" s="21" t="s">
        <v>130</v>
      </c>
      <c r="O284" s="23">
        <f>M284*VLOOKUP(N284,Kurzy!$A$2:$B$11,2,FALSE)</f>
        <v>940</v>
      </c>
      <c r="P284" s="18"/>
      <c r="Q284" s="18" t="s">
        <v>10147</v>
      </c>
      <c r="R284" s="18"/>
    </row>
    <row r="285" spans="1:18" ht="25.5" x14ac:dyDescent="0.2">
      <c r="A285" s="7" t="s">
        <v>8</v>
      </c>
      <c r="B285" s="4" t="s">
        <v>17</v>
      </c>
      <c r="C285" s="18" t="s">
        <v>4268</v>
      </c>
      <c r="D285" s="18" t="s">
        <v>4259</v>
      </c>
      <c r="E285" s="18" t="s">
        <v>4269</v>
      </c>
      <c r="F285" s="18"/>
      <c r="G285" s="18" t="s">
        <v>477</v>
      </c>
      <c r="H285" s="18" t="s">
        <v>626</v>
      </c>
      <c r="I285" s="20"/>
      <c r="J285" s="19">
        <v>41767</v>
      </c>
      <c r="K285" s="20">
        <v>2015</v>
      </c>
      <c r="L285" s="20">
        <v>2015</v>
      </c>
      <c r="M285" s="31">
        <v>1410</v>
      </c>
      <c r="N285" s="21" t="s">
        <v>130</v>
      </c>
      <c r="O285" s="23">
        <f>M285*VLOOKUP(N285,Kurzy!$A$2:$B$11,2,FALSE)</f>
        <v>1410</v>
      </c>
      <c r="P285" s="18"/>
      <c r="Q285" s="18" t="s">
        <v>10147</v>
      </c>
      <c r="R285" s="18"/>
    </row>
    <row r="286" spans="1:18" ht="51" hidden="1" x14ac:dyDescent="0.2">
      <c r="A286" s="7" t="s">
        <v>8</v>
      </c>
      <c r="B286" s="4" t="s">
        <v>34</v>
      </c>
      <c r="C286" s="18" t="s">
        <v>4270</v>
      </c>
      <c r="D286" s="18" t="s">
        <v>4271</v>
      </c>
      <c r="E286" s="18" t="s">
        <v>4272</v>
      </c>
      <c r="F286" s="18" t="s">
        <v>4273</v>
      </c>
      <c r="G286" s="18" t="s">
        <v>4274</v>
      </c>
      <c r="H286" s="18" t="s">
        <v>4275</v>
      </c>
      <c r="I286" s="20" t="s">
        <v>4276</v>
      </c>
      <c r="J286" s="19">
        <v>41170</v>
      </c>
      <c r="K286" s="20">
        <v>2012</v>
      </c>
      <c r="L286" s="20">
        <v>2015</v>
      </c>
      <c r="M286" s="31">
        <v>0</v>
      </c>
      <c r="N286" s="21" t="s">
        <v>130</v>
      </c>
      <c r="O286" s="23">
        <f>M286*VLOOKUP(N286,Kurzy!$A$2:$B$11,2,FALSE)</f>
        <v>0</v>
      </c>
      <c r="P286" s="18" t="s">
        <v>10257</v>
      </c>
      <c r="Q286" s="18" t="s">
        <v>10143</v>
      </c>
      <c r="R286" s="18" t="s">
        <v>10145</v>
      </c>
    </row>
    <row r="287" spans="1:18" ht="51" x14ac:dyDescent="0.2">
      <c r="A287" s="7" t="s">
        <v>8</v>
      </c>
      <c r="B287" s="4" t="s">
        <v>110</v>
      </c>
      <c r="C287" s="18" t="s">
        <v>4277</v>
      </c>
      <c r="D287" s="18" t="s">
        <v>4278</v>
      </c>
      <c r="E287" s="18" t="s">
        <v>4279</v>
      </c>
      <c r="F287" s="18" t="s">
        <v>1997</v>
      </c>
      <c r="G287" s="18" t="s">
        <v>1998</v>
      </c>
      <c r="H287" s="18" t="s">
        <v>4280</v>
      </c>
      <c r="I287" s="20"/>
      <c r="J287" s="19">
        <v>40624</v>
      </c>
      <c r="K287" s="20">
        <v>40682</v>
      </c>
      <c r="L287" s="20">
        <v>42142</v>
      </c>
      <c r="M287" s="31">
        <v>2663</v>
      </c>
      <c r="N287" s="21" t="s">
        <v>130</v>
      </c>
      <c r="O287" s="23">
        <f>M287*VLOOKUP(N287,Kurzy!$A$2:$B$11,2,FALSE)</f>
        <v>2663</v>
      </c>
      <c r="P287" s="18"/>
      <c r="Q287" s="18" t="s">
        <v>10147</v>
      </c>
      <c r="R287" s="18"/>
    </row>
    <row r="288" spans="1:18" ht="63.75" x14ac:dyDescent="0.2">
      <c r="A288" s="7" t="s">
        <v>8</v>
      </c>
      <c r="B288" s="4" t="s">
        <v>110</v>
      </c>
      <c r="C288" s="18" t="s">
        <v>4281</v>
      </c>
      <c r="D288" s="18" t="s">
        <v>4282</v>
      </c>
      <c r="E288" s="18" t="s">
        <v>4283</v>
      </c>
      <c r="F288" s="18" t="s">
        <v>1997</v>
      </c>
      <c r="G288" s="18" t="s">
        <v>1998</v>
      </c>
      <c r="H288" s="18" t="s">
        <v>4284</v>
      </c>
      <c r="I288" s="20"/>
      <c r="J288" s="19">
        <v>41452</v>
      </c>
      <c r="K288" s="20">
        <v>41571</v>
      </c>
      <c r="L288" s="20">
        <v>43031</v>
      </c>
      <c r="M288" s="31">
        <v>3390</v>
      </c>
      <c r="N288" s="21" t="s">
        <v>130</v>
      </c>
      <c r="O288" s="23">
        <f>M288*VLOOKUP(N288,Kurzy!$A$2:$B$11,2,FALSE)</f>
        <v>3390</v>
      </c>
      <c r="P288" s="18"/>
      <c r="Q288" s="18" t="s">
        <v>10147</v>
      </c>
      <c r="R288" s="18"/>
    </row>
    <row r="289" spans="1:18" ht="51" x14ac:dyDescent="0.2">
      <c r="A289" s="7" t="s">
        <v>8</v>
      </c>
      <c r="B289" s="4" t="s">
        <v>110</v>
      </c>
      <c r="C289" s="18" t="s">
        <v>4285</v>
      </c>
      <c r="D289" s="18" t="s">
        <v>4286</v>
      </c>
      <c r="E289" s="18" t="s">
        <v>4287</v>
      </c>
      <c r="F289" s="18" t="s">
        <v>1997</v>
      </c>
      <c r="G289" s="18" t="s">
        <v>1998</v>
      </c>
      <c r="H289" s="18" t="s">
        <v>4288</v>
      </c>
      <c r="I289" s="20"/>
      <c r="J289" s="19">
        <v>41154</v>
      </c>
      <c r="K289" s="20">
        <v>41255</v>
      </c>
      <c r="L289" s="20">
        <v>42715</v>
      </c>
      <c r="M289" s="31">
        <v>927</v>
      </c>
      <c r="N289" s="21" t="s">
        <v>130</v>
      </c>
      <c r="O289" s="23">
        <f>M289*VLOOKUP(N289,Kurzy!$A$2:$B$11,2,FALSE)</f>
        <v>927</v>
      </c>
      <c r="P289" s="18"/>
      <c r="Q289" s="18" t="s">
        <v>10147</v>
      </c>
      <c r="R289" s="18"/>
    </row>
    <row r="290" spans="1:18" ht="25.5" x14ac:dyDescent="0.2">
      <c r="A290" s="7" t="s">
        <v>8</v>
      </c>
      <c r="B290" s="4" t="s">
        <v>110</v>
      </c>
      <c r="C290" s="18" t="s">
        <v>4289</v>
      </c>
      <c r="D290" s="18" t="s">
        <v>4290</v>
      </c>
      <c r="E290" s="18" t="s">
        <v>4291</v>
      </c>
      <c r="F290" s="18" t="s">
        <v>1997</v>
      </c>
      <c r="G290" s="18" t="s">
        <v>1998</v>
      </c>
      <c r="H290" s="18" t="s">
        <v>4292</v>
      </c>
      <c r="I290" s="20"/>
      <c r="J290" s="19">
        <v>41200</v>
      </c>
      <c r="K290" s="20">
        <v>40982</v>
      </c>
      <c r="L290" s="20">
        <v>42442</v>
      </c>
      <c r="M290" s="31">
        <v>1155</v>
      </c>
      <c r="N290" s="21" t="s">
        <v>130</v>
      </c>
      <c r="O290" s="23">
        <f>M290*VLOOKUP(N290,Kurzy!$A$2:$B$11,2,FALSE)</f>
        <v>1155</v>
      </c>
      <c r="P290" s="18"/>
      <c r="Q290" s="18" t="s">
        <v>10147</v>
      </c>
      <c r="R290" s="18"/>
    </row>
    <row r="291" spans="1:18" ht="38.25" x14ac:dyDescent="0.2">
      <c r="A291" s="7" t="s">
        <v>8</v>
      </c>
      <c r="B291" s="4" t="s">
        <v>110</v>
      </c>
      <c r="C291" s="18" t="s">
        <v>4293</v>
      </c>
      <c r="D291" s="18" t="s">
        <v>4286</v>
      </c>
      <c r="E291" s="18" t="s">
        <v>4294</v>
      </c>
      <c r="F291" s="18"/>
      <c r="G291" s="18" t="s">
        <v>2303</v>
      </c>
      <c r="H291" s="18" t="s">
        <v>4295</v>
      </c>
      <c r="I291" s="20"/>
      <c r="J291" s="19">
        <v>40777</v>
      </c>
      <c r="K291" s="20">
        <v>40817</v>
      </c>
      <c r="L291" s="20">
        <v>41912</v>
      </c>
      <c r="M291" s="31">
        <v>6181</v>
      </c>
      <c r="N291" s="21" t="s">
        <v>130</v>
      </c>
      <c r="O291" s="23">
        <f>M291*VLOOKUP(N291,Kurzy!$A$2:$B$11,2,FALSE)</f>
        <v>6181</v>
      </c>
      <c r="P291" s="18"/>
      <c r="Q291" s="18" t="s">
        <v>10147</v>
      </c>
      <c r="R291" s="18"/>
    </row>
    <row r="292" spans="1:18" ht="38.25" hidden="1" x14ac:dyDescent="0.2">
      <c r="A292" s="7" t="s">
        <v>8</v>
      </c>
      <c r="B292" s="4" t="s">
        <v>110</v>
      </c>
      <c r="C292" s="18" t="s">
        <v>4296</v>
      </c>
      <c r="D292" s="18" t="s">
        <v>4278</v>
      </c>
      <c r="E292" s="18" t="s">
        <v>4297</v>
      </c>
      <c r="F292" s="18" t="s">
        <v>4298</v>
      </c>
      <c r="G292" s="18" t="s">
        <v>4299</v>
      </c>
      <c r="H292" s="18" t="s">
        <v>4300</v>
      </c>
      <c r="I292" s="20"/>
      <c r="J292" s="19">
        <v>41649</v>
      </c>
      <c r="K292" s="20">
        <v>41456</v>
      </c>
      <c r="L292" s="20">
        <v>42947</v>
      </c>
      <c r="M292" s="31">
        <v>0</v>
      </c>
      <c r="N292" s="21" t="s">
        <v>130</v>
      </c>
      <c r="O292" s="23">
        <f>M292*VLOOKUP(N292,Kurzy!$A$2:$B$11,2,FALSE)</f>
        <v>0</v>
      </c>
      <c r="P292" s="18"/>
      <c r="Q292" s="18" t="s">
        <v>10143</v>
      </c>
      <c r="R292" s="18" t="s">
        <v>10145</v>
      </c>
    </row>
    <row r="293" spans="1:18" ht="25.5" hidden="1" x14ac:dyDescent="0.2">
      <c r="A293" s="7" t="s">
        <v>8</v>
      </c>
      <c r="B293" s="4" t="s">
        <v>110</v>
      </c>
      <c r="C293" s="18" t="s">
        <v>474</v>
      </c>
      <c r="D293" s="18" t="s">
        <v>4301</v>
      </c>
      <c r="E293" s="18" t="s">
        <v>4302</v>
      </c>
      <c r="F293" s="18"/>
      <c r="G293" s="18" t="s">
        <v>477</v>
      </c>
      <c r="H293" s="18" t="s">
        <v>478</v>
      </c>
      <c r="I293" s="20">
        <v>31821596</v>
      </c>
      <c r="J293" s="19">
        <v>41883</v>
      </c>
      <c r="K293" s="20">
        <v>41883</v>
      </c>
      <c r="L293" s="20">
        <v>42247</v>
      </c>
      <c r="M293" s="31">
        <v>0</v>
      </c>
      <c r="N293" s="21" t="s">
        <v>130</v>
      </c>
      <c r="O293" s="23">
        <f>M293*VLOOKUP(N293,Kurzy!$A$2:$B$11,2,FALSE)</f>
        <v>0</v>
      </c>
      <c r="P293" s="18"/>
      <c r="Q293" s="18" t="s">
        <v>10143</v>
      </c>
      <c r="R293" s="18" t="s">
        <v>10145</v>
      </c>
    </row>
    <row r="294" spans="1:18" ht="25.5" hidden="1" x14ac:dyDescent="0.2">
      <c r="A294" s="7" t="s">
        <v>8</v>
      </c>
      <c r="B294" s="4" t="s">
        <v>110</v>
      </c>
      <c r="C294" s="18" t="s">
        <v>4303</v>
      </c>
      <c r="D294" s="18" t="s">
        <v>4304</v>
      </c>
      <c r="E294" s="18" t="s">
        <v>4305</v>
      </c>
      <c r="F294" s="18"/>
      <c r="G294" s="18" t="s">
        <v>477</v>
      </c>
      <c r="H294" s="18" t="s">
        <v>478</v>
      </c>
      <c r="I294" s="20">
        <v>31821596</v>
      </c>
      <c r="J294" s="19">
        <v>41883</v>
      </c>
      <c r="K294" s="20">
        <v>41883</v>
      </c>
      <c r="L294" s="20">
        <v>42247</v>
      </c>
      <c r="M294" s="31">
        <v>0</v>
      </c>
      <c r="N294" s="21" t="s">
        <v>130</v>
      </c>
      <c r="O294" s="23">
        <f>M294*VLOOKUP(N294,Kurzy!$A$2:$B$11,2,FALSE)</f>
        <v>0</v>
      </c>
      <c r="P294" s="18"/>
      <c r="Q294" s="18" t="s">
        <v>10143</v>
      </c>
      <c r="R294" s="18" t="s">
        <v>10145</v>
      </c>
    </row>
    <row r="295" spans="1:18" ht="25.5" x14ac:dyDescent="0.2">
      <c r="A295" s="7" t="s">
        <v>8</v>
      </c>
      <c r="B295" s="4" t="s">
        <v>110</v>
      </c>
      <c r="C295" s="18" t="s">
        <v>4306</v>
      </c>
      <c r="D295" s="18" t="s">
        <v>4307</v>
      </c>
      <c r="E295" s="18" t="s">
        <v>4308</v>
      </c>
      <c r="F295" s="18"/>
      <c r="G295" s="18" t="s">
        <v>714</v>
      </c>
      <c r="H295" s="18" t="s">
        <v>4309</v>
      </c>
      <c r="I295" s="20"/>
      <c r="J295" s="19">
        <v>41625</v>
      </c>
      <c r="K295" s="20">
        <v>41609</v>
      </c>
      <c r="L295" s="20">
        <v>42338</v>
      </c>
      <c r="M295" s="31">
        <v>6917</v>
      </c>
      <c r="N295" s="21" t="s">
        <v>130</v>
      </c>
      <c r="O295" s="23">
        <f>M295*VLOOKUP(N295,Kurzy!$A$2:$B$11,2,FALSE)</f>
        <v>6917</v>
      </c>
      <c r="P295" s="18"/>
      <c r="Q295" s="18" t="s">
        <v>10147</v>
      </c>
      <c r="R295" s="18"/>
    </row>
    <row r="296" spans="1:18" ht="38.25" hidden="1" x14ac:dyDescent="0.2">
      <c r="A296" s="7" t="s">
        <v>8</v>
      </c>
      <c r="B296" s="4" t="s">
        <v>110</v>
      </c>
      <c r="C296" s="18" t="s">
        <v>4310</v>
      </c>
      <c r="D296" s="18" t="s">
        <v>4311</v>
      </c>
      <c r="E296" s="18" t="s">
        <v>4312</v>
      </c>
      <c r="F296" s="18"/>
      <c r="G296" s="18" t="s">
        <v>2142</v>
      </c>
      <c r="H296" s="18" t="s">
        <v>4313</v>
      </c>
      <c r="I296" s="20"/>
      <c r="J296" s="19">
        <v>41725</v>
      </c>
      <c r="K296" s="20">
        <v>41609</v>
      </c>
      <c r="L296" s="20">
        <v>42704</v>
      </c>
      <c r="M296" s="31">
        <v>0</v>
      </c>
      <c r="N296" s="21" t="s">
        <v>130</v>
      </c>
      <c r="O296" s="23">
        <f>M296*VLOOKUP(N296,Kurzy!$A$2:$B$11,2,FALSE)</f>
        <v>0</v>
      </c>
      <c r="P296" s="18"/>
      <c r="Q296" s="18" t="s">
        <v>10143</v>
      </c>
      <c r="R296" s="18" t="s">
        <v>10145</v>
      </c>
    </row>
    <row r="297" spans="1:18" ht="102" x14ac:dyDescent="0.2">
      <c r="A297" s="7" t="s">
        <v>8</v>
      </c>
      <c r="B297" s="4" t="s">
        <v>110</v>
      </c>
      <c r="C297" s="18" t="s">
        <v>4314</v>
      </c>
      <c r="D297" s="18" t="s">
        <v>4215</v>
      </c>
      <c r="E297" s="18" t="s">
        <v>4315</v>
      </c>
      <c r="F297" s="18" t="s">
        <v>1997</v>
      </c>
      <c r="G297" s="18" t="s">
        <v>1998</v>
      </c>
      <c r="H297" s="18" t="s">
        <v>4316</v>
      </c>
      <c r="I297" s="20"/>
      <c r="J297" s="19">
        <v>41604</v>
      </c>
      <c r="K297" s="20">
        <v>41591</v>
      </c>
      <c r="L297" s="20">
        <v>43051</v>
      </c>
      <c r="M297" s="31">
        <v>1843</v>
      </c>
      <c r="N297" s="21" t="s">
        <v>130</v>
      </c>
      <c r="O297" s="23">
        <f>M297*VLOOKUP(N297,Kurzy!$A$2:$B$11,2,FALSE)</f>
        <v>1843</v>
      </c>
      <c r="P297" s="18"/>
      <c r="Q297" s="18" t="s">
        <v>10147</v>
      </c>
      <c r="R297" s="18"/>
    </row>
    <row r="298" spans="1:18" ht="38.25" x14ac:dyDescent="0.2">
      <c r="A298" s="7" t="s">
        <v>8</v>
      </c>
      <c r="B298" s="4" t="s">
        <v>110</v>
      </c>
      <c r="C298" s="18" t="s">
        <v>4317</v>
      </c>
      <c r="D298" s="18" t="s">
        <v>4318</v>
      </c>
      <c r="E298" s="18" t="s">
        <v>4319</v>
      </c>
      <c r="F298" s="18" t="s">
        <v>1997</v>
      </c>
      <c r="G298" s="18" t="s">
        <v>1998</v>
      </c>
      <c r="H298" s="18" t="s">
        <v>4320</v>
      </c>
      <c r="I298" s="20"/>
      <c r="J298" s="19">
        <v>41815</v>
      </c>
      <c r="K298" s="20">
        <v>41562</v>
      </c>
      <c r="L298" s="20">
        <v>43022</v>
      </c>
      <c r="M298" s="31">
        <v>3026</v>
      </c>
      <c r="N298" s="21" t="s">
        <v>130</v>
      </c>
      <c r="O298" s="23">
        <f>M298*VLOOKUP(N298,Kurzy!$A$2:$B$11,2,FALSE)</f>
        <v>3026</v>
      </c>
      <c r="P298" s="18"/>
      <c r="Q298" s="18" t="s">
        <v>10147</v>
      </c>
      <c r="R298" s="18"/>
    </row>
    <row r="299" spans="1:18" ht="51" hidden="1" x14ac:dyDescent="0.2">
      <c r="A299" s="7" t="s">
        <v>8</v>
      </c>
      <c r="B299" s="4" t="s">
        <v>110</v>
      </c>
      <c r="C299" s="18" t="s">
        <v>4321</v>
      </c>
      <c r="D299" s="18" t="s">
        <v>4322</v>
      </c>
      <c r="E299" s="18" t="s">
        <v>4323</v>
      </c>
      <c r="F299" s="18" t="s">
        <v>1997</v>
      </c>
      <c r="G299" s="18" t="s">
        <v>1998</v>
      </c>
      <c r="H299" s="18" t="s">
        <v>4324</v>
      </c>
      <c r="I299" s="20"/>
      <c r="J299" s="19">
        <v>41494</v>
      </c>
      <c r="K299" s="20">
        <v>41592</v>
      </c>
      <c r="L299" s="20">
        <v>43052</v>
      </c>
      <c r="M299" s="31">
        <v>0</v>
      </c>
      <c r="N299" s="21" t="s">
        <v>130</v>
      </c>
      <c r="O299" s="23">
        <f>M299*VLOOKUP(N299,Kurzy!$A$2:$B$11,2,FALSE)</f>
        <v>0</v>
      </c>
      <c r="P299" s="18"/>
      <c r="Q299" s="18" t="s">
        <v>10143</v>
      </c>
      <c r="R299" s="18" t="s">
        <v>10145</v>
      </c>
    </row>
    <row r="300" spans="1:18" ht="38.25" x14ac:dyDescent="0.2">
      <c r="A300" s="7" t="s">
        <v>8</v>
      </c>
      <c r="B300" s="4" t="s">
        <v>110</v>
      </c>
      <c r="C300" s="18" t="s">
        <v>4325</v>
      </c>
      <c r="D300" s="18" t="s">
        <v>4215</v>
      </c>
      <c r="E300" s="18" t="s">
        <v>4326</v>
      </c>
      <c r="F300" s="18" t="s">
        <v>1997</v>
      </c>
      <c r="G300" s="18" t="s">
        <v>1998</v>
      </c>
      <c r="H300" s="18" t="s">
        <v>4327</v>
      </c>
      <c r="I300" s="20"/>
      <c r="J300" s="19">
        <v>41659</v>
      </c>
      <c r="K300" s="20">
        <v>41368</v>
      </c>
      <c r="L300" s="20">
        <v>42828</v>
      </c>
      <c r="M300" s="31">
        <v>2595</v>
      </c>
      <c r="N300" s="21" t="s">
        <v>130</v>
      </c>
      <c r="O300" s="23">
        <f>M300*VLOOKUP(N300,Kurzy!$A$2:$B$11,2,FALSE)</f>
        <v>2595</v>
      </c>
      <c r="P300" s="18"/>
      <c r="Q300" s="18" t="s">
        <v>10147</v>
      </c>
      <c r="R300" s="18"/>
    </row>
    <row r="301" spans="1:18" ht="38.25" x14ac:dyDescent="0.2">
      <c r="A301" s="7" t="s">
        <v>8</v>
      </c>
      <c r="B301" s="4" t="s">
        <v>110</v>
      </c>
      <c r="C301" s="18" t="s">
        <v>4328</v>
      </c>
      <c r="D301" s="18" t="s">
        <v>4329</v>
      </c>
      <c r="E301" s="18" t="s">
        <v>4330</v>
      </c>
      <c r="F301" s="18"/>
      <c r="G301" s="18" t="s">
        <v>2142</v>
      </c>
      <c r="H301" s="18" t="s">
        <v>4331</v>
      </c>
      <c r="I301" s="20"/>
      <c r="J301" s="19">
        <v>41214</v>
      </c>
      <c r="K301" s="20">
        <v>41214</v>
      </c>
      <c r="L301" s="20">
        <v>42307</v>
      </c>
      <c r="M301" s="31">
        <v>6000</v>
      </c>
      <c r="N301" s="21" t="s">
        <v>130</v>
      </c>
      <c r="O301" s="23">
        <f>M301*VLOOKUP(N301,Kurzy!$A$2:$B$11,2,FALSE)</f>
        <v>6000</v>
      </c>
      <c r="P301" s="18"/>
      <c r="Q301" s="18" t="s">
        <v>10147</v>
      </c>
      <c r="R301" s="18"/>
    </row>
    <row r="302" spans="1:18" ht="25.5" x14ac:dyDescent="0.2">
      <c r="A302" s="7" t="s">
        <v>8</v>
      </c>
      <c r="B302" s="4" t="s">
        <v>21</v>
      </c>
      <c r="C302" s="18" t="s">
        <v>4332</v>
      </c>
      <c r="D302" s="18" t="s">
        <v>4333</v>
      </c>
      <c r="E302" s="18" t="s">
        <v>4334</v>
      </c>
      <c r="F302" s="18" t="s">
        <v>4335</v>
      </c>
      <c r="G302" s="18" t="s">
        <v>632</v>
      </c>
      <c r="H302" s="18" t="s">
        <v>304</v>
      </c>
      <c r="I302" s="20"/>
      <c r="J302" s="19">
        <v>41548</v>
      </c>
      <c r="K302" s="20">
        <v>2013</v>
      </c>
      <c r="L302" s="20">
        <v>2016</v>
      </c>
      <c r="M302" s="31">
        <v>4252</v>
      </c>
      <c r="N302" s="21" t="s">
        <v>130</v>
      </c>
      <c r="O302" s="23">
        <f>M302*VLOOKUP(N302,Kurzy!$A$2:$B$11,2,FALSE)</f>
        <v>4252</v>
      </c>
      <c r="P302" s="18"/>
      <c r="Q302" s="18" t="s">
        <v>10147</v>
      </c>
      <c r="R302" s="18"/>
    </row>
    <row r="303" spans="1:18" ht="25.5" x14ac:dyDescent="0.2">
      <c r="A303" s="7" t="s">
        <v>8</v>
      </c>
      <c r="B303" s="4" t="s">
        <v>21</v>
      </c>
      <c r="C303" s="18" t="s">
        <v>4336</v>
      </c>
      <c r="D303" s="18" t="s">
        <v>4333</v>
      </c>
      <c r="E303" s="18" t="s">
        <v>4337</v>
      </c>
      <c r="F303" s="18" t="s">
        <v>4338</v>
      </c>
      <c r="G303" s="18" t="s">
        <v>4339</v>
      </c>
      <c r="H303" s="18" t="s">
        <v>4340</v>
      </c>
      <c r="I303" s="20"/>
      <c r="J303" s="19">
        <v>41712</v>
      </c>
      <c r="K303" s="20">
        <v>2014</v>
      </c>
      <c r="L303" s="20">
        <v>2016</v>
      </c>
      <c r="M303" s="31">
        <v>5000</v>
      </c>
      <c r="N303" s="21" t="s">
        <v>130</v>
      </c>
      <c r="O303" s="23">
        <f>M303*VLOOKUP(N303,Kurzy!$A$2:$B$11,2,FALSE)</f>
        <v>5000</v>
      </c>
      <c r="P303" s="18"/>
      <c r="Q303" s="18" t="s">
        <v>10147</v>
      </c>
      <c r="R303" s="18"/>
    </row>
    <row r="304" spans="1:18" ht="102" x14ac:dyDescent="0.2">
      <c r="A304" s="7" t="s">
        <v>8</v>
      </c>
      <c r="B304" s="4" t="s">
        <v>34</v>
      </c>
      <c r="C304" s="18" t="s">
        <v>4341</v>
      </c>
      <c r="D304" s="18" t="s">
        <v>4342</v>
      </c>
      <c r="E304" s="18" t="s">
        <v>4343</v>
      </c>
      <c r="F304" s="18" t="s">
        <v>742</v>
      </c>
      <c r="G304" s="18" t="s">
        <v>4344</v>
      </c>
      <c r="H304" s="18" t="s">
        <v>4345</v>
      </c>
      <c r="I304" s="20">
        <v>30778867</v>
      </c>
      <c r="J304" s="19">
        <v>41576</v>
      </c>
      <c r="K304" s="20">
        <v>2013</v>
      </c>
      <c r="L304" s="20">
        <v>2015</v>
      </c>
      <c r="M304" s="31">
        <v>75500</v>
      </c>
      <c r="N304" s="21" t="s">
        <v>130</v>
      </c>
      <c r="O304" s="23">
        <f>M304*VLOOKUP(N304,Kurzy!$A$2:$B$11,2,FALSE)</f>
        <v>75500</v>
      </c>
      <c r="P304" s="18"/>
      <c r="Q304" s="18" t="s">
        <v>10147</v>
      </c>
      <c r="R304" s="18"/>
    </row>
    <row r="305" spans="1:18" ht="51" hidden="1" x14ac:dyDescent="0.2">
      <c r="A305" s="7" t="s">
        <v>8</v>
      </c>
      <c r="B305" s="4" t="s">
        <v>34</v>
      </c>
      <c r="C305" s="18" t="s">
        <v>4270</v>
      </c>
      <c r="D305" s="18" t="s">
        <v>4271</v>
      </c>
      <c r="E305" s="18" t="s">
        <v>4272</v>
      </c>
      <c r="F305" s="18" t="s">
        <v>4273</v>
      </c>
      <c r="G305" s="18" t="s">
        <v>4274</v>
      </c>
      <c r="H305" s="18" t="s">
        <v>4275</v>
      </c>
      <c r="I305" s="20" t="s">
        <v>4276</v>
      </c>
      <c r="J305" s="19">
        <v>41170</v>
      </c>
      <c r="K305" s="20">
        <v>2012</v>
      </c>
      <c r="L305" s="20">
        <v>2015</v>
      </c>
      <c r="M305" s="31">
        <v>0</v>
      </c>
      <c r="N305" s="21" t="s">
        <v>130</v>
      </c>
      <c r="O305" s="23">
        <f>M305*VLOOKUP(N305,Kurzy!$A$2:$B$11,2,FALSE)</f>
        <v>0</v>
      </c>
      <c r="P305" s="18" t="s">
        <v>10257</v>
      </c>
      <c r="Q305" s="18" t="s">
        <v>10143</v>
      </c>
      <c r="R305" s="18" t="s">
        <v>10145</v>
      </c>
    </row>
    <row r="306" spans="1:18" ht="63.75" x14ac:dyDescent="0.2">
      <c r="A306" s="7" t="s">
        <v>8</v>
      </c>
      <c r="B306" s="4" t="s">
        <v>34</v>
      </c>
      <c r="C306" s="18" t="s">
        <v>4346</v>
      </c>
      <c r="D306" s="18" t="s">
        <v>4342</v>
      </c>
      <c r="E306" s="18" t="s">
        <v>4347</v>
      </c>
      <c r="F306" s="18" t="s">
        <v>4348</v>
      </c>
      <c r="G306" s="18" t="s">
        <v>632</v>
      </c>
      <c r="H306" s="18" t="s">
        <v>4349</v>
      </c>
      <c r="I306" s="20">
        <v>30778867</v>
      </c>
      <c r="J306" s="19">
        <v>42271</v>
      </c>
      <c r="K306" s="20">
        <v>2015</v>
      </c>
      <c r="L306" s="20">
        <v>2017</v>
      </c>
      <c r="M306" s="31">
        <v>104168</v>
      </c>
      <c r="N306" s="21" t="s">
        <v>130</v>
      </c>
      <c r="O306" s="23">
        <f>M306*VLOOKUP(N306,Kurzy!$A$2:$B$11,2,FALSE)</f>
        <v>104168</v>
      </c>
      <c r="P306" s="18"/>
      <c r="Q306" s="18" t="s">
        <v>10147</v>
      </c>
      <c r="R306" s="18"/>
    </row>
    <row r="307" spans="1:18" ht="38.25" x14ac:dyDescent="0.2">
      <c r="A307" s="7" t="s">
        <v>8</v>
      </c>
      <c r="B307" s="4" t="s">
        <v>34</v>
      </c>
      <c r="C307" s="18" t="s">
        <v>4350</v>
      </c>
      <c r="D307" s="18" t="s">
        <v>4342</v>
      </c>
      <c r="E307" s="18" t="s">
        <v>4351</v>
      </c>
      <c r="F307" s="18" t="s">
        <v>4352</v>
      </c>
      <c r="G307" s="18" t="s">
        <v>632</v>
      </c>
      <c r="H307" s="18" t="s">
        <v>4353</v>
      </c>
      <c r="I307" s="20"/>
      <c r="J307" s="19">
        <v>42430</v>
      </c>
      <c r="K307" s="20">
        <v>2015</v>
      </c>
      <c r="L307" s="20">
        <v>2018</v>
      </c>
      <c r="M307" s="31">
        <v>9627</v>
      </c>
      <c r="N307" s="21" t="s">
        <v>130</v>
      </c>
      <c r="O307" s="23">
        <f>M307*VLOOKUP(N307,Kurzy!$A$2:$B$11,2,FALSE)</f>
        <v>9627</v>
      </c>
      <c r="P307" s="18" t="s">
        <v>4378</v>
      </c>
      <c r="Q307" s="18" t="s">
        <v>10147</v>
      </c>
      <c r="R307" s="18"/>
    </row>
    <row r="308" spans="1:18" ht="89.25" x14ac:dyDescent="0.2">
      <c r="A308" s="7" t="s">
        <v>8</v>
      </c>
      <c r="B308" s="4" t="s">
        <v>34</v>
      </c>
      <c r="C308" s="18" t="s">
        <v>4354</v>
      </c>
      <c r="D308" s="18" t="s">
        <v>4355</v>
      </c>
      <c r="E308" s="18" t="s">
        <v>4356</v>
      </c>
      <c r="F308" s="18" t="s">
        <v>4357</v>
      </c>
      <c r="G308" s="18" t="s">
        <v>4358</v>
      </c>
      <c r="H308" s="18" t="s">
        <v>2131</v>
      </c>
      <c r="I308" s="20" t="s">
        <v>4359</v>
      </c>
      <c r="J308" s="19"/>
      <c r="K308" s="20">
        <v>2015</v>
      </c>
      <c r="L308" s="20">
        <v>2015</v>
      </c>
      <c r="M308" s="31">
        <v>1532.6</v>
      </c>
      <c r="N308" s="21" t="s">
        <v>130</v>
      </c>
      <c r="O308" s="23">
        <f>M308*VLOOKUP(N308,Kurzy!$A$2:$B$11,2,FALSE)</f>
        <v>1532.6</v>
      </c>
      <c r="P308" s="18" t="s">
        <v>4379</v>
      </c>
      <c r="Q308" s="18" t="s">
        <v>10147</v>
      </c>
      <c r="R308" s="18"/>
    </row>
    <row r="309" spans="1:18" ht="38.25" x14ac:dyDescent="0.2">
      <c r="A309" s="7" t="s">
        <v>8</v>
      </c>
      <c r="B309" s="4" t="s">
        <v>34</v>
      </c>
      <c r="C309" s="18" t="s">
        <v>4360</v>
      </c>
      <c r="D309" s="18" t="s">
        <v>4361</v>
      </c>
      <c r="E309" s="18" t="s">
        <v>4362</v>
      </c>
      <c r="F309" s="18" t="s">
        <v>4363</v>
      </c>
      <c r="G309" s="18" t="s">
        <v>4274</v>
      </c>
      <c r="H309" s="18" t="s">
        <v>701</v>
      </c>
      <c r="I309" s="20" t="s">
        <v>4364</v>
      </c>
      <c r="J309" s="19">
        <v>40848</v>
      </c>
      <c r="K309" s="20">
        <v>2011</v>
      </c>
      <c r="L309" s="20">
        <v>2014</v>
      </c>
      <c r="M309" s="31">
        <v>4480.63</v>
      </c>
      <c r="N309" s="21" t="s">
        <v>130</v>
      </c>
      <c r="O309" s="23">
        <f>M309*VLOOKUP(N309,Kurzy!$A$2:$B$11,2,FALSE)</f>
        <v>4480.63</v>
      </c>
      <c r="P309" s="18" t="s">
        <v>4380</v>
      </c>
      <c r="Q309" s="18" t="s">
        <v>10147</v>
      </c>
      <c r="R309" s="18"/>
    </row>
    <row r="310" spans="1:18" ht="38.25" x14ac:dyDescent="0.2">
      <c r="A310" s="7" t="s">
        <v>8</v>
      </c>
      <c r="B310" s="4" t="s">
        <v>34</v>
      </c>
      <c r="C310" s="18" t="s">
        <v>4365</v>
      </c>
      <c r="D310" s="18" t="s">
        <v>4271</v>
      </c>
      <c r="E310" s="18" t="s">
        <v>4366</v>
      </c>
      <c r="F310" s="18" t="s">
        <v>4367</v>
      </c>
      <c r="G310" s="18" t="s">
        <v>4368</v>
      </c>
      <c r="H310" s="18" t="s">
        <v>4275</v>
      </c>
      <c r="I310" s="20" t="s">
        <v>4369</v>
      </c>
      <c r="J310" s="19">
        <v>41410</v>
      </c>
      <c r="K310" s="20">
        <v>2011</v>
      </c>
      <c r="L310" s="20">
        <v>2014</v>
      </c>
      <c r="M310" s="31">
        <v>2066.38</v>
      </c>
      <c r="N310" s="21" t="s">
        <v>130</v>
      </c>
      <c r="O310" s="23">
        <f>M310*VLOOKUP(N310,Kurzy!$A$2:$B$11,2,FALSE)</f>
        <v>2066.38</v>
      </c>
      <c r="P310" s="18" t="s">
        <v>4380</v>
      </c>
      <c r="Q310" s="18" t="s">
        <v>10147</v>
      </c>
      <c r="R310" s="18"/>
    </row>
    <row r="311" spans="1:18" ht="191.25" x14ac:dyDescent="0.2">
      <c r="A311" s="7" t="s">
        <v>8</v>
      </c>
      <c r="B311" s="4" t="s">
        <v>34</v>
      </c>
      <c r="C311" s="18" t="s">
        <v>4370</v>
      </c>
      <c r="D311" s="18" t="s">
        <v>4371</v>
      </c>
      <c r="E311" s="18" t="s">
        <v>4372</v>
      </c>
      <c r="F311" s="18" t="s">
        <v>4373</v>
      </c>
      <c r="G311" s="18" t="s">
        <v>4374</v>
      </c>
      <c r="H311" s="18" t="s">
        <v>4375</v>
      </c>
      <c r="I311" s="20" t="s">
        <v>4376</v>
      </c>
      <c r="J311" s="19" t="s">
        <v>4377</v>
      </c>
      <c r="K311" s="20">
        <v>2012</v>
      </c>
      <c r="L311" s="20">
        <v>2013</v>
      </c>
      <c r="M311" s="31">
        <v>64750.91</v>
      </c>
      <c r="N311" s="21" t="s">
        <v>130</v>
      </c>
      <c r="O311" s="23">
        <f>M311*VLOOKUP(N311,Kurzy!$A$2:$B$11,2,FALSE)</f>
        <v>64750.91</v>
      </c>
      <c r="P311" s="18" t="s">
        <v>4381</v>
      </c>
      <c r="Q311" s="18" t="s">
        <v>10147</v>
      </c>
      <c r="R311" s="18"/>
    </row>
    <row r="312" spans="1:18" ht="38.25" x14ac:dyDescent="0.2">
      <c r="A312" s="7" t="s">
        <v>9</v>
      </c>
      <c r="B312" s="4" t="s">
        <v>7565</v>
      </c>
      <c r="C312" s="18" t="s">
        <v>7566</v>
      </c>
      <c r="D312" s="18" t="s">
        <v>7567</v>
      </c>
      <c r="E312" s="18" t="s">
        <v>7568</v>
      </c>
      <c r="F312" s="18" t="s">
        <v>7569</v>
      </c>
      <c r="G312" s="18" t="s">
        <v>345</v>
      </c>
      <c r="H312" s="18" t="s">
        <v>7570</v>
      </c>
      <c r="I312" s="20">
        <v>30778867</v>
      </c>
      <c r="J312" s="19">
        <v>41858</v>
      </c>
      <c r="K312" s="20" t="s">
        <v>7571</v>
      </c>
      <c r="L312" s="20">
        <v>2016</v>
      </c>
      <c r="M312" s="31">
        <v>202774</v>
      </c>
      <c r="N312" s="21" t="s">
        <v>130</v>
      </c>
      <c r="O312" s="23">
        <f>M312*VLOOKUP(N312,Kurzy!$A$2:$B$11,2,FALSE)</f>
        <v>202774</v>
      </c>
      <c r="P312" s="18"/>
      <c r="Q312" s="18" t="s">
        <v>10147</v>
      </c>
      <c r="R312" s="18"/>
    </row>
    <row r="313" spans="1:18" ht="38.25" x14ac:dyDescent="0.2">
      <c r="A313" s="7" t="s">
        <v>9</v>
      </c>
      <c r="B313" s="4" t="s">
        <v>7565</v>
      </c>
      <c r="C313" s="18" t="s">
        <v>7566</v>
      </c>
      <c r="D313" s="18" t="s">
        <v>7567</v>
      </c>
      <c r="E313" s="18" t="s">
        <v>7572</v>
      </c>
      <c r="F313" s="18" t="s">
        <v>7573</v>
      </c>
      <c r="G313" s="18" t="s">
        <v>345</v>
      </c>
      <c r="H313" s="18" t="s">
        <v>7570</v>
      </c>
      <c r="I313" s="20">
        <v>30778867</v>
      </c>
      <c r="J313" s="19">
        <v>42180</v>
      </c>
      <c r="K313" s="20">
        <v>2015</v>
      </c>
      <c r="L313" s="20">
        <v>2017</v>
      </c>
      <c r="M313" s="31">
        <v>346563</v>
      </c>
      <c r="N313" s="21" t="s">
        <v>130</v>
      </c>
      <c r="O313" s="23">
        <f>M313*VLOOKUP(N313,Kurzy!$A$2:$B$11,2,FALSE)</f>
        <v>346563</v>
      </c>
      <c r="P313" s="18"/>
      <c r="Q313" s="18" t="s">
        <v>10147</v>
      </c>
      <c r="R313" s="18"/>
    </row>
    <row r="314" spans="1:18" ht="38.25" x14ac:dyDescent="0.2">
      <c r="A314" s="7" t="s">
        <v>9</v>
      </c>
      <c r="B314" s="4" t="s">
        <v>7574</v>
      </c>
      <c r="C314" s="18" t="s">
        <v>7575</v>
      </c>
      <c r="D314" s="18" t="s">
        <v>7561</v>
      </c>
      <c r="E314" s="18" t="s">
        <v>7576</v>
      </c>
      <c r="F314" s="18" t="s">
        <v>7577</v>
      </c>
      <c r="G314" s="18" t="s">
        <v>4299</v>
      </c>
      <c r="H314" s="18" t="s">
        <v>7578</v>
      </c>
      <c r="I314" s="20"/>
      <c r="J314" s="19">
        <v>41533</v>
      </c>
      <c r="K314" s="20">
        <v>2013</v>
      </c>
      <c r="L314" s="20">
        <v>2017</v>
      </c>
      <c r="M314" s="31">
        <v>24000</v>
      </c>
      <c r="N314" s="21" t="s">
        <v>130</v>
      </c>
      <c r="O314" s="23">
        <f>M314*VLOOKUP(N314,Kurzy!$A$2:$B$11,2,FALSE)</f>
        <v>24000</v>
      </c>
      <c r="P314" s="18" t="s">
        <v>7574</v>
      </c>
      <c r="Q314" s="18" t="s">
        <v>10147</v>
      </c>
      <c r="R314" s="18"/>
    </row>
    <row r="315" spans="1:18" ht="38.25" x14ac:dyDescent="0.2">
      <c r="A315" s="7" t="s">
        <v>9</v>
      </c>
      <c r="B315" s="4" t="s">
        <v>7574</v>
      </c>
      <c r="C315" s="18" t="s">
        <v>7579</v>
      </c>
      <c r="D315" s="18" t="s">
        <v>7561</v>
      </c>
      <c r="E315" s="18" t="s">
        <v>7580</v>
      </c>
      <c r="F315" s="18" t="s">
        <v>7577</v>
      </c>
      <c r="G315" s="18" t="s">
        <v>7581</v>
      </c>
      <c r="H315" s="18" t="s">
        <v>7578</v>
      </c>
      <c r="I315" s="20"/>
      <c r="J315" s="19">
        <v>41660</v>
      </c>
      <c r="K315" s="20">
        <v>2014</v>
      </c>
      <c r="L315" s="20">
        <v>2016</v>
      </c>
      <c r="M315" s="31">
        <v>6000</v>
      </c>
      <c r="N315" s="21" t="s">
        <v>130</v>
      </c>
      <c r="O315" s="23">
        <f>M315*VLOOKUP(N315,Kurzy!$A$2:$B$11,2,FALSE)</f>
        <v>6000</v>
      </c>
      <c r="P315" s="18" t="s">
        <v>7680</v>
      </c>
      <c r="Q315" s="18" t="s">
        <v>10147</v>
      </c>
      <c r="R315" s="18"/>
    </row>
    <row r="316" spans="1:18" ht="51" x14ac:dyDescent="0.2">
      <c r="A316" s="7" t="s">
        <v>9</v>
      </c>
      <c r="B316" s="4" t="s">
        <v>111</v>
      </c>
      <c r="C316" s="18" t="s">
        <v>7582</v>
      </c>
      <c r="D316" s="18" t="s">
        <v>7583</v>
      </c>
      <c r="E316" s="18" t="s">
        <v>7584</v>
      </c>
      <c r="F316" s="18"/>
      <c r="G316" s="18" t="s">
        <v>7585</v>
      </c>
      <c r="H316" s="18" t="s">
        <v>7586</v>
      </c>
      <c r="I316" s="20"/>
      <c r="J316" s="19">
        <v>40750</v>
      </c>
      <c r="K316" s="20">
        <v>20114</v>
      </c>
      <c r="L316" s="20">
        <v>2014</v>
      </c>
      <c r="M316" s="31">
        <v>4346</v>
      </c>
      <c r="N316" s="21" t="s">
        <v>130</v>
      </c>
      <c r="O316" s="23">
        <f>M316*VLOOKUP(N316,Kurzy!$A$2:$B$11,2,FALSE)</f>
        <v>4346</v>
      </c>
      <c r="P316" s="18"/>
      <c r="Q316" s="18" t="s">
        <v>10147</v>
      </c>
      <c r="R316" s="18"/>
    </row>
    <row r="317" spans="1:18" ht="51" x14ac:dyDescent="0.2">
      <c r="A317" s="7" t="s">
        <v>9</v>
      </c>
      <c r="B317" s="4" t="s">
        <v>111</v>
      </c>
      <c r="C317" s="18" t="s">
        <v>7587</v>
      </c>
      <c r="D317" s="18" t="s">
        <v>7588</v>
      </c>
      <c r="E317" s="18" t="s">
        <v>7589</v>
      </c>
      <c r="F317" s="18"/>
      <c r="G317" s="18"/>
      <c r="H317" s="18" t="s">
        <v>7590</v>
      </c>
      <c r="I317" s="20"/>
      <c r="J317" s="19">
        <v>41883</v>
      </c>
      <c r="K317" s="20">
        <v>2015</v>
      </c>
      <c r="L317" s="20">
        <v>2015</v>
      </c>
      <c r="M317" s="31">
        <v>1700</v>
      </c>
      <c r="N317" s="21" t="s">
        <v>130</v>
      </c>
      <c r="O317" s="23">
        <f>M317*VLOOKUP(N317,Kurzy!$A$2:$B$11,2,FALSE)</f>
        <v>1700</v>
      </c>
      <c r="P317" s="18"/>
      <c r="Q317" s="18" t="s">
        <v>10147</v>
      </c>
      <c r="R317" s="18"/>
    </row>
    <row r="318" spans="1:18" ht="38.25" x14ac:dyDescent="0.2">
      <c r="A318" s="7" t="s">
        <v>9</v>
      </c>
      <c r="B318" s="4" t="s">
        <v>111</v>
      </c>
      <c r="C318" s="18" t="s">
        <v>7591</v>
      </c>
      <c r="D318" s="18" t="s">
        <v>7583</v>
      </c>
      <c r="E318" s="18" t="s">
        <v>7592</v>
      </c>
      <c r="F318" s="18"/>
      <c r="G318" s="18" t="s">
        <v>7593</v>
      </c>
      <c r="H318" s="18" t="s">
        <v>7594</v>
      </c>
      <c r="I318" s="20">
        <v>18694923</v>
      </c>
      <c r="J318" s="19">
        <v>41969</v>
      </c>
      <c r="K318" s="20">
        <v>2013</v>
      </c>
      <c r="L318" s="20">
        <v>2014</v>
      </c>
      <c r="M318" s="31">
        <v>264</v>
      </c>
      <c r="N318" s="21" t="s">
        <v>130</v>
      </c>
      <c r="O318" s="23">
        <f>M318*VLOOKUP(N318,Kurzy!$A$2:$B$11,2,FALSE)</f>
        <v>264</v>
      </c>
      <c r="P318" s="18"/>
      <c r="Q318" s="18" t="s">
        <v>10147</v>
      </c>
      <c r="R318" s="18"/>
    </row>
    <row r="319" spans="1:18" ht="38.25" x14ac:dyDescent="0.2">
      <c r="A319" s="7" t="s">
        <v>9</v>
      </c>
      <c r="B319" s="4" t="s">
        <v>2</v>
      </c>
      <c r="C319" s="18" t="s">
        <v>7595</v>
      </c>
      <c r="D319" s="18" t="s">
        <v>7596</v>
      </c>
      <c r="E319" s="18" t="s">
        <v>7597</v>
      </c>
      <c r="F319" s="18"/>
      <c r="G319" s="18" t="s">
        <v>7598</v>
      </c>
      <c r="H319" s="18" t="s">
        <v>7599</v>
      </c>
      <c r="I319" s="20">
        <v>31821596</v>
      </c>
      <c r="J319" s="19">
        <v>42124</v>
      </c>
      <c r="K319" s="20">
        <v>2014</v>
      </c>
      <c r="L319" s="20">
        <v>2015</v>
      </c>
      <c r="M319" s="31">
        <v>2500</v>
      </c>
      <c r="N319" s="21" t="s">
        <v>130</v>
      </c>
      <c r="O319" s="23">
        <f>M319*VLOOKUP(N319,Kurzy!$A$2:$B$11,2,FALSE)</f>
        <v>2500</v>
      </c>
      <c r="P319" s="18"/>
      <c r="Q319" s="18" t="s">
        <v>10147</v>
      </c>
      <c r="R319" s="18"/>
    </row>
    <row r="320" spans="1:18" ht="38.25" x14ac:dyDescent="0.2">
      <c r="A320" s="7" t="s">
        <v>9</v>
      </c>
      <c r="B320" s="4" t="s">
        <v>2</v>
      </c>
      <c r="C320" s="18" t="s">
        <v>7600</v>
      </c>
      <c r="D320" s="18" t="s">
        <v>7596</v>
      </c>
      <c r="E320" s="18" t="s">
        <v>7601</v>
      </c>
      <c r="F320" s="18"/>
      <c r="G320" s="18" t="s">
        <v>7598</v>
      </c>
      <c r="H320" s="18" t="s">
        <v>7599</v>
      </c>
      <c r="I320" s="20">
        <v>31821596</v>
      </c>
      <c r="J320" s="19">
        <v>42124</v>
      </c>
      <c r="K320" s="20">
        <v>2014</v>
      </c>
      <c r="L320" s="20">
        <v>2015</v>
      </c>
      <c r="M320" s="31">
        <v>1500</v>
      </c>
      <c r="N320" s="21" t="s">
        <v>130</v>
      </c>
      <c r="O320" s="23">
        <f>M320*VLOOKUP(N320,Kurzy!$A$2:$B$11,2,FALSE)</f>
        <v>1500</v>
      </c>
      <c r="P320" s="18"/>
      <c r="Q320" s="18" t="s">
        <v>10147</v>
      </c>
      <c r="R320" s="18"/>
    </row>
    <row r="321" spans="1:18" ht="63.75" x14ac:dyDescent="0.2">
      <c r="A321" s="7" t="s">
        <v>9</v>
      </c>
      <c r="B321" s="4" t="s">
        <v>2</v>
      </c>
      <c r="C321" s="18" t="s">
        <v>7602</v>
      </c>
      <c r="D321" s="18" t="s">
        <v>7603</v>
      </c>
      <c r="E321" s="18" t="s">
        <v>7604</v>
      </c>
      <c r="F321" s="18"/>
      <c r="G321" s="18" t="s">
        <v>7598</v>
      </c>
      <c r="H321" s="18" t="s">
        <v>7599</v>
      </c>
      <c r="I321" s="20">
        <v>31821596</v>
      </c>
      <c r="J321" s="19">
        <v>42124</v>
      </c>
      <c r="K321" s="20">
        <v>2014</v>
      </c>
      <c r="L321" s="20">
        <v>2015</v>
      </c>
      <c r="M321" s="31">
        <v>2500</v>
      </c>
      <c r="N321" s="21" t="s">
        <v>130</v>
      </c>
      <c r="O321" s="23">
        <f>M321*VLOOKUP(N321,Kurzy!$A$2:$B$11,2,FALSE)</f>
        <v>2500</v>
      </c>
      <c r="P321" s="18"/>
      <c r="Q321" s="18" t="s">
        <v>10147</v>
      </c>
      <c r="R321" s="18"/>
    </row>
    <row r="322" spans="1:18" ht="25.5" x14ac:dyDescent="0.2">
      <c r="A322" s="7" t="s">
        <v>9</v>
      </c>
      <c r="B322" s="4" t="s">
        <v>2</v>
      </c>
      <c r="C322" s="18" t="s">
        <v>7605</v>
      </c>
      <c r="D322" s="18" t="s">
        <v>7606</v>
      </c>
      <c r="E322" s="18" t="s">
        <v>7607</v>
      </c>
      <c r="F322" s="18"/>
      <c r="G322" s="18" t="s">
        <v>7598</v>
      </c>
      <c r="H322" s="18" t="s">
        <v>7599</v>
      </c>
      <c r="I322" s="20">
        <v>31821596</v>
      </c>
      <c r="J322" s="19">
        <v>42124</v>
      </c>
      <c r="K322" s="20">
        <v>2014</v>
      </c>
      <c r="L322" s="20">
        <v>2015</v>
      </c>
      <c r="M322" s="31">
        <v>1500</v>
      </c>
      <c r="N322" s="21" t="s">
        <v>130</v>
      </c>
      <c r="O322" s="23">
        <f>M322*VLOOKUP(N322,Kurzy!$A$2:$B$11,2,FALSE)</f>
        <v>1500</v>
      </c>
      <c r="P322" s="18"/>
      <c r="Q322" s="18" t="s">
        <v>10147</v>
      </c>
      <c r="R322" s="18"/>
    </row>
    <row r="323" spans="1:18" ht="38.25" x14ac:dyDescent="0.2">
      <c r="A323" s="7" t="s">
        <v>9</v>
      </c>
      <c r="B323" s="4" t="s">
        <v>2</v>
      </c>
      <c r="C323" s="18" t="s">
        <v>7608</v>
      </c>
      <c r="D323" s="18" t="s">
        <v>7596</v>
      </c>
      <c r="E323" s="18" t="s">
        <v>7609</v>
      </c>
      <c r="F323" s="18"/>
      <c r="G323" s="18" t="s">
        <v>7610</v>
      </c>
      <c r="H323" s="18" t="s">
        <v>7611</v>
      </c>
      <c r="I323" s="20">
        <v>31819494</v>
      </c>
      <c r="J323" s="19">
        <v>41883</v>
      </c>
      <c r="K323" s="20">
        <v>2014</v>
      </c>
      <c r="L323" s="20">
        <v>2015</v>
      </c>
      <c r="M323" s="31">
        <v>18127</v>
      </c>
      <c r="N323" s="21" t="s">
        <v>130</v>
      </c>
      <c r="O323" s="23">
        <f>M323*VLOOKUP(N323,Kurzy!$A$2:$B$11,2,FALSE)</f>
        <v>18127</v>
      </c>
      <c r="P323" s="18"/>
      <c r="Q323" s="18" t="s">
        <v>10147</v>
      </c>
      <c r="R323" s="18"/>
    </row>
    <row r="324" spans="1:18" ht="38.25" x14ac:dyDescent="0.2">
      <c r="A324" s="7" t="s">
        <v>9</v>
      </c>
      <c r="B324" s="4" t="s">
        <v>2</v>
      </c>
      <c r="C324" s="18" t="s">
        <v>7612</v>
      </c>
      <c r="D324" s="18" t="s">
        <v>7059</v>
      </c>
      <c r="E324" s="18" t="s">
        <v>7613</v>
      </c>
      <c r="F324" s="18"/>
      <c r="G324" s="18" t="s">
        <v>7614</v>
      </c>
      <c r="H324" s="18" t="s">
        <v>7614</v>
      </c>
      <c r="I324" s="20">
        <v>36060356</v>
      </c>
      <c r="J324" s="19">
        <v>42201</v>
      </c>
      <c r="K324" s="20">
        <v>2014</v>
      </c>
      <c r="L324" s="20">
        <v>2015</v>
      </c>
      <c r="M324" s="31">
        <v>1500</v>
      </c>
      <c r="N324" s="21" t="s">
        <v>130</v>
      </c>
      <c r="O324" s="23">
        <f>M324*VLOOKUP(N324,Kurzy!$A$2:$B$11,2,FALSE)</f>
        <v>1500</v>
      </c>
      <c r="P324" s="18"/>
      <c r="Q324" s="18" t="s">
        <v>10147</v>
      </c>
      <c r="R324" s="18"/>
    </row>
    <row r="325" spans="1:18" ht="51" x14ac:dyDescent="0.2">
      <c r="A325" s="7" t="s">
        <v>9</v>
      </c>
      <c r="B325" s="4" t="s">
        <v>2</v>
      </c>
      <c r="C325" s="18" t="s">
        <v>7679</v>
      </c>
      <c r="D325" s="18" t="s">
        <v>7059</v>
      </c>
      <c r="E325" s="18" t="s">
        <v>7615</v>
      </c>
      <c r="F325" s="18"/>
      <c r="G325" s="18" t="s">
        <v>7614</v>
      </c>
      <c r="H325" s="18" t="s">
        <v>7614</v>
      </c>
      <c r="I325" s="20">
        <v>36060356</v>
      </c>
      <c r="J325" s="19">
        <v>42206</v>
      </c>
      <c r="K325" s="20">
        <v>2015</v>
      </c>
      <c r="L325" s="20">
        <v>2016</v>
      </c>
      <c r="M325" s="31">
        <v>1500</v>
      </c>
      <c r="N325" s="21" t="s">
        <v>130</v>
      </c>
      <c r="O325" s="23">
        <f>M325*VLOOKUP(N325,Kurzy!$A$2:$B$11,2,FALSE)</f>
        <v>1500</v>
      </c>
      <c r="P325" s="18"/>
      <c r="Q325" s="18" t="s">
        <v>10147</v>
      </c>
      <c r="R325" s="18"/>
    </row>
    <row r="326" spans="1:18" ht="51" x14ac:dyDescent="0.2">
      <c r="A326" s="7" t="s">
        <v>9</v>
      </c>
      <c r="B326" s="4" t="s">
        <v>2</v>
      </c>
      <c r="C326" s="18" t="s">
        <v>7616</v>
      </c>
      <c r="D326" s="18" t="s">
        <v>7059</v>
      </c>
      <c r="E326" s="18" t="s">
        <v>7617</v>
      </c>
      <c r="F326" s="18"/>
      <c r="G326" s="18" t="s">
        <v>7614</v>
      </c>
      <c r="H326" s="18" t="s">
        <v>7614</v>
      </c>
      <c r="I326" s="20">
        <v>36060356</v>
      </c>
      <c r="J326" s="19">
        <v>42198</v>
      </c>
      <c r="K326" s="20">
        <v>2015</v>
      </c>
      <c r="L326" s="20">
        <v>2016</v>
      </c>
      <c r="M326" s="31">
        <v>1500</v>
      </c>
      <c r="N326" s="21" t="s">
        <v>130</v>
      </c>
      <c r="O326" s="23">
        <f>M326*VLOOKUP(N326,Kurzy!$A$2:$B$11,2,FALSE)</f>
        <v>1500</v>
      </c>
      <c r="P326" s="18"/>
      <c r="Q326" s="18" t="s">
        <v>10147</v>
      </c>
      <c r="R326" s="18"/>
    </row>
    <row r="327" spans="1:18" ht="51" x14ac:dyDescent="0.2">
      <c r="A327" s="7" t="s">
        <v>9</v>
      </c>
      <c r="B327" s="4" t="s">
        <v>2</v>
      </c>
      <c r="C327" s="18" t="s">
        <v>7618</v>
      </c>
      <c r="D327" s="18" t="s">
        <v>7619</v>
      </c>
      <c r="E327" s="18" t="s">
        <v>7620</v>
      </c>
      <c r="F327" s="18"/>
      <c r="G327" s="18" t="s">
        <v>7614</v>
      </c>
      <c r="H327" s="18" t="s">
        <v>7614</v>
      </c>
      <c r="I327" s="20">
        <v>36060356</v>
      </c>
      <c r="J327" s="19">
        <v>42244</v>
      </c>
      <c r="K327" s="20">
        <v>2015</v>
      </c>
      <c r="L327" s="20">
        <v>2016</v>
      </c>
      <c r="M327" s="31">
        <v>1500</v>
      </c>
      <c r="N327" s="21" t="s">
        <v>130</v>
      </c>
      <c r="O327" s="23">
        <f>M327*VLOOKUP(N327,Kurzy!$A$2:$B$11,2,FALSE)</f>
        <v>1500</v>
      </c>
      <c r="P327" s="18"/>
      <c r="Q327" s="18" t="s">
        <v>10147</v>
      </c>
      <c r="R327" s="18"/>
    </row>
    <row r="328" spans="1:18" ht="51" x14ac:dyDescent="0.2">
      <c r="A328" s="7" t="s">
        <v>9</v>
      </c>
      <c r="B328" s="4" t="s">
        <v>2</v>
      </c>
      <c r="C328" s="18" t="s">
        <v>7621</v>
      </c>
      <c r="D328" s="18" t="s">
        <v>7622</v>
      </c>
      <c r="E328" s="18" t="s">
        <v>7623</v>
      </c>
      <c r="F328" s="18"/>
      <c r="G328" s="18" t="s">
        <v>7614</v>
      </c>
      <c r="H328" s="18" t="s">
        <v>7614</v>
      </c>
      <c r="I328" s="20">
        <v>36060356</v>
      </c>
      <c r="J328" s="19">
        <v>42198</v>
      </c>
      <c r="K328" s="20">
        <v>2015</v>
      </c>
      <c r="L328" s="20">
        <v>2016</v>
      </c>
      <c r="M328" s="31">
        <v>1500</v>
      </c>
      <c r="N328" s="21" t="s">
        <v>130</v>
      </c>
      <c r="O328" s="23">
        <f>M328*VLOOKUP(N328,Kurzy!$A$2:$B$11,2,FALSE)</f>
        <v>1500</v>
      </c>
      <c r="P328" s="18"/>
      <c r="Q328" s="18" t="s">
        <v>10147</v>
      </c>
      <c r="R328" s="18"/>
    </row>
    <row r="329" spans="1:18" ht="51" x14ac:dyDescent="0.2">
      <c r="A329" s="7" t="s">
        <v>9</v>
      </c>
      <c r="B329" s="4" t="s">
        <v>2</v>
      </c>
      <c r="C329" s="18" t="s">
        <v>7624</v>
      </c>
      <c r="D329" s="18" t="s">
        <v>7059</v>
      </c>
      <c r="E329" s="18" t="s">
        <v>7617</v>
      </c>
      <c r="F329" s="18"/>
      <c r="G329" s="18" t="s">
        <v>7614</v>
      </c>
      <c r="H329" s="18"/>
      <c r="I329" s="20"/>
      <c r="J329" s="19"/>
      <c r="K329" s="20">
        <v>2015</v>
      </c>
      <c r="L329" s="20">
        <v>2016</v>
      </c>
      <c r="M329" s="31">
        <v>1500</v>
      </c>
      <c r="N329" s="21" t="s">
        <v>130</v>
      </c>
      <c r="O329" s="23">
        <f>M329*VLOOKUP(N329,Kurzy!$A$2:$B$11,2,FALSE)</f>
        <v>1500</v>
      </c>
      <c r="P329" s="18"/>
      <c r="Q329" s="18" t="s">
        <v>10147</v>
      </c>
      <c r="R329" s="18"/>
    </row>
    <row r="330" spans="1:18" ht="51" x14ac:dyDescent="0.2">
      <c r="A330" s="7" t="s">
        <v>9</v>
      </c>
      <c r="B330" s="4" t="s">
        <v>2</v>
      </c>
      <c r="C330" s="18" t="s">
        <v>7618</v>
      </c>
      <c r="D330" s="18" t="s">
        <v>7619</v>
      </c>
      <c r="E330" s="18" t="s">
        <v>7620</v>
      </c>
      <c r="F330" s="18"/>
      <c r="G330" s="18" t="s">
        <v>7614</v>
      </c>
      <c r="H330" s="18"/>
      <c r="I330" s="20"/>
      <c r="J330" s="19"/>
      <c r="K330" s="20">
        <v>2015</v>
      </c>
      <c r="L330" s="20">
        <v>2016</v>
      </c>
      <c r="M330" s="31">
        <v>1500</v>
      </c>
      <c r="N330" s="21" t="s">
        <v>130</v>
      </c>
      <c r="O330" s="23">
        <f>M330*VLOOKUP(N330,Kurzy!$A$2:$B$11,2,FALSE)</f>
        <v>1500</v>
      </c>
      <c r="P330" s="18"/>
      <c r="Q330" s="18" t="s">
        <v>10147</v>
      </c>
      <c r="R330" s="18"/>
    </row>
    <row r="331" spans="1:18" ht="51" x14ac:dyDescent="0.2">
      <c r="A331" s="7" t="s">
        <v>9</v>
      </c>
      <c r="B331" s="4" t="s">
        <v>2</v>
      </c>
      <c r="C331" s="18" t="s">
        <v>7625</v>
      </c>
      <c r="D331" s="18" t="s">
        <v>7622</v>
      </c>
      <c r="E331" s="18" t="s">
        <v>7623</v>
      </c>
      <c r="F331" s="18"/>
      <c r="G331" s="18" t="s">
        <v>7614</v>
      </c>
      <c r="H331" s="18"/>
      <c r="I331" s="20"/>
      <c r="J331" s="19"/>
      <c r="K331" s="20">
        <v>2015</v>
      </c>
      <c r="L331" s="20">
        <v>2016</v>
      </c>
      <c r="M331" s="31">
        <v>1500</v>
      </c>
      <c r="N331" s="21" t="s">
        <v>130</v>
      </c>
      <c r="O331" s="23">
        <f>M331*VLOOKUP(N331,Kurzy!$A$2:$B$11,2,FALSE)</f>
        <v>1500</v>
      </c>
      <c r="P331" s="18"/>
      <c r="Q331" s="18" t="s">
        <v>10147</v>
      </c>
      <c r="R331" s="18"/>
    </row>
    <row r="332" spans="1:18" ht="25.5" x14ac:dyDescent="0.2">
      <c r="A332" s="7" t="s">
        <v>9</v>
      </c>
      <c r="B332" s="4" t="s">
        <v>85</v>
      </c>
      <c r="C332" s="18" t="s">
        <v>7626</v>
      </c>
      <c r="D332" s="18" t="s">
        <v>7627</v>
      </c>
      <c r="E332" s="18" t="s">
        <v>7628</v>
      </c>
      <c r="F332" s="18"/>
      <c r="G332" s="18" t="s">
        <v>345</v>
      </c>
      <c r="H332" s="18" t="s">
        <v>7629</v>
      </c>
      <c r="I332" s="20" t="s">
        <v>7630</v>
      </c>
      <c r="J332" s="19">
        <v>41738</v>
      </c>
      <c r="K332" s="20">
        <v>2014</v>
      </c>
      <c r="L332" s="20">
        <v>2017</v>
      </c>
      <c r="M332" s="31">
        <v>21078</v>
      </c>
      <c r="N332" s="21" t="s">
        <v>130</v>
      </c>
      <c r="O332" s="23">
        <f>M332*VLOOKUP(N332,Kurzy!$A$2:$B$11,2,FALSE)</f>
        <v>21078</v>
      </c>
      <c r="P332" s="18"/>
      <c r="Q332" s="18" t="s">
        <v>10147</v>
      </c>
      <c r="R332" s="18"/>
    </row>
    <row r="333" spans="1:18" ht="38.25" x14ac:dyDescent="0.2">
      <c r="A333" s="7" t="s">
        <v>9</v>
      </c>
      <c r="B333" s="4" t="s">
        <v>35</v>
      </c>
      <c r="C333" s="18" t="s">
        <v>7631</v>
      </c>
      <c r="D333" s="18" t="s">
        <v>7283</v>
      </c>
      <c r="E333" s="18" t="s">
        <v>7632</v>
      </c>
      <c r="F333" s="18"/>
      <c r="G333" s="18" t="s">
        <v>7633</v>
      </c>
      <c r="H333" s="18" t="s">
        <v>7578</v>
      </c>
      <c r="I333" s="20"/>
      <c r="J333" s="19">
        <v>41708</v>
      </c>
      <c r="K333" s="20">
        <v>2013</v>
      </c>
      <c r="L333" s="20">
        <v>2016</v>
      </c>
      <c r="M333" s="31">
        <v>10993</v>
      </c>
      <c r="N333" s="21" t="s">
        <v>130</v>
      </c>
      <c r="O333" s="23">
        <f>M333*VLOOKUP(N333,Kurzy!$A$2:$B$11,2,FALSE)</f>
        <v>10993</v>
      </c>
      <c r="P333" s="18"/>
      <c r="Q333" s="18" t="s">
        <v>10147</v>
      </c>
      <c r="R333" s="18"/>
    </row>
    <row r="334" spans="1:18" ht="38.25" x14ac:dyDescent="0.2">
      <c r="A334" s="7" t="s">
        <v>9</v>
      </c>
      <c r="B334" s="4" t="s">
        <v>35</v>
      </c>
      <c r="C334" s="18" t="s">
        <v>7634</v>
      </c>
      <c r="D334" s="18" t="s">
        <v>6886</v>
      </c>
      <c r="E334" s="18" t="s">
        <v>7635</v>
      </c>
      <c r="F334" s="18"/>
      <c r="G334" s="18" t="s">
        <v>7633</v>
      </c>
      <c r="H334" s="18" t="s">
        <v>7578</v>
      </c>
      <c r="I334" s="20"/>
      <c r="J334" s="19">
        <v>41705</v>
      </c>
      <c r="K334" s="20">
        <v>2013</v>
      </c>
      <c r="L334" s="20">
        <v>2016</v>
      </c>
      <c r="M334" s="31">
        <v>5532</v>
      </c>
      <c r="N334" s="21" t="s">
        <v>130</v>
      </c>
      <c r="O334" s="23">
        <f>M334*VLOOKUP(N334,Kurzy!$A$2:$B$11,2,FALSE)</f>
        <v>5532</v>
      </c>
      <c r="P334" s="18"/>
      <c r="Q334" s="18" t="s">
        <v>10147</v>
      </c>
      <c r="R334" s="18"/>
    </row>
    <row r="335" spans="1:18" ht="38.25" x14ac:dyDescent="0.2">
      <c r="A335" s="7" t="s">
        <v>9</v>
      </c>
      <c r="B335" s="4" t="s">
        <v>35</v>
      </c>
      <c r="C335" s="18" t="s">
        <v>7636</v>
      </c>
      <c r="D335" s="18" t="s">
        <v>7317</v>
      </c>
      <c r="E335" s="18" t="s">
        <v>7637</v>
      </c>
      <c r="F335" s="18"/>
      <c r="G335" s="18" t="s">
        <v>7633</v>
      </c>
      <c r="H335" s="18" t="s">
        <v>7578</v>
      </c>
      <c r="I335" s="20"/>
      <c r="J335" s="19">
        <v>41302</v>
      </c>
      <c r="K335" s="20">
        <v>2013</v>
      </c>
      <c r="L335" s="20">
        <v>2015</v>
      </c>
      <c r="M335" s="31">
        <v>5000</v>
      </c>
      <c r="N335" s="21" t="s">
        <v>130</v>
      </c>
      <c r="O335" s="23">
        <f>M335*VLOOKUP(N335,Kurzy!$A$2:$B$11,2,FALSE)</f>
        <v>5000</v>
      </c>
      <c r="P335" s="18"/>
      <c r="Q335" s="18" t="s">
        <v>10147</v>
      </c>
      <c r="R335" s="18"/>
    </row>
    <row r="336" spans="1:18" ht="38.25" x14ac:dyDescent="0.2">
      <c r="A336" s="7" t="s">
        <v>9</v>
      </c>
      <c r="B336" s="4" t="s">
        <v>35</v>
      </c>
      <c r="C336" s="18" t="s">
        <v>7638</v>
      </c>
      <c r="D336" s="18" t="s">
        <v>7283</v>
      </c>
      <c r="E336" s="18" t="s">
        <v>7639</v>
      </c>
      <c r="F336" s="18"/>
      <c r="G336" s="18" t="s">
        <v>7633</v>
      </c>
      <c r="H336" s="18" t="s">
        <v>7578</v>
      </c>
      <c r="I336" s="20"/>
      <c r="J336" s="19">
        <v>41878</v>
      </c>
      <c r="K336" s="20">
        <v>2013</v>
      </c>
      <c r="L336" s="20">
        <v>2016</v>
      </c>
      <c r="M336" s="31">
        <v>3370</v>
      </c>
      <c r="N336" s="21" t="s">
        <v>130</v>
      </c>
      <c r="O336" s="23">
        <f>M336*VLOOKUP(N336,Kurzy!$A$2:$B$11,2,FALSE)</f>
        <v>3370</v>
      </c>
      <c r="P336" s="18"/>
      <c r="Q336" s="18" t="s">
        <v>10147</v>
      </c>
      <c r="R336" s="18"/>
    </row>
    <row r="337" spans="1:18" ht="25.5" x14ac:dyDescent="0.2">
      <c r="A337" s="7" t="s">
        <v>9</v>
      </c>
      <c r="B337" s="4" t="s">
        <v>35</v>
      </c>
      <c r="C337" s="18" t="s">
        <v>7640</v>
      </c>
      <c r="D337" s="18" t="s">
        <v>7641</v>
      </c>
      <c r="E337" s="18" t="s">
        <v>7642</v>
      </c>
      <c r="F337" s="18"/>
      <c r="G337" s="18" t="s">
        <v>2147</v>
      </c>
      <c r="H337" s="18" t="s">
        <v>635</v>
      </c>
      <c r="I337" s="20"/>
      <c r="J337" s="19">
        <v>42247</v>
      </c>
      <c r="K337" s="20">
        <v>2015</v>
      </c>
      <c r="L337" s="20">
        <v>2016</v>
      </c>
      <c r="M337" s="31">
        <v>45564.480000000003</v>
      </c>
      <c r="N337" s="21" t="s">
        <v>130</v>
      </c>
      <c r="O337" s="23">
        <f>M337*VLOOKUP(N337,Kurzy!$A$2:$B$11,2,FALSE)</f>
        <v>45564.480000000003</v>
      </c>
      <c r="P337" s="18"/>
      <c r="Q337" s="18" t="s">
        <v>10147</v>
      </c>
      <c r="R337" s="18"/>
    </row>
    <row r="338" spans="1:18" ht="38.25" x14ac:dyDescent="0.2">
      <c r="A338" s="7" t="s">
        <v>9</v>
      </c>
      <c r="B338" s="4" t="s">
        <v>0</v>
      </c>
      <c r="C338" s="18" t="s">
        <v>7643</v>
      </c>
      <c r="D338" s="18" t="s">
        <v>7539</v>
      </c>
      <c r="E338" s="18">
        <v>21320401</v>
      </c>
      <c r="F338" s="18" t="s">
        <v>7644</v>
      </c>
      <c r="G338" s="18" t="s">
        <v>7645</v>
      </c>
      <c r="H338" s="18" t="s">
        <v>7646</v>
      </c>
      <c r="I338" s="20">
        <v>36060356</v>
      </c>
      <c r="J338" s="19">
        <v>41610</v>
      </c>
      <c r="K338" s="20">
        <v>2013</v>
      </c>
      <c r="L338" s="20">
        <v>2014</v>
      </c>
      <c r="M338" s="31">
        <v>4500</v>
      </c>
      <c r="N338" s="21" t="s">
        <v>130</v>
      </c>
      <c r="O338" s="23">
        <f>M338*VLOOKUP(N338,Kurzy!$A$2:$B$11,2,FALSE)</f>
        <v>4500</v>
      </c>
      <c r="P338" s="18"/>
      <c r="Q338" s="18" t="s">
        <v>10147</v>
      </c>
      <c r="R338" s="18"/>
    </row>
    <row r="339" spans="1:18" ht="25.5" x14ac:dyDescent="0.2">
      <c r="A339" s="7" t="s">
        <v>9</v>
      </c>
      <c r="B339" s="4" t="s">
        <v>117</v>
      </c>
      <c r="C339" s="18" t="s">
        <v>7647</v>
      </c>
      <c r="D339" s="18" t="s">
        <v>7648</v>
      </c>
      <c r="E339" s="18" t="s">
        <v>7649</v>
      </c>
      <c r="F339" s="18"/>
      <c r="G339" s="18"/>
      <c r="H339" s="18" t="s">
        <v>7650</v>
      </c>
      <c r="I339" s="20"/>
      <c r="J339" s="19" t="s">
        <v>2713</v>
      </c>
      <c r="K339" s="20">
        <v>2015</v>
      </c>
      <c r="L339" s="20">
        <v>2016</v>
      </c>
      <c r="M339" s="31">
        <v>507</v>
      </c>
      <c r="N339" s="21" t="s">
        <v>130</v>
      </c>
      <c r="O339" s="23">
        <f>M339*VLOOKUP(N339,Kurzy!$A$2:$B$11,2,FALSE)</f>
        <v>507</v>
      </c>
      <c r="P339" s="18"/>
      <c r="Q339" s="18" t="s">
        <v>10147</v>
      </c>
      <c r="R339" s="18"/>
    </row>
    <row r="340" spans="1:18" ht="38.25" x14ac:dyDescent="0.2">
      <c r="A340" s="7" t="s">
        <v>9</v>
      </c>
      <c r="B340" s="4" t="s">
        <v>117</v>
      </c>
      <c r="C340" s="18" t="s">
        <v>7647</v>
      </c>
      <c r="D340" s="18" t="s">
        <v>7648</v>
      </c>
      <c r="E340" s="18" t="s">
        <v>7651</v>
      </c>
      <c r="F340" s="18"/>
      <c r="G340" s="18"/>
      <c r="H340" s="18" t="s">
        <v>5971</v>
      </c>
      <c r="I340" s="20"/>
      <c r="J340" s="19" t="s">
        <v>7652</v>
      </c>
      <c r="K340" s="20">
        <v>2013</v>
      </c>
      <c r="L340" s="20">
        <v>2015</v>
      </c>
      <c r="M340" s="31">
        <v>1000</v>
      </c>
      <c r="N340" s="21" t="s">
        <v>130</v>
      </c>
      <c r="O340" s="23">
        <f>M340*VLOOKUP(N340,Kurzy!$A$2:$B$11,2,FALSE)</f>
        <v>1000</v>
      </c>
      <c r="P340" s="18"/>
      <c r="Q340" s="18" t="s">
        <v>10147</v>
      </c>
      <c r="R340" s="18"/>
    </row>
    <row r="341" spans="1:18" ht="114.75" x14ac:dyDescent="0.2">
      <c r="A341" s="7" t="s">
        <v>9</v>
      </c>
      <c r="B341" s="4" t="s">
        <v>7653</v>
      </c>
      <c r="C341" s="18" t="s">
        <v>7654</v>
      </c>
      <c r="D341" s="18" t="s">
        <v>7655</v>
      </c>
      <c r="E341" s="18" t="s">
        <v>7656</v>
      </c>
      <c r="F341" s="18" t="s">
        <v>6374</v>
      </c>
      <c r="G341" s="18" t="s">
        <v>7657</v>
      </c>
      <c r="H341" s="18" t="s">
        <v>478</v>
      </c>
      <c r="I341" s="20">
        <v>31821596</v>
      </c>
      <c r="J341" s="19">
        <v>42268</v>
      </c>
      <c r="K341" s="20">
        <v>2015</v>
      </c>
      <c r="L341" s="20">
        <v>2016</v>
      </c>
      <c r="M341" s="31">
        <v>83016</v>
      </c>
      <c r="N341" s="21" t="s">
        <v>130</v>
      </c>
      <c r="O341" s="23">
        <f>M341*VLOOKUP(N341,Kurzy!$A$2:$B$11,2,FALSE)</f>
        <v>83016</v>
      </c>
      <c r="P341" s="18" t="s">
        <v>7681</v>
      </c>
      <c r="Q341" s="18" t="s">
        <v>10147</v>
      </c>
      <c r="R341" s="18"/>
    </row>
    <row r="342" spans="1:18" ht="51" x14ac:dyDescent="0.2">
      <c r="A342" s="7" t="s">
        <v>9</v>
      </c>
      <c r="B342" s="4" t="s">
        <v>7653</v>
      </c>
      <c r="C342" s="18" t="s">
        <v>7658</v>
      </c>
      <c r="D342" s="18" t="s">
        <v>7659</v>
      </c>
      <c r="E342" s="18" t="s">
        <v>7660</v>
      </c>
      <c r="F342" s="18" t="s">
        <v>7661</v>
      </c>
      <c r="G342" s="18" t="s">
        <v>7662</v>
      </c>
      <c r="H342" s="18" t="s">
        <v>7663</v>
      </c>
      <c r="I342" s="20">
        <v>151513</v>
      </c>
      <c r="J342" s="19" t="s">
        <v>7664</v>
      </c>
      <c r="K342" s="20">
        <v>2015</v>
      </c>
      <c r="L342" s="20">
        <v>2015</v>
      </c>
      <c r="M342" s="31">
        <v>7036.67</v>
      </c>
      <c r="N342" s="21" t="s">
        <v>130</v>
      </c>
      <c r="O342" s="23">
        <f>M342*VLOOKUP(N342,Kurzy!$A$2:$B$11,2,FALSE)</f>
        <v>7036.67</v>
      </c>
      <c r="P342" s="18"/>
      <c r="Q342" s="18" t="s">
        <v>10147</v>
      </c>
      <c r="R342" s="18"/>
    </row>
    <row r="343" spans="1:18" ht="102" x14ac:dyDescent="0.2">
      <c r="A343" s="7" t="s">
        <v>9</v>
      </c>
      <c r="B343" s="4" t="s">
        <v>7653</v>
      </c>
      <c r="C343" s="18" t="s">
        <v>7665</v>
      </c>
      <c r="D343" s="18" t="s">
        <v>7655</v>
      </c>
      <c r="E343" s="18" t="s">
        <v>7666</v>
      </c>
      <c r="F343" s="18" t="s">
        <v>7667</v>
      </c>
      <c r="G343" s="18" t="s">
        <v>7668</v>
      </c>
      <c r="H343" s="18" t="s">
        <v>7669</v>
      </c>
      <c r="I343" s="20">
        <v>971544929</v>
      </c>
      <c r="J343" s="19">
        <v>41816</v>
      </c>
      <c r="K343" s="20">
        <v>2012</v>
      </c>
      <c r="L343" s="20">
        <v>2015</v>
      </c>
      <c r="M343" s="31">
        <v>5119.2299999999996</v>
      </c>
      <c r="N343" s="21" t="s">
        <v>130</v>
      </c>
      <c r="O343" s="23">
        <f>M343*VLOOKUP(N343,Kurzy!$A$2:$B$11,2,FALSE)</f>
        <v>5119.2299999999996</v>
      </c>
      <c r="P343" s="18"/>
      <c r="Q343" s="18" t="s">
        <v>10147</v>
      </c>
      <c r="R343" s="18"/>
    </row>
    <row r="344" spans="1:18" ht="51" x14ac:dyDescent="0.2">
      <c r="A344" s="7" t="s">
        <v>9</v>
      </c>
      <c r="B344" s="4" t="s">
        <v>114</v>
      </c>
      <c r="C344" s="18" t="s">
        <v>7670</v>
      </c>
      <c r="D344" s="18" t="s">
        <v>7671</v>
      </c>
      <c r="E344" s="18">
        <v>266622</v>
      </c>
      <c r="F344" s="18" t="s">
        <v>7672</v>
      </c>
      <c r="G344" s="18" t="s">
        <v>7673</v>
      </c>
      <c r="H344" s="18" t="s">
        <v>7674</v>
      </c>
      <c r="I344" s="20" t="s">
        <v>7675</v>
      </c>
      <c r="J344" s="19">
        <v>40829</v>
      </c>
      <c r="K344" s="20">
        <v>2011</v>
      </c>
      <c r="L344" s="20">
        <v>2014</v>
      </c>
      <c r="M344" s="31">
        <v>3605.99</v>
      </c>
      <c r="N344" s="21" t="s">
        <v>130</v>
      </c>
      <c r="O344" s="23">
        <f>M344*VLOOKUP(N344,Kurzy!$A$2:$B$11,2,FALSE)</f>
        <v>3605.99</v>
      </c>
      <c r="P344" s="18" t="s">
        <v>7682</v>
      </c>
      <c r="Q344" s="18" t="s">
        <v>10147</v>
      </c>
      <c r="R344" s="18"/>
    </row>
    <row r="345" spans="1:18" ht="38.25" x14ac:dyDescent="0.2">
      <c r="A345" s="7" t="s">
        <v>9</v>
      </c>
      <c r="B345" s="4" t="s">
        <v>114</v>
      </c>
      <c r="C345" s="18" t="s">
        <v>7676</v>
      </c>
      <c r="D345" s="18" t="s">
        <v>7677</v>
      </c>
      <c r="E345" s="18" t="s">
        <v>7678</v>
      </c>
      <c r="F345" s="18"/>
      <c r="G345" s="18" t="s">
        <v>7676</v>
      </c>
      <c r="H345" s="18" t="s">
        <v>3389</v>
      </c>
      <c r="I345" s="20"/>
      <c r="J345" s="19">
        <v>42419</v>
      </c>
      <c r="K345" s="20">
        <v>2005</v>
      </c>
      <c r="L345" s="20">
        <v>2020</v>
      </c>
      <c r="M345" s="31">
        <v>247148</v>
      </c>
      <c r="N345" s="21" t="s">
        <v>130</v>
      </c>
      <c r="O345" s="23">
        <f>M345*VLOOKUP(N345,Kurzy!$A$2:$B$11,2,FALSE)</f>
        <v>247148</v>
      </c>
      <c r="P345" s="18" t="s">
        <v>7683</v>
      </c>
      <c r="Q345" s="18" t="s">
        <v>10147</v>
      </c>
      <c r="R345" s="18"/>
    </row>
    <row r="346" spans="1:18" ht="25.5" x14ac:dyDescent="0.2">
      <c r="A346" s="7" t="s">
        <v>10</v>
      </c>
      <c r="B346" s="4" t="s">
        <v>114</v>
      </c>
      <c r="C346" s="18" t="s">
        <v>3391</v>
      </c>
      <c r="D346" s="18"/>
      <c r="E346" s="18" t="s">
        <v>3392</v>
      </c>
      <c r="F346" s="18"/>
      <c r="G346" s="18" t="s">
        <v>452</v>
      </c>
      <c r="H346" s="18" t="s">
        <v>452</v>
      </c>
      <c r="I346" s="20">
        <v>30778867</v>
      </c>
      <c r="J346" s="19">
        <v>42047</v>
      </c>
      <c r="K346" s="20">
        <v>2014</v>
      </c>
      <c r="L346" s="20">
        <v>2015</v>
      </c>
      <c r="M346" s="31">
        <v>51695</v>
      </c>
      <c r="N346" s="21" t="s">
        <v>130</v>
      </c>
      <c r="O346" s="23">
        <f>M346*VLOOKUP(N346,Kurzy!$A$2:$B$11,2,FALSE)</f>
        <v>51695</v>
      </c>
      <c r="P346" s="18"/>
      <c r="Q346" s="18" t="s">
        <v>10147</v>
      </c>
      <c r="R346" s="18"/>
    </row>
    <row r="347" spans="1:18" ht="25.5" x14ac:dyDescent="0.2">
      <c r="A347" s="7" t="s">
        <v>10</v>
      </c>
      <c r="B347" s="4" t="s">
        <v>114</v>
      </c>
      <c r="C347" s="18" t="s">
        <v>3393</v>
      </c>
      <c r="D347" s="18"/>
      <c r="E347" s="18" t="s">
        <v>3394</v>
      </c>
      <c r="F347" s="18"/>
      <c r="G347" s="18" t="s">
        <v>452</v>
      </c>
      <c r="H347" s="18" t="s">
        <v>452</v>
      </c>
      <c r="I347" s="20">
        <v>30778867</v>
      </c>
      <c r="J347" s="19">
        <v>42191</v>
      </c>
      <c r="K347" s="20">
        <v>2015</v>
      </c>
      <c r="L347" s="20">
        <v>2017</v>
      </c>
      <c r="M347" s="31">
        <v>98696</v>
      </c>
      <c r="N347" s="21" t="s">
        <v>130</v>
      </c>
      <c r="O347" s="23">
        <f>M347*VLOOKUP(N347,Kurzy!$A$2:$B$11,2,FALSE)</f>
        <v>98696</v>
      </c>
      <c r="P347" s="18"/>
      <c r="Q347" s="18" t="s">
        <v>10147</v>
      </c>
      <c r="R347" s="18"/>
    </row>
    <row r="348" spans="1:18" ht="25.5" x14ac:dyDescent="0.2">
      <c r="A348" s="7" t="s">
        <v>10</v>
      </c>
      <c r="B348" s="4" t="s">
        <v>114</v>
      </c>
      <c r="C348" s="18" t="s">
        <v>3395</v>
      </c>
      <c r="D348" s="18"/>
      <c r="E348" s="18" t="s">
        <v>3396</v>
      </c>
      <c r="F348" s="18"/>
      <c r="G348" s="18" t="s">
        <v>452</v>
      </c>
      <c r="H348" s="18" t="s">
        <v>452</v>
      </c>
      <c r="I348" s="20">
        <v>30778867</v>
      </c>
      <c r="J348" s="19">
        <v>42195</v>
      </c>
      <c r="K348" s="20">
        <v>2015</v>
      </c>
      <c r="L348" s="20">
        <v>2017</v>
      </c>
      <c r="M348" s="31">
        <v>15379</v>
      </c>
      <c r="N348" s="21" t="s">
        <v>130</v>
      </c>
      <c r="O348" s="23">
        <f>M348*VLOOKUP(N348,Kurzy!$A$2:$B$11,2,FALSE)</f>
        <v>15379</v>
      </c>
      <c r="P348" s="18"/>
      <c r="Q348" s="18" t="s">
        <v>10147</v>
      </c>
      <c r="R348" s="18"/>
    </row>
    <row r="349" spans="1:18" x14ac:dyDescent="0.2">
      <c r="A349" s="7" t="s">
        <v>10</v>
      </c>
      <c r="B349" s="4" t="s">
        <v>114</v>
      </c>
      <c r="C349" s="18" t="s">
        <v>3397</v>
      </c>
      <c r="D349" s="18"/>
      <c r="E349" s="18" t="s">
        <v>3398</v>
      </c>
      <c r="F349" s="18"/>
      <c r="G349" s="18"/>
      <c r="H349" s="18" t="s">
        <v>3399</v>
      </c>
      <c r="I349" s="20">
        <v>25849077</v>
      </c>
      <c r="J349" s="19"/>
      <c r="K349" s="20">
        <v>2015</v>
      </c>
      <c r="L349" s="20">
        <v>2015</v>
      </c>
      <c r="M349" s="31">
        <v>2770</v>
      </c>
      <c r="N349" s="21" t="s">
        <v>130</v>
      </c>
      <c r="O349" s="23">
        <f>M349*VLOOKUP(N349,Kurzy!$A$2:$B$11,2,FALSE)</f>
        <v>2770</v>
      </c>
      <c r="P349" s="18"/>
      <c r="Q349" s="18" t="s">
        <v>10147</v>
      </c>
      <c r="R349" s="18"/>
    </row>
    <row r="350" spans="1:18" x14ac:dyDescent="0.2">
      <c r="A350" s="7" t="s">
        <v>10</v>
      </c>
      <c r="B350" s="4" t="s">
        <v>114</v>
      </c>
      <c r="C350" s="18" t="s">
        <v>3400</v>
      </c>
      <c r="D350" s="18"/>
      <c r="E350" s="18" t="s">
        <v>3401</v>
      </c>
      <c r="F350" s="18"/>
      <c r="G350" s="18"/>
      <c r="H350" s="18" t="s">
        <v>3399</v>
      </c>
      <c r="I350" s="20">
        <v>25849077</v>
      </c>
      <c r="J350" s="19"/>
      <c r="K350" s="20">
        <v>2015</v>
      </c>
      <c r="L350" s="20">
        <v>2015</v>
      </c>
      <c r="M350" s="31">
        <v>1580</v>
      </c>
      <c r="N350" s="21" t="s">
        <v>130</v>
      </c>
      <c r="O350" s="23">
        <f>M350*VLOOKUP(N350,Kurzy!$A$2:$B$11,2,FALSE)</f>
        <v>1580</v>
      </c>
      <c r="P350" s="18"/>
      <c r="Q350" s="18" t="s">
        <v>10147</v>
      </c>
      <c r="R350" s="18"/>
    </row>
    <row r="351" spans="1:18" x14ac:dyDescent="0.2">
      <c r="A351" s="7" t="s">
        <v>10</v>
      </c>
      <c r="B351" s="4" t="s">
        <v>114</v>
      </c>
      <c r="C351" s="18" t="s">
        <v>3402</v>
      </c>
      <c r="D351" s="18"/>
      <c r="E351" s="18" t="s">
        <v>3403</v>
      </c>
      <c r="F351" s="18"/>
      <c r="G351" s="18"/>
      <c r="H351" s="18" t="s">
        <v>3399</v>
      </c>
      <c r="I351" s="20">
        <v>25849077</v>
      </c>
      <c r="J351" s="19"/>
      <c r="K351" s="20">
        <v>2015</v>
      </c>
      <c r="L351" s="20">
        <v>2015</v>
      </c>
      <c r="M351" s="31">
        <v>1580</v>
      </c>
      <c r="N351" s="21" t="s">
        <v>130</v>
      </c>
      <c r="O351" s="23">
        <f>M351*VLOOKUP(N351,Kurzy!$A$2:$B$11,2,FALSE)</f>
        <v>1580</v>
      </c>
      <c r="P351" s="18"/>
      <c r="Q351" s="18" t="s">
        <v>10147</v>
      </c>
      <c r="R351" s="18"/>
    </row>
    <row r="352" spans="1:18" x14ac:dyDescent="0.2">
      <c r="A352" s="7" t="s">
        <v>10</v>
      </c>
      <c r="B352" s="4" t="s">
        <v>114</v>
      </c>
      <c r="C352" s="18" t="s">
        <v>3404</v>
      </c>
      <c r="D352" s="18"/>
      <c r="E352" s="18" t="s">
        <v>3405</v>
      </c>
      <c r="F352" s="18"/>
      <c r="G352" s="18"/>
      <c r="H352" s="18" t="s">
        <v>3399</v>
      </c>
      <c r="I352" s="20">
        <v>25849077</v>
      </c>
      <c r="J352" s="19"/>
      <c r="K352" s="20">
        <v>2015</v>
      </c>
      <c r="L352" s="20">
        <v>2015</v>
      </c>
      <c r="M352" s="31">
        <v>790</v>
      </c>
      <c r="N352" s="21" t="s">
        <v>130</v>
      </c>
      <c r="O352" s="23">
        <f>M352*VLOOKUP(N352,Kurzy!$A$2:$B$11,2,FALSE)</f>
        <v>790</v>
      </c>
      <c r="P352" s="18"/>
      <c r="Q352" s="18" t="s">
        <v>10147</v>
      </c>
      <c r="R352" s="18"/>
    </row>
    <row r="353" spans="1:18" x14ac:dyDescent="0.2">
      <c r="A353" s="7" t="s">
        <v>10</v>
      </c>
      <c r="B353" s="4" t="s">
        <v>114</v>
      </c>
      <c r="C353" s="18" t="s">
        <v>3404</v>
      </c>
      <c r="D353" s="18"/>
      <c r="E353" s="18" t="s">
        <v>3406</v>
      </c>
      <c r="F353" s="18"/>
      <c r="G353" s="18"/>
      <c r="H353" s="18" t="s">
        <v>3399</v>
      </c>
      <c r="I353" s="20">
        <v>25849077</v>
      </c>
      <c r="J353" s="19"/>
      <c r="K353" s="20">
        <v>2015</v>
      </c>
      <c r="L353" s="20">
        <v>2015</v>
      </c>
      <c r="M353" s="31">
        <v>790</v>
      </c>
      <c r="N353" s="21" t="s">
        <v>130</v>
      </c>
      <c r="O353" s="23">
        <f>M353*VLOOKUP(N353,Kurzy!$A$2:$B$11,2,FALSE)</f>
        <v>790</v>
      </c>
      <c r="P353" s="18"/>
      <c r="Q353" s="18" t="s">
        <v>10147</v>
      </c>
      <c r="R353" s="18"/>
    </row>
    <row r="354" spans="1:18" ht="25.5" x14ac:dyDescent="0.2">
      <c r="A354" s="7" t="s">
        <v>10</v>
      </c>
      <c r="B354" s="4" t="s">
        <v>114</v>
      </c>
      <c r="C354" s="18" t="s">
        <v>3407</v>
      </c>
      <c r="D354" s="18"/>
      <c r="E354" s="18" t="s">
        <v>3351</v>
      </c>
      <c r="F354" s="18"/>
      <c r="G354" s="18"/>
      <c r="H354" s="18" t="s">
        <v>3408</v>
      </c>
      <c r="I354" s="20" t="s">
        <v>3409</v>
      </c>
      <c r="J354" s="19"/>
      <c r="K354" s="20">
        <v>2015</v>
      </c>
      <c r="L354" s="20">
        <v>2015</v>
      </c>
      <c r="M354" s="31">
        <v>1040</v>
      </c>
      <c r="N354" s="21" t="s">
        <v>130</v>
      </c>
      <c r="O354" s="23">
        <f>M354*VLOOKUP(N354,Kurzy!$A$2:$B$11,2,FALSE)</f>
        <v>1040</v>
      </c>
      <c r="P354" s="18"/>
      <c r="Q354" s="18" t="s">
        <v>10147</v>
      </c>
      <c r="R354" s="18"/>
    </row>
    <row r="355" spans="1:18" x14ac:dyDescent="0.2">
      <c r="A355" s="7" t="s">
        <v>10</v>
      </c>
      <c r="B355" s="4" t="s">
        <v>114</v>
      </c>
      <c r="C355" s="18" t="s">
        <v>3404</v>
      </c>
      <c r="D355" s="18"/>
      <c r="E355" s="18" t="s">
        <v>3410</v>
      </c>
      <c r="F355" s="18"/>
      <c r="G355" s="18"/>
      <c r="H355" s="18" t="s">
        <v>3399</v>
      </c>
      <c r="I355" s="20">
        <v>25849077</v>
      </c>
      <c r="J355" s="19"/>
      <c r="K355" s="20">
        <v>2015</v>
      </c>
      <c r="L355" s="20">
        <v>2015</v>
      </c>
      <c r="M355" s="31">
        <v>790</v>
      </c>
      <c r="N355" s="21" t="s">
        <v>130</v>
      </c>
      <c r="O355" s="23">
        <f>M355*VLOOKUP(N355,Kurzy!$A$2:$B$11,2,FALSE)</f>
        <v>790</v>
      </c>
      <c r="P355" s="18"/>
      <c r="Q355" s="18" t="s">
        <v>10147</v>
      </c>
      <c r="R355" s="18"/>
    </row>
    <row r="356" spans="1:18" x14ac:dyDescent="0.2">
      <c r="A356" s="7" t="s">
        <v>10</v>
      </c>
      <c r="B356" s="4" t="s">
        <v>114</v>
      </c>
      <c r="C356" s="18" t="s">
        <v>3404</v>
      </c>
      <c r="D356" s="18"/>
      <c r="E356" s="18" t="s">
        <v>3411</v>
      </c>
      <c r="F356" s="18"/>
      <c r="G356" s="18"/>
      <c r="H356" s="18" t="s">
        <v>3399</v>
      </c>
      <c r="I356" s="20">
        <v>25849077</v>
      </c>
      <c r="J356" s="19"/>
      <c r="K356" s="20">
        <v>2015</v>
      </c>
      <c r="L356" s="20">
        <v>2015</v>
      </c>
      <c r="M356" s="31">
        <v>790</v>
      </c>
      <c r="N356" s="21" t="s">
        <v>130</v>
      </c>
      <c r="O356" s="23">
        <f>M356*VLOOKUP(N356,Kurzy!$A$2:$B$11,2,FALSE)</f>
        <v>790</v>
      </c>
      <c r="P356" s="18"/>
      <c r="Q356" s="18" t="s">
        <v>10147</v>
      </c>
      <c r="R356" s="18"/>
    </row>
    <row r="357" spans="1:18" x14ac:dyDescent="0.2">
      <c r="A357" s="7" t="s">
        <v>10</v>
      </c>
      <c r="B357" s="4" t="s">
        <v>114</v>
      </c>
      <c r="C357" s="18" t="s">
        <v>3404</v>
      </c>
      <c r="D357" s="18"/>
      <c r="E357" s="18" t="s">
        <v>3412</v>
      </c>
      <c r="F357" s="18"/>
      <c r="G357" s="18"/>
      <c r="H357" s="18" t="s">
        <v>3399</v>
      </c>
      <c r="I357" s="20">
        <v>25849077</v>
      </c>
      <c r="J357" s="19"/>
      <c r="K357" s="20">
        <v>2015</v>
      </c>
      <c r="L357" s="20">
        <v>2015</v>
      </c>
      <c r="M357" s="31">
        <v>790</v>
      </c>
      <c r="N357" s="21" t="s">
        <v>130</v>
      </c>
      <c r="O357" s="23">
        <f>M357*VLOOKUP(N357,Kurzy!$A$2:$B$11,2,FALSE)</f>
        <v>790</v>
      </c>
      <c r="P357" s="18"/>
      <c r="Q357" s="18" t="s">
        <v>10147</v>
      </c>
      <c r="R357" s="18"/>
    </row>
    <row r="358" spans="1:18" x14ac:dyDescent="0.2">
      <c r="A358" s="7" t="s">
        <v>10</v>
      </c>
      <c r="B358" s="4" t="s">
        <v>114</v>
      </c>
      <c r="C358" s="18" t="s">
        <v>3400</v>
      </c>
      <c r="D358" s="18"/>
      <c r="E358" s="18" t="s">
        <v>3413</v>
      </c>
      <c r="F358" s="18"/>
      <c r="G358" s="18"/>
      <c r="H358" s="18" t="s">
        <v>3399</v>
      </c>
      <c r="I358" s="20">
        <v>25849077</v>
      </c>
      <c r="J358" s="19"/>
      <c r="K358" s="20">
        <v>2015</v>
      </c>
      <c r="L358" s="20">
        <v>2015</v>
      </c>
      <c r="M358" s="31">
        <v>1580</v>
      </c>
      <c r="N358" s="21" t="s">
        <v>130</v>
      </c>
      <c r="O358" s="23">
        <f>M358*VLOOKUP(N358,Kurzy!$A$2:$B$11,2,FALSE)</f>
        <v>1580</v>
      </c>
      <c r="P358" s="18"/>
      <c r="Q358" s="18" t="s">
        <v>10147</v>
      </c>
      <c r="R358" s="18"/>
    </row>
    <row r="359" spans="1:18" ht="25.5" x14ac:dyDescent="0.2">
      <c r="A359" s="7" t="s">
        <v>10</v>
      </c>
      <c r="B359" s="4" t="s">
        <v>114</v>
      </c>
      <c r="C359" s="18" t="s">
        <v>3414</v>
      </c>
      <c r="D359" s="18"/>
      <c r="E359" s="18">
        <v>54302349</v>
      </c>
      <c r="F359" s="18"/>
      <c r="G359" s="18"/>
      <c r="H359" s="18" t="s">
        <v>3415</v>
      </c>
      <c r="I359" s="20">
        <v>176109</v>
      </c>
      <c r="J359" s="19"/>
      <c r="K359" s="20">
        <v>2015</v>
      </c>
      <c r="L359" s="20">
        <v>2015</v>
      </c>
      <c r="M359" s="31">
        <v>800</v>
      </c>
      <c r="N359" s="21" t="s">
        <v>130</v>
      </c>
      <c r="O359" s="23">
        <f>M359*VLOOKUP(N359,Kurzy!$A$2:$B$11,2,FALSE)</f>
        <v>800</v>
      </c>
      <c r="P359" s="18"/>
      <c r="Q359" s="18" t="s">
        <v>10147</v>
      </c>
      <c r="R359" s="18"/>
    </row>
    <row r="360" spans="1:18" x14ac:dyDescent="0.2">
      <c r="A360" s="7" t="s">
        <v>10</v>
      </c>
      <c r="B360" s="4" t="s">
        <v>114</v>
      </c>
      <c r="C360" s="18" t="s">
        <v>3416</v>
      </c>
      <c r="D360" s="18"/>
      <c r="E360" s="18" t="s">
        <v>3417</v>
      </c>
      <c r="F360" s="18"/>
      <c r="G360" s="18"/>
      <c r="H360" s="18" t="s">
        <v>3399</v>
      </c>
      <c r="I360" s="20">
        <v>258490077</v>
      </c>
      <c r="J360" s="19"/>
      <c r="K360" s="20">
        <v>2015</v>
      </c>
      <c r="L360" s="20">
        <v>2015</v>
      </c>
      <c r="M360" s="31">
        <v>2370</v>
      </c>
      <c r="N360" s="21" t="s">
        <v>130</v>
      </c>
      <c r="O360" s="23">
        <f>M360*VLOOKUP(N360,Kurzy!$A$2:$B$11,2,FALSE)</f>
        <v>2370</v>
      </c>
      <c r="P360" s="18"/>
      <c r="Q360" s="18" t="s">
        <v>10147</v>
      </c>
      <c r="R360" s="18"/>
    </row>
    <row r="361" spans="1:18" x14ac:dyDescent="0.2">
      <c r="A361" s="7" t="s">
        <v>10</v>
      </c>
      <c r="B361" s="4" t="s">
        <v>114</v>
      </c>
      <c r="C361" s="18" t="s">
        <v>3400</v>
      </c>
      <c r="D361" s="18"/>
      <c r="E361" s="18" t="s">
        <v>3418</v>
      </c>
      <c r="F361" s="18"/>
      <c r="G361" s="18"/>
      <c r="H361" s="18" t="s">
        <v>3399</v>
      </c>
      <c r="I361" s="20">
        <v>258490077</v>
      </c>
      <c r="J361" s="19"/>
      <c r="K361" s="20">
        <v>2015</v>
      </c>
      <c r="L361" s="20">
        <v>2015</v>
      </c>
      <c r="M361" s="31">
        <v>1580</v>
      </c>
      <c r="N361" s="21" t="s">
        <v>130</v>
      </c>
      <c r="O361" s="23">
        <f>M361*VLOOKUP(N361,Kurzy!$A$2:$B$11,2,FALSE)</f>
        <v>1580</v>
      </c>
      <c r="P361" s="18"/>
      <c r="Q361" s="18" t="s">
        <v>10147</v>
      </c>
      <c r="R361" s="18"/>
    </row>
    <row r="362" spans="1:18" x14ac:dyDescent="0.2">
      <c r="A362" s="7" t="s">
        <v>10</v>
      </c>
      <c r="B362" s="4" t="s">
        <v>114</v>
      </c>
      <c r="C362" s="18" t="s">
        <v>3419</v>
      </c>
      <c r="D362" s="18"/>
      <c r="E362" s="18" t="s">
        <v>3420</v>
      </c>
      <c r="F362" s="18"/>
      <c r="G362" s="18"/>
      <c r="H362" s="18" t="s">
        <v>3399</v>
      </c>
      <c r="I362" s="20">
        <v>258490077</v>
      </c>
      <c r="J362" s="19"/>
      <c r="K362" s="20">
        <v>2015</v>
      </c>
      <c r="L362" s="20">
        <v>2015</v>
      </c>
      <c r="M362" s="31">
        <v>790</v>
      </c>
      <c r="N362" s="21" t="s">
        <v>130</v>
      </c>
      <c r="O362" s="23">
        <f>M362*VLOOKUP(N362,Kurzy!$A$2:$B$11,2,FALSE)</f>
        <v>790</v>
      </c>
      <c r="P362" s="18"/>
      <c r="Q362" s="18" t="s">
        <v>10147</v>
      </c>
      <c r="R362" s="18"/>
    </row>
    <row r="363" spans="1:18" x14ac:dyDescent="0.2">
      <c r="A363" s="7" t="s">
        <v>10</v>
      </c>
      <c r="B363" s="4" t="s">
        <v>114</v>
      </c>
      <c r="C363" s="18" t="s">
        <v>3421</v>
      </c>
      <c r="D363" s="18"/>
      <c r="E363" s="18" t="s">
        <v>3422</v>
      </c>
      <c r="F363" s="18"/>
      <c r="G363" s="18"/>
      <c r="H363" s="18" t="s">
        <v>3399</v>
      </c>
      <c r="I363" s="20">
        <v>25849077</v>
      </c>
      <c r="J363" s="19"/>
      <c r="K363" s="20">
        <v>2015</v>
      </c>
      <c r="L363" s="20">
        <v>2015</v>
      </c>
      <c r="M363" s="31">
        <v>800</v>
      </c>
      <c r="N363" s="21" t="s">
        <v>130</v>
      </c>
      <c r="O363" s="23">
        <f>M363*VLOOKUP(N363,Kurzy!$A$2:$B$11,2,FALSE)</f>
        <v>800</v>
      </c>
      <c r="P363" s="18"/>
      <c r="Q363" s="18" t="s">
        <v>10147</v>
      </c>
      <c r="R363" s="18"/>
    </row>
    <row r="364" spans="1:18" x14ac:dyDescent="0.2">
      <c r="A364" s="7" t="s">
        <v>10</v>
      </c>
      <c r="B364" s="4" t="s">
        <v>114</v>
      </c>
      <c r="C364" s="18" t="s">
        <v>3402</v>
      </c>
      <c r="D364" s="18"/>
      <c r="E364" s="18" t="s">
        <v>3423</v>
      </c>
      <c r="F364" s="18"/>
      <c r="G364" s="18"/>
      <c r="H364" s="18" t="s">
        <v>3399</v>
      </c>
      <c r="I364" s="20">
        <v>25849077</v>
      </c>
      <c r="J364" s="19"/>
      <c r="K364" s="20">
        <v>2015</v>
      </c>
      <c r="L364" s="20">
        <v>2015</v>
      </c>
      <c r="M364" s="31">
        <v>790</v>
      </c>
      <c r="N364" s="21" t="s">
        <v>130</v>
      </c>
      <c r="O364" s="23">
        <f>M364*VLOOKUP(N364,Kurzy!$A$2:$B$11,2,FALSE)</f>
        <v>790</v>
      </c>
      <c r="P364" s="18"/>
      <c r="Q364" s="18" t="s">
        <v>10147</v>
      </c>
      <c r="R364" s="18"/>
    </row>
    <row r="365" spans="1:18" ht="51" x14ac:dyDescent="0.2">
      <c r="A365" s="7" t="s">
        <v>11</v>
      </c>
      <c r="B365" s="4" t="s">
        <v>56</v>
      </c>
      <c r="C365" s="18" t="s">
        <v>326</v>
      </c>
      <c r="D365" s="18" t="s">
        <v>327</v>
      </c>
      <c r="E365" s="18" t="s">
        <v>328</v>
      </c>
      <c r="F365" s="18" t="s">
        <v>329</v>
      </c>
      <c r="G365" s="18" t="s">
        <v>330</v>
      </c>
      <c r="H365" s="18" t="s">
        <v>331</v>
      </c>
      <c r="I365" s="20">
        <v>31821596</v>
      </c>
      <c r="J365" s="19">
        <v>41964</v>
      </c>
      <c r="K365" s="20">
        <v>2015</v>
      </c>
      <c r="L365" s="20">
        <v>2015</v>
      </c>
      <c r="M365" s="31">
        <v>9258.4</v>
      </c>
      <c r="N365" s="21" t="s">
        <v>130</v>
      </c>
      <c r="O365" s="23">
        <f>M365*VLOOKUP(N365,Kurzy!$A$2:$B$11,2,FALSE)</f>
        <v>9258.4</v>
      </c>
      <c r="P365" s="18"/>
      <c r="Q365" s="18" t="s">
        <v>10147</v>
      </c>
      <c r="R365" s="18"/>
    </row>
    <row r="366" spans="1:18" ht="25.5" x14ac:dyDescent="0.2">
      <c r="A366" s="7" t="s">
        <v>11</v>
      </c>
      <c r="B366" s="4" t="s">
        <v>56</v>
      </c>
      <c r="C366" s="18" t="s">
        <v>332</v>
      </c>
      <c r="D366" s="18" t="s">
        <v>333</v>
      </c>
      <c r="E366" s="18">
        <v>51501858</v>
      </c>
      <c r="F366" s="18"/>
      <c r="G366" s="18" t="s">
        <v>311</v>
      </c>
      <c r="H366" s="18" t="s">
        <v>311</v>
      </c>
      <c r="I366" s="20">
        <v>36060356</v>
      </c>
      <c r="J366" s="19">
        <v>42179</v>
      </c>
      <c r="K366" s="20">
        <v>2015</v>
      </c>
      <c r="L366" s="20">
        <v>2016</v>
      </c>
      <c r="M366" s="31">
        <v>3000</v>
      </c>
      <c r="N366" s="21" t="s">
        <v>130</v>
      </c>
      <c r="O366" s="23">
        <f>M366*VLOOKUP(N366,Kurzy!$A$2:$B$11,2,FALSE)</f>
        <v>3000</v>
      </c>
      <c r="P366" s="18" t="s">
        <v>351</v>
      </c>
      <c r="Q366" s="18" t="s">
        <v>10147</v>
      </c>
      <c r="R366" s="18"/>
    </row>
    <row r="367" spans="1:18" ht="25.5" x14ac:dyDescent="0.2">
      <c r="A367" s="7" t="s">
        <v>11</v>
      </c>
      <c r="B367" s="4" t="s">
        <v>51</v>
      </c>
      <c r="C367" s="18" t="s">
        <v>334</v>
      </c>
      <c r="D367" s="18" t="s">
        <v>335</v>
      </c>
      <c r="E367" s="18">
        <v>51401163</v>
      </c>
      <c r="F367" s="18"/>
      <c r="G367" s="18" t="s">
        <v>311</v>
      </c>
      <c r="H367" s="18" t="s">
        <v>311</v>
      </c>
      <c r="I367" s="20">
        <v>36060356</v>
      </c>
      <c r="J367" s="19">
        <v>2014</v>
      </c>
      <c r="K367" s="20">
        <v>2014</v>
      </c>
      <c r="L367" s="20">
        <v>2015</v>
      </c>
      <c r="M367" s="31">
        <v>1500</v>
      </c>
      <c r="N367" s="21" t="s">
        <v>130</v>
      </c>
      <c r="O367" s="23">
        <f>M367*VLOOKUP(N367,Kurzy!$A$2:$B$11,2,FALSE)</f>
        <v>1500</v>
      </c>
      <c r="P367" s="18" t="s">
        <v>351</v>
      </c>
      <c r="Q367" s="18" t="s">
        <v>10147</v>
      </c>
      <c r="R367" s="18"/>
    </row>
    <row r="368" spans="1:18" ht="38.25" x14ac:dyDescent="0.2">
      <c r="A368" s="7" t="s">
        <v>11</v>
      </c>
      <c r="B368" s="4" t="s">
        <v>52</v>
      </c>
      <c r="C368" s="18" t="s">
        <v>336</v>
      </c>
      <c r="D368" s="18" t="s">
        <v>337</v>
      </c>
      <c r="E368" s="18" t="s">
        <v>338</v>
      </c>
      <c r="F368" s="18" t="s">
        <v>339</v>
      </c>
      <c r="G368" s="18" t="s">
        <v>340</v>
      </c>
      <c r="H368" s="18" t="s">
        <v>331</v>
      </c>
      <c r="I368" s="20">
        <v>31821596</v>
      </c>
      <c r="J368" s="19">
        <v>42109</v>
      </c>
      <c r="K368" s="20">
        <v>2015</v>
      </c>
      <c r="L368" s="20">
        <v>2016</v>
      </c>
      <c r="M368" s="31">
        <v>47124</v>
      </c>
      <c r="N368" s="21" t="s">
        <v>130</v>
      </c>
      <c r="O368" s="23">
        <f>M368*VLOOKUP(N368,Kurzy!$A$2:$B$11,2,FALSE)</f>
        <v>47124</v>
      </c>
      <c r="P368" s="18" t="s">
        <v>351</v>
      </c>
      <c r="Q368" s="18" t="s">
        <v>10147</v>
      </c>
      <c r="R368" s="18"/>
    </row>
    <row r="369" spans="1:18" ht="102" x14ac:dyDescent="0.2">
      <c r="A369" s="7" t="s">
        <v>11</v>
      </c>
      <c r="B369" s="4"/>
      <c r="C369" s="18" t="s">
        <v>341</v>
      </c>
      <c r="D369" s="18" t="s">
        <v>342</v>
      </c>
      <c r="E369" s="18" t="s">
        <v>343</v>
      </c>
      <c r="F369" s="18" t="s">
        <v>344</v>
      </c>
      <c r="G369" s="18" t="s">
        <v>345</v>
      </c>
      <c r="H369" s="18" t="s">
        <v>346</v>
      </c>
      <c r="I369" s="20">
        <v>30778867</v>
      </c>
      <c r="J369" s="19">
        <v>42177</v>
      </c>
      <c r="K369" s="20">
        <v>2015</v>
      </c>
      <c r="L369" s="20">
        <v>2017</v>
      </c>
      <c r="M369" s="31">
        <v>771926</v>
      </c>
      <c r="N369" s="21" t="s">
        <v>130</v>
      </c>
      <c r="O369" s="23">
        <f>M369*VLOOKUP(N369,Kurzy!$A$2:$B$11,2,FALSE)</f>
        <v>771926</v>
      </c>
      <c r="P369" s="18"/>
      <c r="Q369" s="18" t="s">
        <v>10147</v>
      </c>
      <c r="R369" s="18"/>
    </row>
    <row r="370" spans="1:18" ht="102" x14ac:dyDescent="0.2">
      <c r="A370" s="7" t="s">
        <v>11</v>
      </c>
      <c r="B370" s="4"/>
      <c r="C370" s="18" t="s">
        <v>347</v>
      </c>
      <c r="D370" s="18" t="s">
        <v>348</v>
      </c>
      <c r="E370" s="18" t="s">
        <v>349</v>
      </c>
      <c r="F370" s="18" t="s">
        <v>344</v>
      </c>
      <c r="G370" s="18" t="s">
        <v>350</v>
      </c>
      <c r="H370" s="18" t="s">
        <v>346</v>
      </c>
      <c r="I370" s="20">
        <v>30778867</v>
      </c>
      <c r="J370" s="19">
        <v>42201</v>
      </c>
      <c r="K370" s="20">
        <v>2015</v>
      </c>
      <c r="L370" s="20">
        <v>2017</v>
      </c>
      <c r="M370" s="31">
        <v>198484</v>
      </c>
      <c r="N370" s="21" t="s">
        <v>130</v>
      </c>
      <c r="O370" s="23">
        <f>M370*VLOOKUP(N370,Kurzy!$A$2:$B$11,2,FALSE)</f>
        <v>198484</v>
      </c>
      <c r="P370" s="18"/>
      <c r="Q370" s="18" t="s">
        <v>10147</v>
      </c>
      <c r="R370" s="18"/>
    </row>
    <row r="371" spans="1:18" ht="38.25" x14ac:dyDescent="0.2">
      <c r="A371" s="7" t="s">
        <v>12</v>
      </c>
      <c r="B371" s="4" t="s">
        <v>86</v>
      </c>
      <c r="C371" s="18" t="s">
        <v>711</v>
      </c>
      <c r="D371" s="18" t="s">
        <v>712</v>
      </c>
      <c r="E371" s="18">
        <v>133421013</v>
      </c>
      <c r="F371" s="18" t="s">
        <v>713</v>
      </c>
      <c r="G371" s="18" t="s">
        <v>714</v>
      </c>
      <c r="H371" s="18" t="s">
        <v>715</v>
      </c>
      <c r="I371" s="20">
        <v>30778867</v>
      </c>
      <c r="J371" s="19">
        <v>41469</v>
      </c>
      <c r="K371" s="20">
        <v>2013</v>
      </c>
      <c r="L371" s="20">
        <v>2015</v>
      </c>
      <c r="M371" s="31">
        <v>3000</v>
      </c>
      <c r="N371" s="21" t="s">
        <v>130</v>
      </c>
      <c r="O371" s="23">
        <f>M371*VLOOKUP(N371,Kurzy!$A$2:$B$11,2,FALSE)</f>
        <v>3000</v>
      </c>
      <c r="P371" s="18"/>
      <c r="Q371" s="18" t="s">
        <v>10147</v>
      </c>
      <c r="R371" s="18"/>
    </row>
    <row r="372" spans="1:18" ht="38.25" x14ac:dyDescent="0.2">
      <c r="A372" s="7" t="s">
        <v>12</v>
      </c>
      <c r="B372" s="4" t="s">
        <v>86</v>
      </c>
      <c r="C372" s="18" t="s">
        <v>716</v>
      </c>
      <c r="D372" s="18" t="s">
        <v>717</v>
      </c>
      <c r="E372" s="18" t="s">
        <v>718</v>
      </c>
      <c r="F372" s="18" t="s">
        <v>713</v>
      </c>
      <c r="G372" s="18" t="s">
        <v>714</v>
      </c>
      <c r="H372" s="18" t="s">
        <v>715</v>
      </c>
      <c r="I372" s="20">
        <v>30778867</v>
      </c>
      <c r="J372" s="19">
        <v>41696</v>
      </c>
      <c r="K372" s="20">
        <v>2014</v>
      </c>
      <c r="L372" s="20">
        <v>2016</v>
      </c>
      <c r="M372" s="31">
        <v>3053.05</v>
      </c>
      <c r="N372" s="21" t="s">
        <v>130</v>
      </c>
      <c r="O372" s="23">
        <f>M372*VLOOKUP(N372,Kurzy!$A$2:$B$11,2,FALSE)</f>
        <v>3053.05</v>
      </c>
      <c r="P372" s="18"/>
      <c r="Q372" s="18" t="s">
        <v>10147</v>
      </c>
      <c r="R372" s="18"/>
    </row>
    <row r="373" spans="1:18" ht="38.25" x14ac:dyDescent="0.2">
      <c r="A373" s="7" t="s">
        <v>12</v>
      </c>
      <c r="B373" s="4" t="s">
        <v>57</v>
      </c>
      <c r="C373" s="18" t="s">
        <v>719</v>
      </c>
      <c r="D373" s="18" t="s">
        <v>720</v>
      </c>
      <c r="E373" s="18" t="s">
        <v>721</v>
      </c>
      <c r="F373" s="18" t="s">
        <v>722</v>
      </c>
      <c r="G373" s="18" t="s">
        <v>723</v>
      </c>
      <c r="H373" s="18" t="s">
        <v>701</v>
      </c>
      <c r="I373" s="20">
        <v>30778867</v>
      </c>
      <c r="J373" s="19">
        <v>41652</v>
      </c>
      <c r="K373" s="20">
        <v>2013</v>
      </c>
      <c r="L373" s="20">
        <v>2016</v>
      </c>
      <c r="M373" s="31">
        <v>291321.76</v>
      </c>
      <c r="N373" s="21" t="s">
        <v>130</v>
      </c>
      <c r="O373" s="23">
        <f>M373*VLOOKUP(N373,Kurzy!$A$2:$B$11,2,FALSE)</f>
        <v>291321.76</v>
      </c>
      <c r="P373" s="18"/>
      <c r="Q373" s="18" t="s">
        <v>10147</v>
      </c>
      <c r="R373" s="18"/>
    </row>
    <row r="374" spans="1:18" ht="51" x14ac:dyDescent="0.2">
      <c r="A374" s="7" t="s">
        <v>12</v>
      </c>
      <c r="B374" s="4" t="s">
        <v>58</v>
      </c>
      <c r="C374" s="18" t="s">
        <v>724</v>
      </c>
      <c r="D374" s="18" t="s">
        <v>725</v>
      </c>
      <c r="E374" s="18" t="s">
        <v>726</v>
      </c>
      <c r="F374" s="18" t="s">
        <v>727</v>
      </c>
      <c r="G374" s="18" t="s">
        <v>728</v>
      </c>
      <c r="H374" s="18" t="s">
        <v>701</v>
      </c>
      <c r="I374" s="20">
        <v>30778867</v>
      </c>
      <c r="J374" s="19">
        <v>40179</v>
      </c>
      <c r="K374" s="20">
        <v>2010</v>
      </c>
      <c r="L374" s="20">
        <v>2015</v>
      </c>
      <c r="M374" s="31">
        <v>9855</v>
      </c>
      <c r="N374" s="21" t="s">
        <v>130</v>
      </c>
      <c r="O374" s="23">
        <f>M374*VLOOKUP(N374,Kurzy!$A$2:$B$11,2,FALSE)</f>
        <v>9855</v>
      </c>
      <c r="P374" s="18"/>
      <c r="Q374" s="18" t="s">
        <v>10147</v>
      </c>
      <c r="R374" s="18"/>
    </row>
    <row r="375" spans="1:18" ht="51" x14ac:dyDescent="0.2">
      <c r="A375" s="7" t="s">
        <v>12</v>
      </c>
      <c r="B375" s="4" t="s">
        <v>58</v>
      </c>
      <c r="C375" s="18" t="s">
        <v>729</v>
      </c>
      <c r="D375" s="18" t="s">
        <v>730</v>
      </c>
      <c r="E375" s="18" t="s">
        <v>731</v>
      </c>
      <c r="F375" s="18" t="s">
        <v>727</v>
      </c>
      <c r="G375" s="18" t="s">
        <v>728</v>
      </c>
      <c r="H375" s="18" t="s">
        <v>701</v>
      </c>
      <c r="I375" s="20">
        <v>30778867</v>
      </c>
      <c r="J375" s="19">
        <v>41687</v>
      </c>
      <c r="K375" s="20">
        <v>2010</v>
      </c>
      <c r="L375" s="20">
        <v>2016</v>
      </c>
      <c r="M375" s="31">
        <v>147107.5</v>
      </c>
      <c r="N375" s="21" t="s">
        <v>130</v>
      </c>
      <c r="O375" s="23">
        <f>M375*VLOOKUP(N375,Kurzy!$A$2:$B$11,2,FALSE)</f>
        <v>147107.5</v>
      </c>
      <c r="P375" s="18"/>
      <c r="Q375" s="18" t="s">
        <v>10147</v>
      </c>
      <c r="R375" s="18"/>
    </row>
    <row r="376" spans="1:18" ht="38.25" x14ac:dyDescent="0.2">
      <c r="A376" s="7" t="s">
        <v>12</v>
      </c>
      <c r="B376" s="4" t="s">
        <v>58</v>
      </c>
      <c r="C376" s="18" t="s">
        <v>732</v>
      </c>
      <c r="D376" s="18" t="s">
        <v>725</v>
      </c>
      <c r="E376" s="18" t="s">
        <v>733</v>
      </c>
      <c r="F376" s="18" t="s">
        <v>734</v>
      </c>
      <c r="G376" s="18" t="s">
        <v>735</v>
      </c>
      <c r="H376" s="18" t="s">
        <v>701</v>
      </c>
      <c r="I376" s="20">
        <v>30778867</v>
      </c>
      <c r="J376" s="19">
        <v>42321</v>
      </c>
      <c r="K376" s="20">
        <v>2015</v>
      </c>
      <c r="L376" s="20">
        <v>2018</v>
      </c>
      <c r="M376" s="31">
        <v>167862.8</v>
      </c>
      <c r="N376" s="21" t="s">
        <v>130</v>
      </c>
      <c r="O376" s="23">
        <f>M376*VLOOKUP(N376,Kurzy!$A$2:$B$11,2,FALSE)</f>
        <v>167862.8</v>
      </c>
      <c r="P376" s="18"/>
      <c r="Q376" s="18" t="s">
        <v>10147</v>
      </c>
      <c r="R376" s="18"/>
    </row>
    <row r="377" spans="1:18" ht="25.5" x14ac:dyDescent="0.2">
      <c r="A377" s="7" t="s">
        <v>12</v>
      </c>
      <c r="B377" s="4" t="s">
        <v>58</v>
      </c>
      <c r="C377" s="18" t="s">
        <v>736</v>
      </c>
      <c r="D377" s="18" t="s">
        <v>737</v>
      </c>
      <c r="E377" s="18" t="s">
        <v>738</v>
      </c>
      <c r="F377" s="18" t="s">
        <v>739</v>
      </c>
      <c r="G377" s="18" t="s">
        <v>714</v>
      </c>
      <c r="H377" s="18" t="s">
        <v>701</v>
      </c>
      <c r="I377" s="20">
        <v>30778867</v>
      </c>
      <c r="J377" s="19">
        <v>41204</v>
      </c>
      <c r="K377" s="20">
        <v>2012</v>
      </c>
      <c r="L377" s="20">
        <v>2015</v>
      </c>
      <c r="M377" s="31">
        <v>16592.939999999999</v>
      </c>
      <c r="N377" s="21" t="s">
        <v>130</v>
      </c>
      <c r="O377" s="23">
        <f>M377*VLOOKUP(N377,Kurzy!$A$2:$B$11,2,FALSE)</f>
        <v>16592.939999999999</v>
      </c>
      <c r="P377" s="18"/>
      <c r="Q377" s="18" t="s">
        <v>10147</v>
      </c>
      <c r="R377" s="18"/>
    </row>
    <row r="378" spans="1:18" ht="25.5" x14ac:dyDescent="0.2">
      <c r="A378" s="7" t="s">
        <v>12</v>
      </c>
      <c r="B378" s="4" t="s">
        <v>57</v>
      </c>
      <c r="C378" s="18" t="s">
        <v>740</v>
      </c>
      <c r="D378" s="18" t="s">
        <v>698</v>
      </c>
      <c r="E378" s="18" t="s">
        <v>741</v>
      </c>
      <c r="F378" s="18" t="s">
        <v>742</v>
      </c>
      <c r="G378" s="18" t="s">
        <v>728</v>
      </c>
      <c r="H378" s="18" t="s">
        <v>701</v>
      </c>
      <c r="I378" s="20">
        <v>30778867</v>
      </c>
      <c r="J378" s="19" t="s">
        <v>743</v>
      </c>
      <c r="K378" s="20">
        <v>2012</v>
      </c>
      <c r="L378" s="20">
        <v>2016</v>
      </c>
      <c r="M378" s="31">
        <v>89800</v>
      </c>
      <c r="N378" s="21" t="s">
        <v>130</v>
      </c>
      <c r="O378" s="23">
        <f>M378*VLOOKUP(N378,Kurzy!$A$2:$B$11,2,FALSE)</f>
        <v>89800</v>
      </c>
      <c r="P378" s="18"/>
      <c r="Q378" s="18" t="s">
        <v>10147</v>
      </c>
      <c r="R378" s="18"/>
    </row>
    <row r="379" spans="1:18" ht="38.25" x14ac:dyDescent="0.2">
      <c r="A379" s="7" t="s">
        <v>12</v>
      </c>
      <c r="B379" s="4" t="s">
        <v>57</v>
      </c>
      <c r="C379" s="18" t="s">
        <v>744</v>
      </c>
      <c r="D379" s="18" t="s">
        <v>698</v>
      </c>
      <c r="E379" s="18" t="s">
        <v>745</v>
      </c>
      <c r="F379" s="18" t="s">
        <v>742</v>
      </c>
      <c r="G379" s="18" t="s">
        <v>723</v>
      </c>
      <c r="H379" s="18" t="s">
        <v>701</v>
      </c>
      <c r="I379" s="20">
        <v>30778867</v>
      </c>
      <c r="J379" s="19" t="s">
        <v>746</v>
      </c>
      <c r="K379" s="20">
        <v>2012</v>
      </c>
      <c r="L379" s="20">
        <v>2015</v>
      </c>
      <c r="M379" s="31">
        <v>9162</v>
      </c>
      <c r="N379" s="21" t="s">
        <v>130</v>
      </c>
      <c r="O379" s="23">
        <f>M379*VLOOKUP(N379,Kurzy!$A$2:$B$11,2,FALSE)</f>
        <v>9162</v>
      </c>
      <c r="P379" s="18"/>
      <c r="Q379" s="18" t="s">
        <v>10147</v>
      </c>
      <c r="R379" s="18"/>
    </row>
    <row r="380" spans="1:18" ht="25.5" x14ac:dyDescent="0.2">
      <c r="A380" s="7" t="s">
        <v>12</v>
      </c>
      <c r="B380" s="4" t="s">
        <v>57</v>
      </c>
      <c r="C380" s="18" t="s">
        <v>747</v>
      </c>
      <c r="D380" s="18" t="s">
        <v>748</v>
      </c>
      <c r="E380" s="18" t="s">
        <v>749</v>
      </c>
      <c r="F380" s="18" t="s">
        <v>742</v>
      </c>
      <c r="G380" s="18" t="s">
        <v>728</v>
      </c>
      <c r="H380" s="18" t="s">
        <v>701</v>
      </c>
      <c r="I380" s="20">
        <v>30778867</v>
      </c>
      <c r="J380" s="19" t="s">
        <v>750</v>
      </c>
      <c r="K380" s="20">
        <v>2011</v>
      </c>
      <c r="L380" s="20">
        <v>2015</v>
      </c>
      <c r="M380" s="31">
        <v>6000</v>
      </c>
      <c r="N380" s="21" t="s">
        <v>130</v>
      </c>
      <c r="O380" s="23">
        <f>M380*VLOOKUP(N380,Kurzy!$A$2:$B$11,2,FALSE)</f>
        <v>6000</v>
      </c>
      <c r="P380" s="18"/>
      <c r="Q380" s="18" t="s">
        <v>10147</v>
      </c>
      <c r="R380" s="18"/>
    </row>
    <row r="381" spans="1:18" ht="25.5" x14ac:dyDescent="0.2">
      <c r="A381" s="7" t="s">
        <v>12</v>
      </c>
      <c r="B381" s="4" t="s">
        <v>58</v>
      </c>
      <c r="C381" s="18" t="s">
        <v>751</v>
      </c>
      <c r="D381" s="18" t="s">
        <v>725</v>
      </c>
      <c r="E381" s="18" t="s">
        <v>752</v>
      </c>
      <c r="F381" s="18" t="s">
        <v>742</v>
      </c>
      <c r="G381" s="18" t="s">
        <v>632</v>
      </c>
      <c r="H381" s="18" t="s">
        <v>701</v>
      </c>
      <c r="I381" s="20">
        <v>30778867</v>
      </c>
      <c r="J381" s="19" t="s">
        <v>753</v>
      </c>
      <c r="K381" s="20">
        <v>2014</v>
      </c>
      <c r="L381" s="20">
        <v>2015</v>
      </c>
      <c r="M381" s="31">
        <v>449932</v>
      </c>
      <c r="N381" s="21" t="s">
        <v>130</v>
      </c>
      <c r="O381" s="23">
        <f>M381*VLOOKUP(N381,Kurzy!$A$2:$B$11,2,FALSE)</f>
        <v>449932</v>
      </c>
      <c r="P381" s="18"/>
      <c r="Q381" s="18" t="s">
        <v>10147</v>
      </c>
      <c r="R381" s="18"/>
    </row>
    <row r="382" spans="1:18" ht="25.5" x14ac:dyDescent="0.2">
      <c r="A382" s="7" t="s">
        <v>12</v>
      </c>
      <c r="B382" s="4" t="s">
        <v>58</v>
      </c>
      <c r="C382" s="18" t="s">
        <v>754</v>
      </c>
      <c r="D382" s="18" t="s">
        <v>725</v>
      </c>
      <c r="E382" s="18" t="s">
        <v>755</v>
      </c>
      <c r="F382" s="18" t="s">
        <v>742</v>
      </c>
      <c r="G382" s="18" t="s">
        <v>632</v>
      </c>
      <c r="H382" s="18" t="s">
        <v>701</v>
      </c>
      <c r="I382" s="20">
        <v>30778867</v>
      </c>
      <c r="J382" s="19">
        <v>42193</v>
      </c>
      <c r="K382" s="20">
        <v>2015</v>
      </c>
      <c r="L382" s="20">
        <v>2017</v>
      </c>
      <c r="M382" s="31">
        <v>47648</v>
      </c>
      <c r="N382" s="21" t="s">
        <v>130</v>
      </c>
      <c r="O382" s="23">
        <f>M382*VLOOKUP(N382,Kurzy!$A$2:$B$11,2,FALSE)</f>
        <v>47648</v>
      </c>
      <c r="P382" s="18"/>
      <c r="Q382" s="18" t="s">
        <v>10147</v>
      </c>
      <c r="R382" s="18"/>
    </row>
    <row r="383" spans="1:18" ht="38.25" x14ac:dyDescent="0.2">
      <c r="A383" s="7" t="s">
        <v>12</v>
      </c>
      <c r="B383" s="4" t="s">
        <v>58</v>
      </c>
      <c r="C383" s="18" t="s">
        <v>756</v>
      </c>
      <c r="D383" s="18" t="s">
        <v>757</v>
      </c>
      <c r="E383" s="18" t="s">
        <v>758</v>
      </c>
      <c r="F383" s="18" t="s">
        <v>759</v>
      </c>
      <c r="G383" s="18" t="s">
        <v>760</v>
      </c>
      <c r="H383" s="18" t="s">
        <v>701</v>
      </c>
      <c r="I383" s="20">
        <v>30778867</v>
      </c>
      <c r="J383" s="19">
        <v>41275</v>
      </c>
      <c r="K383" s="20">
        <v>2013</v>
      </c>
      <c r="L383" s="20">
        <v>2016</v>
      </c>
      <c r="M383" s="31">
        <v>39161.279999999999</v>
      </c>
      <c r="N383" s="21" t="s">
        <v>130</v>
      </c>
      <c r="O383" s="23">
        <f>M383*VLOOKUP(N383,Kurzy!$A$2:$B$11,2,FALSE)</f>
        <v>39161.279999999999</v>
      </c>
      <c r="P383" s="18"/>
      <c r="Q383" s="18" t="s">
        <v>10147</v>
      </c>
      <c r="R383" s="18"/>
    </row>
    <row r="384" spans="1:18" ht="25.5" x14ac:dyDescent="0.2">
      <c r="A384" s="7" t="s">
        <v>12</v>
      </c>
      <c r="B384" s="4" t="s">
        <v>57</v>
      </c>
      <c r="C384" s="18" t="s">
        <v>761</v>
      </c>
      <c r="D384" s="18" t="s">
        <v>748</v>
      </c>
      <c r="E384" s="18" t="s">
        <v>762</v>
      </c>
      <c r="F384" s="18" t="s">
        <v>763</v>
      </c>
      <c r="G384" s="18" t="s">
        <v>728</v>
      </c>
      <c r="H384" s="18" t="s">
        <v>701</v>
      </c>
      <c r="I384" s="20">
        <v>30778867</v>
      </c>
      <c r="J384" s="19">
        <v>41911</v>
      </c>
      <c r="K384" s="20">
        <v>2014</v>
      </c>
      <c r="L384" s="20">
        <v>2018</v>
      </c>
      <c r="M384" s="31">
        <v>17318</v>
      </c>
      <c r="N384" s="21" t="s">
        <v>130</v>
      </c>
      <c r="O384" s="23">
        <f>M384*VLOOKUP(N384,Kurzy!$A$2:$B$11,2,FALSE)</f>
        <v>17318</v>
      </c>
      <c r="P384" s="18"/>
      <c r="Q384" s="18" t="s">
        <v>10147</v>
      </c>
      <c r="R384" s="18"/>
    </row>
    <row r="385" spans="1:18" ht="25.5" x14ac:dyDescent="0.2">
      <c r="A385" s="7" t="s">
        <v>12</v>
      </c>
      <c r="B385" s="4" t="s">
        <v>58</v>
      </c>
      <c r="C385" s="18" t="s">
        <v>764</v>
      </c>
      <c r="D385" s="18" t="s">
        <v>765</v>
      </c>
      <c r="E385" s="18" t="s">
        <v>766</v>
      </c>
      <c r="F385" s="18" t="s">
        <v>742</v>
      </c>
      <c r="G385" s="18" t="s">
        <v>714</v>
      </c>
      <c r="H385" s="18" t="s">
        <v>767</v>
      </c>
      <c r="I385" s="20">
        <v>36060356</v>
      </c>
      <c r="J385" s="19">
        <v>41275</v>
      </c>
      <c r="K385" s="20">
        <v>2013</v>
      </c>
      <c r="L385" s="20">
        <v>2015</v>
      </c>
      <c r="M385" s="31">
        <v>6150.04</v>
      </c>
      <c r="N385" s="21" t="s">
        <v>130</v>
      </c>
      <c r="O385" s="23">
        <f>M385*VLOOKUP(N385,Kurzy!$A$2:$B$11,2,FALSE)</f>
        <v>6150.04</v>
      </c>
      <c r="P385" s="18"/>
      <c r="Q385" s="18" t="s">
        <v>10147</v>
      </c>
      <c r="R385" s="18"/>
    </row>
    <row r="386" spans="1:18" ht="51" x14ac:dyDescent="0.2">
      <c r="A386" s="7" t="s">
        <v>12</v>
      </c>
      <c r="B386" s="4" t="s">
        <v>58</v>
      </c>
      <c r="C386" s="18" t="s">
        <v>768</v>
      </c>
      <c r="D386" s="18" t="s">
        <v>769</v>
      </c>
      <c r="E386" s="18" t="s">
        <v>770</v>
      </c>
      <c r="F386" s="18" t="s">
        <v>771</v>
      </c>
      <c r="G386" s="18" t="s">
        <v>728</v>
      </c>
      <c r="H386" s="18" t="s">
        <v>701</v>
      </c>
      <c r="I386" s="20">
        <v>30778867</v>
      </c>
      <c r="J386" s="19">
        <v>41957</v>
      </c>
      <c r="K386" s="20">
        <v>2013</v>
      </c>
      <c r="L386" s="20">
        <v>2017</v>
      </c>
      <c r="M386" s="31">
        <v>33425</v>
      </c>
      <c r="N386" s="21" t="s">
        <v>130</v>
      </c>
      <c r="O386" s="23">
        <f>M386*VLOOKUP(N386,Kurzy!$A$2:$B$11,2,FALSE)</f>
        <v>33425</v>
      </c>
      <c r="P386" s="18"/>
      <c r="Q386" s="18" t="s">
        <v>10147</v>
      </c>
      <c r="R386" s="18"/>
    </row>
    <row r="387" spans="1:18" ht="25.5" x14ac:dyDescent="0.2">
      <c r="A387" s="7" t="s">
        <v>12</v>
      </c>
      <c r="B387" s="4" t="s">
        <v>58</v>
      </c>
      <c r="C387" s="18" t="s">
        <v>772</v>
      </c>
      <c r="D387" s="18" t="s">
        <v>765</v>
      </c>
      <c r="E387" s="18" t="s">
        <v>773</v>
      </c>
      <c r="F387" s="18" t="s">
        <v>742</v>
      </c>
      <c r="G387" s="18" t="s">
        <v>714</v>
      </c>
      <c r="H387" s="18" t="s">
        <v>701</v>
      </c>
      <c r="I387" s="20">
        <v>30778867</v>
      </c>
      <c r="J387" s="19">
        <v>41275</v>
      </c>
      <c r="K387" s="20">
        <v>2013</v>
      </c>
      <c r="L387" s="20">
        <v>2015</v>
      </c>
      <c r="M387" s="31">
        <v>13008</v>
      </c>
      <c r="N387" s="21" t="s">
        <v>130</v>
      </c>
      <c r="O387" s="23">
        <f>M387*VLOOKUP(N387,Kurzy!$A$2:$B$11,2,FALSE)</f>
        <v>13008</v>
      </c>
      <c r="P387" s="18"/>
      <c r="Q387" s="18" t="s">
        <v>10147</v>
      </c>
      <c r="R387" s="18"/>
    </row>
    <row r="388" spans="1:18" ht="38.25" x14ac:dyDescent="0.2">
      <c r="A388" s="7" t="s">
        <v>12</v>
      </c>
      <c r="B388" s="4" t="s">
        <v>57</v>
      </c>
      <c r="C388" s="18" t="s">
        <v>774</v>
      </c>
      <c r="D388" s="18" t="s">
        <v>775</v>
      </c>
      <c r="E388" s="18" t="s">
        <v>776</v>
      </c>
      <c r="F388" s="18" t="s">
        <v>777</v>
      </c>
      <c r="G388" s="18" t="s">
        <v>723</v>
      </c>
      <c r="H388" s="18" t="s">
        <v>701</v>
      </c>
      <c r="I388" s="20"/>
      <c r="J388" s="19">
        <v>41681</v>
      </c>
      <c r="K388" s="20">
        <v>2013</v>
      </c>
      <c r="L388" s="20">
        <v>2016</v>
      </c>
      <c r="M388" s="31">
        <v>10926.5</v>
      </c>
      <c r="N388" s="21" t="s">
        <v>130</v>
      </c>
      <c r="O388" s="23">
        <f>M388*VLOOKUP(N388,Kurzy!$A$2:$B$11,2,FALSE)</f>
        <v>10926.5</v>
      </c>
      <c r="P388" s="18"/>
      <c r="Q388" s="18" t="s">
        <v>10147</v>
      </c>
      <c r="R388" s="18"/>
    </row>
    <row r="389" spans="1:18" ht="25.5" x14ac:dyDescent="0.2">
      <c r="A389" s="7" t="s">
        <v>12</v>
      </c>
      <c r="B389" s="4" t="s">
        <v>115</v>
      </c>
      <c r="C389" s="18" t="s">
        <v>778</v>
      </c>
      <c r="D389" s="18" t="s">
        <v>779</v>
      </c>
      <c r="E389" s="18" t="s">
        <v>780</v>
      </c>
      <c r="F389" s="18" t="s">
        <v>742</v>
      </c>
      <c r="G389" s="18" t="s">
        <v>714</v>
      </c>
      <c r="H389" s="18" t="s">
        <v>701</v>
      </c>
      <c r="I389" s="20">
        <v>30778867</v>
      </c>
      <c r="J389" s="19">
        <v>40909</v>
      </c>
      <c r="K389" s="20">
        <v>2012</v>
      </c>
      <c r="L389" s="20">
        <v>2014</v>
      </c>
      <c r="M389" s="31">
        <v>3492.15</v>
      </c>
      <c r="N389" s="21" t="s">
        <v>130</v>
      </c>
      <c r="O389" s="23">
        <f>M389*VLOOKUP(N389,Kurzy!$A$2:$B$11,2,FALSE)</f>
        <v>3492.15</v>
      </c>
      <c r="P389" s="18"/>
      <c r="Q389" s="18" t="s">
        <v>10147</v>
      </c>
      <c r="R389" s="18"/>
    </row>
    <row r="390" spans="1:18" ht="25.5" x14ac:dyDescent="0.2">
      <c r="A390" s="7" t="s">
        <v>12</v>
      </c>
      <c r="B390" s="4" t="s">
        <v>115</v>
      </c>
      <c r="C390" s="18" t="s">
        <v>781</v>
      </c>
      <c r="D390" s="18" t="s">
        <v>779</v>
      </c>
      <c r="E390" s="18" t="s">
        <v>782</v>
      </c>
      <c r="F390" s="18" t="s">
        <v>742</v>
      </c>
      <c r="G390" s="18" t="s">
        <v>714</v>
      </c>
      <c r="H390" s="18" t="s">
        <v>701</v>
      </c>
      <c r="I390" s="20">
        <v>30778867</v>
      </c>
      <c r="J390" s="19">
        <v>40909</v>
      </c>
      <c r="K390" s="20">
        <v>2012</v>
      </c>
      <c r="L390" s="20">
        <v>2014</v>
      </c>
      <c r="M390" s="31">
        <v>9269.0400000000009</v>
      </c>
      <c r="N390" s="21" t="s">
        <v>130</v>
      </c>
      <c r="O390" s="23">
        <f>M390*VLOOKUP(N390,Kurzy!$A$2:$B$11,2,FALSE)</f>
        <v>9269.0400000000009</v>
      </c>
      <c r="P390" s="18"/>
      <c r="Q390" s="18" t="s">
        <v>10147</v>
      </c>
      <c r="R390" s="18"/>
    </row>
    <row r="391" spans="1:18" ht="25.5" x14ac:dyDescent="0.2">
      <c r="A391" s="7" t="s">
        <v>12</v>
      </c>
      <c r="B391" s="4" t="s">
        <v>57</v>
      </c>
      <c r="C391" s="18" t="s">
        <v>783</v>
      </c>
      <c r="D391" s="18" t="s">
        <v>698</v>
      </c>
      <c r="E391" s="18">
        <v>61200004</v>
      </c>
      <c r="F391" s="18" t="s">
        <v>784</v>
      </c>
      <c r="G391" s="18" t="s">
        <v>767</v>
      </c>
      <c r="H391" s="18" t="s">
        <v>767</v>
      </c>
      <c r="I391" s="20">
        <v>36060356</v>
      </c>
      <c r="J391" s="19">
        <v>41324</v>
      </c>
      <c r="K391" s="20">
        <v>2013</v>
      </c>
      <c r="L391" s="20">
        <v>2016</v>
      </c>
      <c r="M391" s="31">
        <v>7451</v>
      </c>
      <c r="N391" s="21" t="s">
        <v>130</v>
      </c>
      <c r="O391" s="23">
        <f>M391*VLOOKUP(N391,Kurzy!$A$2:$B$11,2,FALSE)</f>
        <v>7451</v>
      </c>
      <c r="P391" s="18"/>
      <c r="Q391" s="18" t="s">
        <v>10147</v>
      </c>
      <c r="R391" s="18"/>
    </row>
    <row r="392" spans="1:18" ht="25.5" x14ac:dyDescent="0.2">
      <c r="A392" s="7" t="s">
        <v>12</v>
      </c>
      <c r="B392" s="4" t="s">
        <v>115</v>
      </c>
      <c r="C392" s="18" t="s">
        <v>785</v>
      </c>
      <c r="D392" s="18" t="s">
        <v>779</v>
      </c>
      <c r="E392" s="18" t="s">
        <v>786</v>
      </c>
      <c r="F392" s="18" t="s">
        <v>742</v>
      </c>
      <c r="G392" s="18" t="s">
        <v>714</v>
      </c>
      <c r="H392" s="18" t="s">
        <v>701</v>
      </c>
      <c r="I392" s="20">
        <v>30778867</v>
      </c>
      <c r="J392" s="19">
        <v>40909</v>
      </c>
      <c r="K392" s="20">
        <v>2012</v>
      </c>
      <c r="L392" s="20">
        <v>2014</v>
      </c>
      <c r="M392" s="31">
        <v>8478.93</v>
      </c>
      <c r="N392" s="21" t="s">
        <v>130</v>
      </c>
      <c r="O392" s="23">
        <f>M392*VLOOKUP(N392,Kurzy!$A$2:$B$11,2,FALSE)</f>
        <v>8478.93</v>
      </c>
      <c r="P392" s="18"/>
      <c r="Q392" s="18" t="s">
        <v>10147</v>
      </c>
      <c r="R392" s="18"/>
    </row>
    <row r="393" spans="1:18" x14ac:dyDescent="0.2">
      <c r="A393" s="7" t="s">
        <v>12</v>
      </c>
      <c r="B393" s="4" t="s">
        <v>114</v>
      </c>
      <c r="C393" s="18" t="s">
        <v>787</v>
      </c>
      <c r="D393" s="18" t="s">
        <v>748</v>
      </c>
      <c r="E393" s="18">
        <v>133220344</v>
      </c>
      <c r="F393" s="18" t="s">
        <v>742</v>
      </c>
      <c r="G393" s="18" t="s">
        <v>714</v>
      </c>
      <c r="H393" s="18" t="s">
        <v>701</v>
      </c>
      <c r="I393" s="20">
        <v>30778867</v>
      </c>
      <c r="J393" s="19">
        <v>41473</v>
      </c>
      <c r="K393" s="20">
        <v>2013</v>
      </c>
      <c r="L393" s="20">
        <v>2014</v>
      </c>
      <c r="M393" s="31">
        <v>19916.8</v>
      </c>
      <c r="N393" s="21" t="s">
        <v>130</v>
      </c>
      <c r="O393" s="23">
        <f>M393*VLOOKUP(N393,Kurzy!$A$2:$B$11,2,FALSE)</f>
        <v>19916.8</v>
      </c>
      <c r="P393" s="18"/>
      <c r="Q393" s="18" t="s">
        <v>10147</v>
      </c>
      <c r="R393" s="18"/>
    </row>
    <row r="394" spans="1:18" ht="25.5" x14ac:dyDescent="0.2">
      <c r="A394" s="7" t="s">
        <v>12</v>
      </c>
      <c r="B394" s="4" t="s">
        <v>57</v>
      </c>
      <c r="C394" s="18" t="s">
        <v>788</v>
      </c>
      <c r="D394" s="18" t="s">
        <v>698</v>
      </c>
      <c r="E394" s="18" t="s">
        <v>789</v>
      </c>
      <c r="F394" s="18" t="s">
        <v>790</v>
      </c>
      <c r="G394" s="18" t="s">
        <v>767</v>
      </c>
      <c r="H394" s="18" t="s">
        <v>767</v>
      </c>
      <c r="I394" s="20">
        <v>36060356</v>
      </c>
      <c r="J394" s="19">
        <v>42195</v>
      </c>
      <c r="K394" s="20">
        <v>2015</v>
      </c>
      <c r="L394" s="20">
        <v>2016</v>
      </c>
      <c r="M394" s="31">
        <v>12800</v>
      </c>
      <c r="N394" s="21" t="s">
        <v>130</v>
      </c>
      <c r="O394" s="23">
        <f>M394*VLOOKUP(N394,Kurzy!$A$2:$B$11,2,FALSE)</f>
        <v>12800</v>
      </c>
      <c r="P394" s="18"/>
      <c r="Q394" s="18" t="s">
        <v>10147</v>
      </c>
      <c r="R394" s="18"/>
    </row>
    <row r="395" spans="1:18" ht="38.25" x14ac:dyDescent="0.2">
      <c r="A395" s="7" t="s">
        <v>12</v>
      </c>
      <c r="B395" s="4" t="s">
        <v>58</v>
      </c>
      <c r="C395" s="18" t="s">
        <v>791</v>
      </c>
      <c r="D395" s="18" t="s">
        <v>792</v>
      </c>
      <c r="E395" s="18" t="s">
        <v>793</v>
      </c>
      <c r="F395" s="18" t="s">
        <v>794</v>
      </c>
      <c r="G395" s="18" t="s">
        <v>795</v>
      </c>
      <c r="H395" s="18" t="s">
        <v>701</v>
      </c>
      <c r="I395" s="20"/>
      <c r="J395" s="19">
        <v>40695</v>
      </c>
      <c r="K395" s="20">
        <v>2011</v>
      </c>
      <c r="L395" s="20">
        <v>2014</v>
      </c>
      <c r="M395" s="31">
        <v>17000.07</v>
      </c>
      <c r="N395" s="21" t="s">
        <v>130</v>
      </c>
      <c r="O395" s="23">
        <f>M395*VLOOKUP(N395,Kurzy!$A$2:$B$11,2,FALSE)</f>
        <v>17000.07</v>
      </c>
      <c r="P395" s="18"/>
      <c r="Q395" s="18" t="s">
        <v>10147</v>
      </c>
      <c r="R395" s="18"/>
    </row>
    <row r="396" spans="1:18" ht="25.5" x14ac:dyDescent="0.2">
      <c r="A396" s="7" t="s">
        <v>12</v>
      </c>
      <c r="B396" s="4" t="s">
        <v>88</v>
      </c>
      <c r="C396" s="18" t="s">
        <v>796</v>
      </c>
      <c r="D396" s="18" t="s">
        <v>797</v>
      </c>
      <c r="E396" s="18" t="s">
        <v>798</v>
      </c>
      <c r="F396" s="18" t="s">
        <v>311</v>
      </c>
      <c r="G396" s="18" t="s">
        <v>767</v>
      </c>
      <c r="H396" s="18" t="s">
        <v>767</v>
      </c>
      <c r="I396" s="20">
        <v>36060356</v>
      </c>
      <c r="J396" s="19">
        <v>42173</v>
      </c>
      <c r="K396" s="20">
        <v>2015</v>
      </c>
      <c r="L396" s="20">
        <v>2016</v>
      </c>
      <c r="M396" s="31">
        <v>3000</v>
      </c>
      <c r="N396" s="21" t="s">
        <v>130</v>
      </c>
      <c r="O396" s="23">
        <f>M396*VLOOKUP(N396,Kurzy!$A$2:$B$11,2,FALSE)</f>
        <v>3000</v>
      </c>
      <c r="P396" s="18"/>
      <c r="Q396" s="18" t="s">
        <v>10147</v>
      </c>
      <c r="R396" s="18"/>
    </row>
    <row r="397" spans="1:18" ht="25.5" x14ac:dyDescent="0.2">
      <c r="A397" s="7" t="s">
        <v>12</v>
      </c>
      <c r="B397" s="4" t="s">
        <v>86</v>
      </c>
      <c r="C397" s="18" t="s">
        <v>799</v>
      </c>
      <c r="D397" s="18" t="s">
        <v>800</v>
      </c>
      <c r="E397" s="18" t="s">
        <v>801</v>
      </c>
      <c r="F397" s="18" t="s">
        <v>311</v>
      </c>
      <c r="G397" s="18" t="s">
        <v>767</v>
      </c>
      <c r="H397" s="18" t="s">
        <v>767</v>
      </c>
      <c r="I397" s="20">
        <v>36060356</v>
      </c>
      <c r="J397" s="19">
        <v>42223</v>
      </c>
      <c r="K397" s="20">
        <v>2015</v>
      </c>
      <c r="L397" s="20">
        <v>2016</v>
      </c>
      <c r="M397" s="31">
        <v>3000</v>
      </c>
      <c r="N397" s="21" t="s">
        <v>130</v>
      </c>
      <c r="O397" s="23">
        <f>M397*VLOOKUP(N397,Kurzy!$A$2:$B$11,2,FALSE)</f>
        <v>3000</v>
      </c>
      <c r="P397" s="18"/>
      <c r="Q397" s="18" t="s">
        <v>10147</v>
      </c>
      <c r="R397" s="18"/>
    </row>
    <row r="398" spans="1:18" ht="25.5" x14ac:dyDescent="0.2">
      <c r="A398" s="7" t="s">
        <v>12</v>
      </c>
      <c r="B398" s="4" t="s">
        <v>86</v>
      </c>
      <c r="C398" s="18" t="s">
        <v>802</v>
      </c>
      <c r="D398" s="18" t="s">
        <v>800</v>
      </c>
      <c r="E398" s="18" t="s">
        <v>803</v>
      </c>
      <c r="F398" s="18" t="s">
        <v>311</v>
      </c>
      <c r="G398" s="18" t="s">
        <v>767</v>
      </c>
      <c r="H398" s="18" t="s">
        <v>767</v>
      </c>
      <c r="I398" s="20">
        <v>36060356</v>
      </c>
      <c r="J398" s="19">
        <v>42223</v>
      </c>
      <c r="K398" s="20">
        <v>2015</v>
      </c>
      <c r="L398" s="20">
        <v>2016</v>
      </c>
      <c r="M398" s="31">
        <v>3000</v>
      </c>
      <c r="N398" s="21" t="s">
        <v>130</v>
      </c>
      <c r="O398" s="23">
        <f>M398*VLOOKUP(N398,Kurzy!$A$2:$B$11,2,FALSE)</f>
        <v>3000</v>
      </c>
      <c r="P398" s="18"/>
      <c r="Q398" s="18" t="s">
        <v>10147</v>
      </c>
      <c r="R398" s="18"/>
    </row>
    <row r="399" spans="1:18" ht="38.25" x14ac:dyDescent="0.2">
      <c r="A399" s="7" t="s">
        <v>12</v>
      </c>
      <c r="B399" s="4" t="s">
        <v>58</v>
      </c>
      <c r="C399" s="18" t="s">
        <v>804</v>
      </c>
      <c r="D399" s="18" t="s">
        <v>792</v>
      </c>
      <c r="E399" s="18" t="s">
        <v>805</v>
      </c>
      <c r="F399" s="18" t="s">
        <v>806</v>
      </c>
      <c r="G399" s="18" t="s">
        <v>807</v>
      </c>
      <c r="H399" s="18" t="s">
        <v>701</v>
      </c>
      <c r="I399" s="20">
        <v>30778867</v>
      </c>
      <c r="J399" s="19">
        <v>41502</v>
      </c>
      <c r="K399" s="20">
        <v>2013</v>
      </c>
      <c r="L399" s="20">
        <v>2015</v>
      </c>
      <c r="M399" s="31">
        <v>5000</v>
      </c>
      <c r="N399" s="21" t="s">
        <v>130</v>
      </c>
      <c r="O399" s="23">
        <f>M399*VLOOKUP(N399,Kurzy!$A$2:$B$11,2,FALSE)</f>
        <v>5000</v>
      </c>
      <c r="P399" s="18"/>
      <c r="Q399" s="18" t="s">
        <v>10147</v>
      </c>
      <c r="R399" s="18"/>
    </row>
    <row r="400" spans="1:18" ht="38.25" x14ac:dyDescent="0.2">
      <c r="A400" s="7" t="s">
        <v>13</v>
      </c>
      <c r="B400" s="4" t="s">
        <v>89</v>
      </c>
      <c r="C400" s="18" t="s">
        <v>4749</v>
      </c>
      <c r="D400" s="18" t="s">
        <v>4750</v>
      </c>
      <c r="E400" s="18" t="s">
        <v>4751</v>
      </c>
      <c r="F400" s="18" t="s">
        <v>4752</v>
      </c>
      <c r="G400" s="18" t="s">
        <v>4753</v>
      </c>
      <c r="H400" s="18" t="s">
        <v>311</v>
      </c>
      <c r="I400" s="20">
        <v>36060356</v>
      </c>
      <c r="J400" s="19">
        <v>42236</v>
      </c>
      <c r="K400" s="20">
        <v>2015</v>
      </c>
      <c r="L400" s="20">
        <v>2016</v>
      </c>
      <c r="M400" s="31">
        <v>1500</v>
      </c>
      <c r="N400" s="21" t="s">
        <v>130</v>
      </c>
      <c r="O400" s="23">
        <f>M400*VLOOKUP(N400,Kurzy!$A$2:$B$11,2,FALSE)</f>
        <v>1500</v>
      </c>
      <c r="P400" s="18" t="s">
        <v>4797</v>
      </c>
      <c r="Q400" s="18" t="s">
        <v>10147</v>
      </c>
      <c r="R400" s="18"/>
    </row>
    <row r="401" spans="1:18" ht="51" x14ac:dyDescent="0.2">
      <c r="A401" s="7" t="s">
        <v>13</v>
      </c>
      <c r="B401" s="4" t="s">
        <v>16</v>
      </c>
      <c r="C401" s="18" t="s">
        <v>4754</v>
      </c>
      <c r="D401" s="18" t="s">
        <v>4755</v>
      </c>
      <c r="E401" s="18" t="s">
        <v>4756</v>
      </c>
      <c r="F401" s="18" t="s">
        <v>4757</v>
      </c>
      <c r="G401" s="18" t="s">
        <v>4758</v>
      </c>
      <c r="H401" s="18" t="s">
        <v>4759</v>
      </c>
      <c r="I401" s="20" t="s">
        <v>4760</v>
      </c>
      <c r="J401" s="19">
        <v>42018</v>
      </c>
      <c r="K401" s="20">
        <v>2015</v>
      </c>
      <c r="L401" s="20">
        <v>2016</v>
      </c>
      <c r="M401" s="31">
        <v>11120</v>
      </c>
      <c r="N401" s="21" t="s">
        <v>130</v>
      </c>
      <c r="O401" s="23">
        <f>M401*VLOOKUP(N401,Kurzy!$A$2:$B$11,2,FALSE)</f>
        <v>11120</v>
      </c>
      <c r="P401" s="18"/>
      <c r="Q401" s="18" t="s">
        <v>10147</v>
      </c>
      <c r="R401" s="18"/>
    </row>
    <row r="402" spans="1:18" ht="51" x14ac:dyDescent="0.2">
      <c r="A402" s="7" t="s">
        <v>13</v>
      </c>
      <c r="B402" s="4" t="s">
        <v>114</v>
      </c>
      <c r="C402" s="18" t="s">
        <v>4761</v>
      </c>
      <c r="D402" s="18" t="s">
        <v>4762</v>
      </c>
      <c r="E402" s="18" t="s">
        <v>4763</v>
      </c>
      <c r="F402" s="18" t="s">
        <v>4764</v>
      </c>
      <c r="G402" s="18" t="s">
        <v>4765</v>
      </c>
      <c r="H402" s="18" t="s">
        <v>4766</v>
      </c>
      <c r="I402" s="20">
        <v>30778867</v>
      </c>
      <c r="J402" s="19">
        <v>41863</v>
      </c>
      <c r="K402" s="20">
        <v>2014</v>
      </c>
      <c r="L402" s="20">
        <v>2016</v>
      </c>
      <c r="M402" s="31">
        <v>70224</v>
      </c>
      <c r="N402" s="21" t="s">
        <v>130</v>
      </c>
      <c r="O402" s="23">
        <f>M402*VLOOKUP(N402,Kurzy!$A$2:$B$11,2,FALSE)</f>
        <v>70224</v>
      </c>
      <c r="P402" s="18"/>
      <c r="Q402" s="18" t="s">
        <v>10147</v>
      </c>
      <c r="R402" s="18"/>
    </row>
    <row r="403" spans="1:18" ht="51" x14ac:dyDescent="0.2">
      <c r="A403" s="7" t="s">
        <v>13</v>
      </c>
      <c r="B403" s="4" t="s">
        <v>114</v>
      </c>
      <c r="C403" s="18" t="s">
        <v>4767</v>
      </c>
      <c r="D403" s="18" t="s">
        <v>4762</v>
      </c>
      <c r="E403" s="18" t="s">
        <v>4768</v>
      </c>
      <c r="F403" s="18" t="s">
        <v>4769</v>
      </c>
      <c r="G403" s="18" t="s">
        <v>4765</v>
      </c>
      <c r="H403" s="18" t="s">
        <v>4766</v>
      </c>
      <c r="I403" s="20">
        <v>30778867</v>
      </c>
      <c r="J403" s="19">
        <v>42072</v>
      </c>
      <c r="K403" s="20">
        <v>2014</v>
      </c>
      <c r="L403" s="20">
        <v>2016</v>
      </c>
      <c r="M403" s="31">
        <v>5590</v>
      </c>
      <c r="N403" s="21" t="s">
        <v>130</v>
      </c>
      <c r="O403" s="23">
        <f>M403*VLOOKUP(N403,Kurzy!$A$2:$B$11,2,FALSE)</f>
        <v>5590</v>
      </c>
      <c r="P403" s="18"/>
      <c r="Q403" s="18" t="s">
        <v>10147</v>
      </c>
      <c r="R403" s="18"/>
    </row>
    <row r="404" spans="1:18" ht="51" x14ac:dyDescent="0.2">
      <c r="A404" s="7" t="s">
        <v>13</v>
      </c>
      <c r="B404" s="4" t="s">
        <v>114</v>
      </c>
      <c r="C404" s="18" t="s">
        <v>4761</v>
      </c>
      <c r="D404" s="18" t="s">
        <v>4762</v>
      </c>
      <c r="E404" s="18" t="s">
        <v>4770</v>
      </c>
      <c r="F404" s="18" t="s">
        <v>4771</v>
      </c>
      <c r="G404" s="18" t="s">
        <v>4765</v>
      </c>
      <c r="H404" s="18" t="s">
        <v>4766</v>
      </c>
      <c r="I404" s="20">
        <v>30778867</v>
      </c>
      <c r="J404" s="19">
        <v>42191</v>
      </c>
      <c r="K404" s="20">
        <v>2015</v>
      </c>
      <c r="L404" s="20">
        <v>2017</v>
      </c>
      <c r="M404" s="31">
        <v>139617</v>
      </c>
      <c r="N404" s="21" t="s">
        <v>130</v>
      </c>
      <c r="O404" s="23">
        <f>M404*VLOOKUP(N404,Kurzy!$A$2:$B$11,2,FALSE)</f>
        <v>139617</v>
      </c>
      <c r="P404" s="18"/>
      <c r="Q404" s="18" t="s">
        <v>10147</v>
      </c>
      <c r="R404" s="18"/>
    </row>
    <row r="405" spans="1:18" ht="51" x14ac:dyDescent="0.2">
      <c r="A405" s="7" t="s">
        <v>13</v>
      </c>
      <c r="B405" s="4" t="s">
        <v>114</v>
      </c>
      <c r="C405" s="18" t="s">
        <v>4772</v>
      </c>
      <c r="D405" s="18" t="s">
        <v>4762</v>
      </c>
      <c r="E405" s="18" t="s">
        <v>4770</v>
      </c>
      <c r="F405" s="18" t="s">
        <v>4773</v>
      </c>
      <c r="G405" s="18" t="s">
        <v>4765</v>
      </c>
      <c r="H405" s="18" t="s">
        <v>4766</v>
      </c>
      <c r="I405" s="20">
        <v>30778867</v>
      </c>
      <c r="J405" s="19">
        <v>42263</v>
      </c>
      <c r="K405" s="20">
        <v>2015</v>
      </c>
      <c r="L405" s="20">
        <v>2017</v>
      </c>
      <c r="M405" s="31">
        <v>800</v>
      </c>
      <c r="N405" s="21" t="s">
        <v>130</v>
      </c>
      <c r="O405" s="23">
        <f>M405*VLOOKUP(N405,Kurzy!$A$2:$B$11,2,FALSE)</f>
        <v>800</v>
      </c>
      <c r="P405" s="18"/>
      <c r="Q405" s="18" t="s">
        <v>10147</v>
      </c>
      <c r="R405" s="18"/>
    </row>
    <row r="406" spans="1:18" ht="51" x14ac:dyDescent="0.2">
      <c r="A406" s="7" t="s">
        <v>13</v>
      </c>
      <c r="B406" s="4" t="s">
        <v>114</v>
      </c>
      <c r="C406" s="18" t="s">
        <v>4761</v>
      </c>
      <c r="D406" s="18" t="s">
        <v>4762</v>
      </c>
      <c r="E406" s="18" t="s">
        <v>4774</v>
      </c>
      <c r="F406" s="18" t="s">
        <v>4775</v>
      </c>
      <c r="G406" s="18" t="s">
        <v>4765</v>
      </c>
      <c r="H406" s="18" t="s">
        <v>4766</v>
      </c>
      <c r="I406" s="20">
        <v>30778867</v>
      </c>
      <c r="J406" s="19">
        <v>42200</v>
      </c>
      <c r="K406" s="20">
        <v>2015</v>
      </c>
      <c r="L406" s="20">
        <v>2017</v>
      </c>
      <c r="M406" s="31">
        <v>31298</v>
      </c>
      <c r="N406" s="21" t="s">
        <v>130</v>
      </c>
      <c r="O406" s="23">
        <f>M406*VLOOKUP(N406,Kurzy!$A$2:$B$11,2,FALSE)</f>
        <v>31298</v>
      </c>
      <c r="P406" s="18"/>
      <c r="Q406" s="18" t="s">
        <v>10147</v>
      </c>
      <c r="R406" s="18"/>
    </row>
    <row r="407" spans="1:18" ht="38.25" x14ac:dyDescent="0.2">
      <c r="A407" s="7" t="s">
        <v>13</v>
      </c>
      <c r="B407" s="4" t="s">
        <v>114</v>
      </c>
      <c r="C407" s="18" t="s">
        <v>4776</v>
      </c>
      <c r="D407" s="18" t="s">
        <v>4777</v>
      </c>
      <c r="E407" s="18" t="s">
        <v>4778</v>
      </c>
      <c r="F407" s="18" t="s">
        <v>4778</v>
      </c>
      <c r="G407" s="18" t="s">
        <v>626</v>
      </c>
      <c r="H407" s="18" t="s">
        <v>4779</v>
      </c>
      <c r="I407" s="20">
        <v>31821596</v>
      </c>
      <c r="J407" s="19">
        <v>42292</v>
      </c>
      <c r="K407" s="20">
        <v>2015</v>
      </c>
      <c r="L407" s="20">
        <v>2015</v>
      </c>
      <c r="M407" s="31">
        <v>5158</v>
      </c>
      <c r="N407" s="21" t="s">
        <v>130</v>
      </c>
      <c r="O407" s="23">
        <f>M407*VLOOKUP(N407,Kurzy!$A$2:$B$11,2,FALSE)</f>
        <v>5158</v>
      </c>
      <c r="P407" s="18"/>
      <c r="Q407" s="18" t="s">
        <v>10147</v>
      </c>
      <c r="R407" s="18"/>
    </row>
    <row r="408" spans="1:18" ht="38.25" x14ac:dyDescent="0.2">
      <c r="A408" s="7" t="s">
        <v>13</v>
      </c>
      <c r="B408" s="4" t="s">
        <v>114</v>
      </c>
      <c r="C408" s="18" t="s">
        <v>4780</v>
      </c>
      <c r="D408" s="18" t="s">
        <v>4781</v>
      </c>
      <c r="E408" s="18" t="s">
        <v>4778</v>
      </c>
      <c r="F408" s="18" t="s">
        <v>4778</v>
      </c>
      <c r="G408" s="18" t="s">
        <v>626</v>
      </c>
      <c r="H408" s="18" t="s">
        <v>4779</v>
      </c>
      <c r="I408" s="20">
        <v>31821596</v>
      </c>
      <c r="J408" s="19">
        <v>42292</v>
      </c>
      <c r="K408" s="20">
        <v>2015</v>
      </c>
      <c r="L408" s="20">
        <v>2015</v>
      </c>
      <c r="M408" s="31">
        <v>4856.5</v>
      </c>
      <c r="N408" s="21" t="s">
        <v>130</v>
      </c>
      <c r="O408" s="23">
        <f>M408*VLOOKUP(N408,Kurzy!$A$2:$B$11,2,FALSE)</f>
        <v>4856.5</v>
      </c>
      <c r="P408" s="18"/>
      <c r="Q408" s="18" t="s">
        <v>10147</v>
      </c>
      <c r="R408" s="18"/>
    </row>
    <row r="409" spans="1:18" ht="25.5" x14ac:dyDescent="0.2">
      <c r="A409" s="7" t="s">
        <v>13</v>
      </c>
      <c r="B409" s="4" t="s">
        <v>114</v>
      </c>
      <c r="C409" s="18" t="s">
        <v>4782</v>
      </c>
      <c r="D409" s="18" t="s">
        <v>4783</v>
      </c>
      <c r="E409" s="18" t="s">
        <v>4784</v>
      </c>
      <c r="F409" s="18" t="s">
        <v>4785</v>
      </c>
      <c r="G409" s="18" t="s">
        <v>4786</v>
      </c>
      <c r="H409" s="18" t="s">
        <v>701</v>
      </c>
      <c r="I409" s="20"/>
      <c r="J409" s="19">
        <v>41639</v>
      </c>
      <c r="K409" s="20">
        <v>2013</v>
      </c>
      <c r="L409" s="20">
        <v>2017</v>
      </c>
      <c r="M409" s="31">
        <v>3845.85</v>
      </c>
      <c r="N409" s="21" t="s">
        <v>130</v>
      </c>
      <c r="O409" s="23">
        <f>M409*VLOOKUP(N409,Kurzy!$A$2:$B$11,2,FALSE)</f>
        <v>3845.85</v>
      </c>
      <c r="P409" s="18"/>
      <c r="Q409" s="18" t="s">
        <v>10147</v>
      </c>
      <c r="R409" s="18"/>
    </row>
    <row r="410" spans="1:18" ht="25.5" hidden="1" x14ac:dyDescent="0.2">
      <c r="A410" s="7" t="s">
        <v>13</v>
      </c>
      <c r="B410" s="4" t="s">
        <v>114</v>
      </c>
      <c r="C410" s="18" t="s">
        <v>4787</v>
      </c>
      <c r="D410" s="18" t="s">
        <v>4788</v>
      </c>
      <c r="E410" s="18" t="s">
        <v>4789</v>
      </c>
      <c r="F410" s="18" t="s">
        <v>4790</v>
      </c>
      <c r="G410" s="18" t="s">
        <v>4791</v>
      </c>
      <c r="H410" s="18" t="s">
        <v>4792</v>
      </c>
      <c r="I410" s="20">
        <v>941675807</v>
      </c>
      <c r="J410" s="19">
        <v>42349</v>
      </c>
      <c r="K410" s="20">
        <v>2015</v>
      </c>
      <c r="L410" s="20">
        <v>2017</v>
      </c>
      <c r="M410" s="31">
        <v>0</v>
      </c>
      <c r="N410" s="21" t="s">
        <v>130</v>
      </c>
      <c r="O410" s="23">
        <f>M410*VLOOKUP(N410,Kurzy!$A$2:$B$11,2,FALSE)</f>
        <v>0</v>
      </c>
      <c r="P410" s="18"/>
      <c r="Q410" s="18" t="s">
        <v>10143</v>
      </c>
      <c r="R410" s="18" t="s">
        <v>10145</v>
      </c>
    </row>
    <row r="411" spans="1:18" ht="38.25" x14ac:dyDescent="0.2">
      <c r="A411" s="7" t="s">
        <v>13</v>
      </c>
      <c r="B411" s="4" t="s">
        <v>114</v>
      </c>
      <c r="C411" s="18" t="s">
        <v>4793</v>
      </c>
      <c r="D411" s="18" t="s">
        <v>4794</v>
      </c>
      <c r="E411" s="18" t="s">
        <v>4795</v>
      </c>
      <c r="F411" s="18" t="s">
        <v>784</v>
      </c>
      <c r="G411" s="18" t="s">
        <v>4796</v>
      </c>
      <c r="H411" s="18" t="s">
        <v>311</v>
      </c>
      <c r="I411" s="20">
        <v>36060356</v>
      </c>
      <c r="J411" s="19">
        <v>42170</v>
      </c>
      <c r="K411" s="20">
        <v>2015</v>
      </c>
      <c r="L411" s="20">
        <v>2015</v>
      </c>
      <c r="M411" s="31">
        <v>480.78</v>
      </c>
      <c r="N411" s="21" t="s">
        <v>130</v>
      </c>
      <c r="O411" s="23">
        <f>M411*VLOOKUP(N411,Kurzy!$A$2:$B$11,2,FALSE)</f>
        <v>480.78</v>
      </c>
      <c r="P411" s="18" t="s">
        <v>10273</v>
      </c>
      <c r="Q411" s="18" t="s">
        <v>10147</v>
      </c>
      <c r="R411" s="18" t="s">
        <v>10274</v>
      </c>
    </row>
    <row r="412" spans="1:18" ht="38.25" x14ac:dyDescent="0.2">
      <c r="A412" s="7" t="s">
        <v>33</v>
      </c>
      <c r="B412" s="4" t="s">
        <v>114</v>
      </c>
      <c r="C412" s="18" t="s">
        <v>6623</v>
      </c>
      <c r="D412" s="18" t="s">
        <v>6566</v>
      </c>
      <c r="E412" s="18" t="s">
        <v>6624</v>
      </c>
      <c r="F412" s="18"/>
      <c r="G412" s="18" t="s">
        <v>6625</v>
      </c>
      <c r="H412" s="18" t="s">
        <v>6626</v>
      </c>
      <c r="I412" s="20"/>
      <c r="J412" s="19">
        <v>41675</v>
      </c>
      <c r="K412" s="20">
        <v>2013</v>
      </c>
      <c r="L412" s="20">
        <v>2017</v>
      </c>
      <c r="M412" s="31">
        <v>53200</v>
      </c>
      <c r="N412" s="21" t="s">
        <v>130</v>
      </c>
      <c r="O412" s="23">
        <f>M412*VLOOKUP(N412,Kurzy!$A$2:$B$11,2,FALSE)</f>
        <v>53200</v>
      </c>
      <c r="P412" s="18"/>
      <c r="Q412" s="18" t="s">
        <v>10147</v>
      </c>
      <c r="R412" s="18"/>
    </row>
    <row r="413" spans="1:18" ht="25.5" x14ac:dyDescent="0.2">
      <c r="A413" s="7" t="s">
        <v>33</v>
      </c>
      <c r="B413" s="4" t="s">
        <v>114</v>
      </c>
      <c r="C413" s="18" t="s">
        <v>6627</v>
      </c>
      <c r="D413" s="18" t="s">
        <v>6628</v>
      </c>
      <c r="E413" s="18" t="s">
        <v>6629</v>
      </c>
      <c r="F413" s="18"/>
      <c r="G413" s="18" t="s">
        <v>632</v>
      </c>
      <c r="H413" s="18" t="s">
        <v>452</v>
      </c>
      <c r="I413" s="20">
        <v>30778867</v>
      </c>
      <c r="J413" s="19">
        <v>41858</v>
      </c>
      <c r="K413" s="20">
        <v>2014</v>
      </c>
      <c r="L413" s="20">
        <v>2016</v>
      </c>
      <c r="M413" s="31">
        <v>55188</v>
      </c>
      <c r="N413" s="21" t="s">
        <v>130</v>
      </c>
      <c r="O413" s="23">
        <f>M413*VLOOKUP(N413,Kurzy!$A$2:$B$11,2,FALSE)</f>
        <v>55188</v>
      </c>
      <c r="P413" s="18"/>
      <c r="Q413" s="18" t="s">
        <v>10147</v>
      </c>
      <c r="R413" s="18"/>
    </row>
    <row r="414" spans="1:18" ht="25.5" x14ac:dyDescent="0.2">
      <c r="A414" s="7" t="s">
        <v>33</v>
      </c>
      <c r="B414" s="4" t="s">
        <v>114</v>
      </c>
      <c r="C414" s="18" t="s">
        <v>6627</v>
      </c>
      <c r="D414" s="18" t="s">
        <v>6628</v>
      </c>
      <c r="E414" s="18" t="s">
        <v>6630</v>
      </c>
      <c r="F414" s="18"/>
      <c r="G414" s="18" t="s">
        <v>632</v>
      </c>
      <c r="H414" s="18" t="s">
        <v>452</v>
      </c>
      <c r="I414" s="20">
        <v>30778867</v>
      </c>
      <c r="J414" s="19">
        <v>42170</v>
      </c>
      <c r="K414" s="20">
        <v>2015</v>
      </c>
      <c r="L414" s="20">
        <v>2017</v>
      </c>
      <c r="M414" s="31">
        <v>52833</v>
      </c>
      <c r="N414" s="21" t="s">
        <v>130</v>
      </c>
      <c r="O414" s="23">
        <f>M414*VLOOKUP(N414,Kurzy!$A$2:$B$11,2,FALSE)</f>
        <v>52833</v>
      </c>
      <c r="P414" s="18"/>
      <c r="Q414" s="18" t="s">
        <v>10147</v>
      </c>
      <c r="R414" s="18"/>
    </row>
    <row r="415" spans="1:18" ht="25.5" x14ac:dyDescent="0.2">
      <c r="A415" s="7" t="s">
        <v>33</v>
      </c>
      <c r="B415" s="4" t="s">
        <v>92</v>
      </c>
      <c r="C415" s="18" t="s">
        <v>6631</v>
      </c>
      <c r="D415" s="18" t="s">
        <v>6632</v>
      </c>
      <c r="E415" s="18">
        <v>61200010</v>
      </c>
      <c r="F415" s="18"/>
      <c r="G415" s="18" t="s">
        <v>6633</v>
      </c>
      <c r="H415" s="18" t="s">
        <v>6634</v>
      </c>
      <c r="I415" s="20">
        <v>36060356</v>
      </c>
      <c r="J415" s="19">
        <v>41331</v>
      </c>
      <c r="K415" s="20">
        <v>2013</v>
      </c>
      <c r="L415" s="20">
        <v>2016</v>
      </c>
      <c r="M415" s="31">
        <v>1787</v>
      </c>
      <c r="N415" s="21" t="s">
        <v>130</v>
      </c>
      <c r="O415" s="23">
        <f>M415*VLOOKUP(N415,Kurzy!$A$2:$B$11,2,FALSE)</f>
        <v>1787</v>
      </c>
      <c r="P415" s="18"/>
      <c r="Q415" s="18" t="s">
        <v>10147</v>
      </c>
      <c r="R415" s="18"/>
    </row>
    <row r="416" spans="1:18" ht="76.5" x14ac:dyDescent="0.2">
      <c r="A416" s="7" t="s">
        <v>33</v>
      </c>
      <c r="B416" s="4" t="s">
        <v>92</v>
      </c>
      <c r="C416" s="18" t="s">
        <v>6635</v>
      </c>
      <c r="D416" s="18" t="s">
        <v>6636</v>
      </c>
      <c r="E416" s="18" t="s">
        <v>6637</v>
      </c>
      <c r="F416" s="18"/>
      <c r="G416" s="18" t="s">
        <v>2142</v>
      </c>
      <c r="H416" s="18" t="s">
        <v>6638</v>
      </c>
      <c r="I416" s="20"/>
      <c r="J416" s="19">
        <v>41698</v>
      </c>
      <c r="K416" s="20">
        <v>2013</v>
      </c>
      <c r="L416" s="20">
        <v>2016</v>
      </c>
      <c r="M416" s="31">
        <v>10348.200000000001</v>
      </c>
      <c r="N416" s="21" t="s">
        <v>130</v>
      </c>
      <c r="O416" s="23">
        <f>M416*VLOOKUP(N416,Kurzy!$A$2:$B$11,2,FALSE)</f>
        <v>10348.200000000001</v>
      </c>
      <c r="P416" s="18" t="s">
        <v>6645</v>
      </c>
      <c r="Q416" s="18" t="s">
        <v>10147</v>
      </c>
      <c r="R416" s="18"/>
    </row>
    <row r="417" spans="1:18" ht="25.5" x14ac:dyDescent="0.2">
      <c r="A417" s="7" t="s">
        <v>33</v>
      </c>
      <c r="B417" s="4" t="s">
        <v>92</v>
      </c>
      <c r="C417" s="18" t="s">
        <v>6480</v>
      </c>
      <c r="D417" s="18" t="s">
        <v>6639</v>
      </c>
      <c r="E417" s="18" t="s">
        <v>6640</v>
      </c>
      <c r="F417" s="18"/>
      <c r="G417" s="18" t="s">
        <v>4796</v>
      </c>
      <c r="H417" s="18" t="s">
        <v>311</v>
      </c>
      <c r="I417" s="20">
        <v>36060356</v>
      </c>
      <c r="J417" s="19">
        <v>42156</v>
      </c>
      <c r="K417" s="20">
        <v>2015</v>
      </c>
      <c r="L417" s="20">
        <v>2015</v>
      </c>
      <c r="M417" s="31">
        <v>4800</v>
      </c>
      <c r="N417" s="21" t="s">
        <v>130</v>
      </c>
      <c r="O417" s="23">
        <f>M417*VLOOKUP(N417,Kurzy!$A$2:$B$11,2,FALSE)</f>
        <v>4800</v>
      </c>
      <c r="P417" s="18"/>
      <c r="Q417" s="18" t="s">
        <v>10147</v>
      </c>
      <c r="R417" s="18"/>
    </row>
    <row r="418" spans="1:18" ht="38.25" x14ac:dyDescent="0.2">
      <c r="A418" s="7" t="s">
        <v>33</v>
      </c>
      <c r="B418" s="4" t="s">
        <v>114</v>
      </c>
      <c r="C418" s="18" t="s">
        <v>6641</v>
      </c>
      <c r="D418" s="18" t="s">
        <v>6642</v>
      </c>
      <c r="E418" s="18" t="s">
        <v>6643</v>
      </c>
      <c r="F418" s="18"/>
      <c r="G418" s="18" t="s">
        <v>632</v>
      </c>
      <c r="H418" s="18" t="s">
        <v>6644</v>
      </c>
      <c r="I418" s="20"/>
      <c r="J418" s="19">
        <v>41989</v>
      </c>
      <c r="K418" s="20">
        <v>2014</v>
      </c>
      <c r="L418" s="20">
        <v>2017</v>
      </c>
      <c r="M418" s="31">
        <v>12910</v>
      </c>
      <c r="N418" s="21" t="s">
        <v>130</v>
      </c>
      <c r="O418" s="23">
        <f>M418*VLOOKUP(N418,Kurzy!$A$2:$B$11,2,FALSE)</f>
        <v>12910</v>
      </c>
      <c r="P418" s="18"/>
      <c r="Q418" s="18" t="s">
        <v>10147</v>
      </c>
      <c r="R418" s="18"/>
    </row>
    <row r="419" spans="1:18" x14ac:dyDescent="0.2">
      <c r="A419" s="7" t="s">
        <v>14</v>
      </c>
      <c r="B419" s="4" t="s">
        <v>114</v>
      </c>
      <c r="C419" s="18" t="s">
        <v>6723</v>
      </c>
      <c r="D419" s="18" t="s">
        <v>6724</v>
      </c>
      <c r="E419" s="18" t="s">
        <v>6725</v>
      </c>
      <c r="F419" s="18" t="s">
        <v>6726</v>
      </c>
      <c r="G419" s="18"/>
      <c r="H419" s="18" t="s">
        <v>6727</v>
      </c>
      <c r="I419" s="20"/>
      <c r="J419" s="19">
        <v>42255</v>
      </c>
      <c r="K419" s="20">
        <v>2015</v>
      </c>
      <c r="L419" s="20">
        <v>2017</v>
      </c>
      <c r="M419" s="31">
        <v>7000</v>
      </c>
      <c r="N419" s="21" t="s">
        <v>130</v>
      </c>
      <c r="O419" s="23">
        <f>M419*VLOOKUP(N419,Kurzy!$A$2:$B$11,2,FALSE)</f>
        <v>7000</v>
      </c>
      <c r="P419" s="18"/>
      <c r="Q419" s="18" t="s">
        <v>10147</v>
      </c>
      <c r="R419" s="18"/>
    </row>
    <row r="420" spans="1:18" ht="25.5" x14ac:dyDescent="0.2">
      <c r="A420" s="7" t="s">
        <v>14</v>
      </c>
      <c r="B420" s="4" t="s">
        <v>114</v>
      </c>
      <c r="C420" s="18" t="s">
        <v>6728</v>
      </c>
      <c r="D420" s="18" t="s">
        <v>6729</v>
      </c>
      <c r="E420" s="18">
        <v>133420901</v>
      </c>
      <c r="F420" s="18" t="s">
        <v>742</v>
      </c>
      <c r="G420" s="18" t="s">
        <v>6730</v>
      </c>
      <c r="H420" s="18" t="s">
        <v>452</v>
      </c>
      <c r="I420" s="20">
        <v>30778867</v>
      </c>
      <c r="J420" s="19">
        <v>41484</v>
      </c>
      <c r="K420" s="20">
        <v>2013</v>
      </c>
      <c r="L420" s="20">
        <v>2015</v>
      </c>
      <c r="M420" s="31">
        <v>4200</v>
      </c>
      <c r="N420" s="21" t="s">
        <v>130</v>
      </c>
      <c r="O420" s="23">
        <f>M420*VLOOKUP(N420,Kurzy!$A$2:$B$11,2,FALSE)</f>
        <v>4200</v>
      </c>
      <c r="P420" s="18"/>
      <c r="Q420" s="18" t="s">
        <v>10147</v>
      </c>
      <c r="R420" s="18"/>
    </row>
    <row r="421" spans="1:18" ht="51" x14ac:dyDescent="0.2">
      <c r="A421" s="7" t="s">
        <v>14</v>
      </c>
      <c r="B421" s="4" t="s">
        <v>114</v>
      </c>
      <c r="C421" s="18" t="s">
        <v>6731</v>
      </c>
      <c r="D421" s="18" t="s">
        <v>6732</v>
      </c>
      <c r="E421" s="18" t="s">
        <v>6733</v>
      </c>
      <c r="F421" s="18" t="s">
        <v>6734</v>
      </c>
      <c r="G421" s="18" t="s">
        <v>6735</v>
      </c>
      <c r="H421" s="18" t="s">
        <v>478</v>
      </c>
      <c r="I421" s="20">
        <v>31821596</v>
      </c>
      <c r="J421" s="19">
        <v>42037</v>
      </c>
      <c r="K421" s="20">
        <v>2015</v>
      </c>
      <c r="L421" s="20">
        <v>2015</v>
      </c>
      <c r="M421" s="31">
        <v>1330</v>
      </c>
      <c r="N421" s="21" t="s">
        <v>130</v>
      </c>
      <c r="O421" s="23">
        <f>M421*VLOOKUP(N421,Kurzy!$A$2:$B$11,2,FALSE)</f>
        <v>1330</v>
      </c>
      <c r="P421" s="18"/>
      <c r="Q421" s="18" t="s">
        <v>10147</v>
      </c>
      <c r="R421" s="18"/>
    </row>
    <row r="422" spans="1:18" ht="63.75" x14ac:dyDescent="0.2">
      <c r="A422" s="7" t="s">
        <v>14</v>
      </c>
      <c r="B422" s="4" t="s">
        <v>114</v>
      </c>
      <c r="C422" s="18" t="s">
        <v>6736</v>
      </c>
      <c r="D422" s="18" t="s">
        <v>6732</v>
      </c>
      <c r="E422" s="18" t="s">
        <v>6737</v>
      </c>
      <c r="F422" s="18" t="s">
        <v>6734</v>
      </c>
      <c r="G422" s="18" t="s">
        <v>6738</v>
      </c>
      <c r="H422" s="18" t="s">
        <v>478</v>
      </c>
      <c r="I422" s="20">
        <v>31821596</v>
      </c>
      <c r="J422" s="19">
        <v>42255</v>
      </c>
      <c r="K422" s="20">
        <v>2015</v>
      </c>
      <c r="L422" s="20">
        <v>2016</v>
      </c>
      <c r="M422" s="31">
        <v>63909.94</v>
      </c>
      <c r="N422" s="21" t="s">
        <v>130</v>
      </c>
      <c r="O422" s="23">
        <f>M422*VLOOKUP(N422,Kurzy!$A$2:$B$11,2,FALSE)</f>
        <v>63909.94</v>
      </c>
      <c r="P422" s="18"/>
      <c r="Q422" s="18" t="s">
        <v>10147</v>
      </c>
      <c r="R422" s="18"/>
    </row>
    <row r="423" spans="1:18" ht="25.5" x14ac:dyDescent="0.2">
      <c r="A423" s="7" t="s">
        <v>14</v>
      </c>
      <c r="B423" s="4" t="s">
        <v>114</v>
      </c>
      <c r="C423" s="18" t="s">
        <v>2303</v>
      </c>
      <c r="D423" s="18" t="s">
        <v>6739</v>
      </c>
      <c r="E423" s="18" t="s">
        <v>6740</v>
      </c>
      <c r="F423" s="18" t="s">
        <v>742</v>
      </c>
      <c r="G423" s="18" t="s">
        <v>632</v>
      </c>
      <c r="H423" s="18" t="s">
        <v>6741</v>
      </c>
      <c r="I423" s="20">
        <v>30778867</v>
      </c>
      <c r="J423" s="19">
        <v>41869</v>
      </c>
      <c r="K423" s="20">
        <v>2014</v>
      </c>
      <c r="L423" s="20">
        <v>2016</v>
      </c>
      <c r="M423" s="31">
        <v>79654</v>
      </c>
      <c r="N423" s="21" t="s">
        <v>130</v>
      </c>
      <c r="O423" s="23">
        <f>M423*VLOOKUP(N423,Kurzy!$A$2:$B$11,2,FALSE)</f>
        <v>79654</v>
      </c>
      <c r="P423" s="18"/>
      <c r="Q423" s="18" t="s">
        <v>10147</v>
      </c>
      <c r="R423" s="18"/>
    </row>
    <row r="424" spans="1:18" ht="25.5" x14ac:dyDescent="0.2">
      <c r="A424" s="7" t="s">
        <v>14</v>
      </c>
      <c r="B424" s="4" t="s">
        <v>114</v>
      </c>
      <c r="C424" s="18" t="s">
        <v>345</v>
      </c>
      <c r="D424" s="18" t="s">
        <v>6739</v>
      </c>
      <c r="E424" s="18" t="s">
        <v>6742</v>
      </c>
      <c r="F424" s="18" t="s">
        <v>742</v>
      </c>
      <c r="G424" s="18" t="s">
        <v>632</v>
      </c>
      <c r="H424" s="18" t="s">
        <v>6741</v>
      </c>
      <c r="I424" s="20">
        <v>30778867</v>
      </c>
      <c r="J424" s="19">
        <v>42177</v>
      </c>
      <c r="K424" s="20">
        <v>2015</v>
      </c>
      <c r="L424" s="20">
        <v>2017</v>
      </c>
      <c r="M424" s="31">
        <v>74366</v>
      </c>
      <c r="N424" s="21" t="s">
        <v>130</v>
      </c>
      <c r="O424" s="23">
        <f>M424*VLOOKUP(N424,Kurzy!$A$2:$B$11,2,FALSE)</f>
        <v>74366</v>
      </c>
      <c r="P424" s="18"/>
      <c r="Q424" s="18" t="s">
        <v>10147</v>
      </c>
      <c r="R424" s="18"/>
    </row>
    <row r="425" spans="1:18" ht="102" x14ac:dyDescent="0.2">
      <c r="A425" s="7" t="s">
        <v>27</v>
      </c>
      <c r="B425" s="4" t="s">
        <v>233</v>
      </c>
      <c r="C425" s="18" t="s">
        <v>234</v>
      </c>
      <c r="D425" s="18" t="s">
        <v>235</v>
      </c>
      <c r="E425" s="18" t="s">
        <v>236</v>
      </c>
      <c r="F425" s="18" t="s">
        <v>237</v>
      </c>
      <c r="G425" s="18" t="s">
        <v>238</v>
      </c>
      <c r="H425" s="18" t="s">
        <v>239</v>
      </c>
      <c r="I425" s="20" t="s">
        <v>240</v>
      </c>
      <c r="J425" s="19">
        <v>41858</v>
      </c>
      <c r="K425" s="20">
        <v>2014</v>
      </c>
      <c r="L425" s="20">
        <v>2016</v>
      </c>
      <c r="M425" s="31">
        <v>63771</v>
      </c>
      <c r="N425" s="21" t="s">
        <v>130</v>
      </c>
      <c r="O425" s="23">
        <f>M425*VLOOKUP(N425,Kurzy!$A$2:$B$11,2,FALSE)</f>
        <v>63771</v>
      </c>
      <c r="P425" s="18" t="s">
        <v>250</v>
      </c>
      <c r="Q425" s="18" t="s">
        <v>10147</v>
      </c>
      <c r="R425" s="18"/>
    </row>
    <row r="426" spans="1:18" ht="102" x14ac:dyDescent="0.2">
      <c r="A426" s="7" t="s">
        <v>27</v>
      </c>
      <c r="B426" s="4" t="s">
        <v>233</v>
      </c>
      <c r="C426" s="18" t="s">
        <v>241</v>
      </c>
      <c r="D426" s="18" t="s">
        <v>235</v>
      </c>
      <c r="E426" s="18" t="s">
        <v>242</v>
      </c>
      <c r="F426" s="18" t="s">
        <v>243</v>
      </c>
      <c r="G426" s="18" t="s">
        <v>244</v>
      </c>
      <c r="H426" s="18" t="s">
        <v>239</v>
      </c>
      <c r="I426" s="20" t="s">
        <v>240</v>
      </c>
      <c r="J426" s="19">
        <v>42178</v>
      </c>
      <c r="K426" s="20">
        <v>2015</v>
      </c>
      <c r="L426" s="20">
        <v>2017</v>
      </c>
      <c r="M426" s="31">
        <v>68044</v>
      </c>
      <c r="N426" s="21" t="s">
        <v>130</v>
      </c>
      <c r="O426" s="23">
        <f>M426*VLOOKUP(N426,Kurzy!$A$2:$B$11,2,FALSE)</f>
        <v>68044</v>
      </c>
      <c r="P426" s="18" t="s">
        <v>251</v>
      </c>
      <c r="Q426" s="18" t="s">
        <v>10147</v>
      </c>
      <c r="R426" s="18"/>
    </row>
    <row r="427" spans="1:18" ht="38.25" x14ac:dyDescent="0.2">
      <c r="A427" s="7" t="s">
        <v>27</v>
      </c>
      <c r="B427" s="4" t="s">
        <v>94</v>
      </c>
      <c r="C427" s="18" t="s">
        <v>245</v>
      </c>
      <c r="D427" s="18" t="s">
        <v>246</v>
      </c>
      <c r="E427" s="18" t="s">
        <v>247</v>
      </c>
      <c r="F427" s="18"/>
      <c r="G427" s="18"/>
      <c r="H427" s="18" t="s">
        <v>248</v>
      </c>
      <c r="I427" s="20" t="s">
        <v>249</v>
      </c>
      <c r="J427" s="19">
        <v>42109</v>
      </c>
      <c r="K427" s="20">
        <v>2015</v>
      </c>
      <c r="L427" s="20">
        <v>2015</v>
      </c>
      <c r="M427" s="31">
        <v>896.5</v>
      </c>
      <c r="N427" s="21" t="s">
        <v>130</v>
      </c>
      <c r="O427" s="23">
        <f>M427*VLOOKUP(N427,Kurzy!$A$2:$B$11,2,FALSE)</f>
        <v>896.5</v>
      </c>
      <c r="P427" s="18"/>
      <c r="Q427" s="18" t="s">
        <v>10147</v>
      </c>
      <c r="R427" s="18"/>
    </row>
    <row r="428" spans="1:18" ht="25.5" x14ac:dyDescent="0.2">
      <c r="A428" s="7" t="s">
        <v>28</v>
      </c>
      <c r="B428" s="4" t="s">
        <v>448</v>
      </c>
      <c r="C428" s="18" t="s">
        <v>449</v>
      </c>
      <c r="D428" s="18" t="s">
        <v>450</v>
      </c>
      <c r="E428" s="18">
        <v>134120715</v>
      </c>
      <c r="F428" s="18"/>
      <c r="G428" s="18" t="s">
        <v>451</v>
      </c>
      <c r="H428" s="18" t="s">
        <v>452</v>
      </c>
      <c r="I428" s="20">
        <v>30778867</v>
      </c>
      <c r="J428" s="19">
        <v>41506</v>
      </c>
      <c r="K428" s="20">
        <v>2013</v>
      </c>
      <c r="L428" s="20">
        <v>2015</v>
      </c>
      <c r="M428" s="31">
        <v>2880</v>
      </c>
      <c r="N428" s="21" t="s">
        <v>130</v>
      </c>
      <c r="O428" s="23">
        <f>M428*VLOOKUP(N428,Kurzy!$A$2:$B$11,2,FALSE)</f>
        <v>2880</v>
      </c>
      <c r="P428" s="18"/>
      <c r="Q428" s="18" t="s">
        <v>10147</v>
      </c>
      <c r="R428" s="18"/>
    </row>
    <row r="429" spans="1:18" ht="51" hidden="1" x14ac:dyDescent="0.2">
      <c r="A429" s="7" t="s">
        <v>28</v>
      </c>
      <c r="B429" s="4" t="s">
        <v>448</v>
      </c>
      <c r="C429" s="18" t="s">
        <v>453</v>
      </c>
      <c r="D429" s="18" t="s">
        <v>454</v>
      </c>
      <c r="E429" s="18" t="s">
        <v>455</v>
      </c>
      <c r="F429" s="18"/>
      <c r="G429" s="18" t="s">
        <v>379</v>
      </c>
      <c r="H429" s="18" t="s">
        <v>418</v>
      </c>
      <c r="I429" s="20" t="s">
        <v>456</v>
      </c>
      <c r="J429" s="19">
        <v>41054</v>
      </c>
      <c r="K429" s="20">
        <v>2012</v>
      </c>
      <c r="L429" s="20">
        <v>2016</v>
      </c>
      <c r="M429" s="31">
        <v>0</v>
      </c>
      <c r="N429" s="21" t="s">
        <v>130</v>
      </c>
      <c r="O429" s="23">
        <f>M429*VLOOKUP(N429,Kurzy!$A$2:$B$11,2,FALSE)</f>
        <v>0</v>
      </c>
      <c r="P429" s="18" t="s">
        <v>491</v>
      </c>
      <c r="Q429" s="18" t="s">
        <v>10143</v>
      </c>
      <c r="R429" s="18" t="s">
        <v>10145</v>
      </c>
    </row>
    <row r="430" spans="1:18" ht="25.5" hidden="1" x14ac:dyDescent="0.2">
      <c r="A430" s="7" t="s">
        <v>28</v>
      </c>
      <c r="B430" s="4" t="s">
        <v>448</v>
      </c>
      <c r="C430" s="18" t="s">
        <v>457</v>
      </c>
      <c r="D430" s="18" t="s">
        <v>458</v>
      </c>
      <c r="E430" s="18" t="s">
        <v>459</v>
      </c>
      <c r="F430" s="18"/>
      <c r="G430" s="18" t="s">
        <v>379</v>
      </c>
      <c r="H430" s="18" t="s">
        <v>414</v>
      </c>
      <c r="I430" s="20"/>
      <c r="J430" s="19">
        <v>41057</v>
      </c>
      <c r="K430" s="20">
        <v>2012</v>
      </c>
      <c r="L430" s="20">
        <v>2016</v>
      </c>
      <c r="M430" s="31">
        <v>0</v>
      </c>
      <c r="N430" s="21" t="s">
        <v>130</v>
      </c>
      <c r="O430" s="23">
        <f>M430*VLOOKUP(N430,Kurzy!$A$2:$B$11,2,FALSE)</f>
        <v>0</v>
      </c>
      <c r="P430" s="18" t="s">
        <v>491</v>
      </c>
      <c r="Q430" s="18" t="s">
        <v>10143</v>
      </c>
      <c r="R430" s="18" t="s">
        <v>10145</v>
      </c>
    </row>
    <row r="431" spans="1:18" ht="25.5" x14ac:dyDescent="0.2">
      <c r="A431" s="7" t="s">
        <v>28</v>
      </c>
      <c r="B431" s="4" t="s">
        <v>99</v>
      </c>
      <c r="C431" s="18" t="s">
        <v>460</v>
      </c>
      <c r="D431" s="18" t="s">
        <v>461</v>
      </c>
      <c r="E431" s="18" t="s">
        <v>462</v>
      </c>
      <c r="F431" s="18"/>
      <c r="G431" s="18" t="s">
        <v>463</v>
      </c>
      <c r="H431" s="18" t="s">
        <v>464</v>
      </c>
      <c r="I431" s="20">
        <v>30778867</v>
      </c>
      <c r="J431" s="19">
        <v>42290</v>
      </c>
      <c r="K431" s="20">
        <v>2015</v>
      </c>
      <c r="L431" s="20">
        <v>2017</v>
      </c>
      <c r="M431" s="31">
        <v>8202.84</v>
      </c>
      <c r="N431" s="21" t="s">
        <v>130</v>
      </c>
      <c r="O431" s="23">
        <f>M431*VLOOKUP(N431,Kurzy!$A$2:$B$11,2,FALSE)</f>
        <v>8202.84</v>
      </c>
      <c r="P431" s="18"/>
      <c r="Q431" s="18" t="s">
        <v>10147</v>
      </c>
      <c r="R431" s="18"/>
    </row>
    <row r="432" spans="1:18" ht="25.5" x14ac:dyDescent="0.2">
      <c r="A432" s="7" t="s">
        <v>28</v>
      </c>
      <c r="B432" s="4" t="s">
        <v>99</v>
      </c>
      <c r="C432" s="18" t="s">
        <v>465</v>
      </c>
      <c r="D432" s="18" t="s">
        <v>466</v>
      </c>
      <c r="E432" s="18" t="s">
        <v>467</v>
      </c>
      <c r="F432" s="18"/>
      <c r="G432" s="18" t="s">
        <v>463</v>
      </c>
      <c r="H432" s="18" t="s">
        <v>468</v>
      </c>
      <c r="I432" s="20" t="s">
        <v>469</v>
      </c>
      <c r="J432" s="19">
        <v>42131</v>
      </c>
      <c r="K432" s="20">
        <v>2015</v>
      </c>
      <c r="L432" s="20">
        <v>2016</v>
      </c>
      <c r="M432" s="31">
        <v>16260</v>
      </c>
      <c r="N432" s="21" t="s">
        <v>130</v>
      </c>
      <c r="O432" s="23">
        <f>M432*VLOOKUP(N432,Kurzy!$A$2:$B$11,2,FALSE)</f>
        <v>16260</v>
      </c>
      <c r="P432" s="18"/>
      <c r="Q432" s="18" t="s">
        <v>10147</v>
      </c>
      <c r="R432" s="18"/>
    </row>
    <row r="433" spans="1:18" ht="25.5" x14ac:dyDescent="0.2">
      <c r="A433" s="7" t="s">
        <v>28</v>
      </c>
      <c r="B433" s="4" t="s">
        <v>99</v>
      </c>
      <c r="C433" s="18" t="s">
        <v>470</v>
      </c>
      <c r="D433" s="18" t="s">
        <v>471</v>
      </c>
      <c r="E433" s="18" t="s">
        <v>472</v>
      </c>
      <c r="F433" s="18"/>
      <c r="G433" s="18"/>
      <c r="H433" s="18" t="s">
        <v>473</v>
      </c>
      <c r="I433" s="20"/>
      <c r="J433" s="19">
        <v>42053</v>
      </c>
      <c r="K433" s="20">
        <v>2015</v>
      </c>
      <c r="L433" s="20">
        <v>2015</v>
      </c>
      <c r="M433" s="31">
        <v>1500</v>
      </c>
      <c r="N433" s="21" t="s">
        <v>130</v>
      </c>
      <c r="O433" s="23">
        <f>M433*VLOOKUP(N433,Kurzy!$A$2:$B$11,2,FALSE)</f>
        <v>1500</v>
      </c>
      <c r="P433" s="18"/>
      <c r="Q433" s="18" t="s">
        <v>10147</v>
      </c>
      <c r="R433" s="18"/>
    </row>
    <row r="434" spans="1:18" ht="25.5" x14ac:dyDescent="0.2">
      <c r="A434" s="7" t="s">
        <v>28</v>
      </c>
      <c r="B434" s="4" t="s">
        <v>99</v>
      </c>
      <c r="C434" s="18" t="s">
        <v>474</v>
      </c>
      <c r="D434" s="18" t="s">
        <v>475</v>
      </c>
      <c r="E434" s="18" t="s">
        <v>476</v>
      </c>
      <c r="F434" s="18"/>
      <c r="G434" s="18" t="s">
        <v>477</v>
      </c>
      <c r="H434" s="18" t="s">
        <v>478</v>
      </c>
      <c r="I434" s="20">
        <v>31821596</v>
      </c>
      <c r="J434" s="19">
        <v>41919</v>
      </c>
      <c r="K434" s="20">
        <v>2014</v>
      </c>
      <c r="L434" s="20">
        <v>2015</v>
      </c>
      <c r="M434" s="31">
        <v>8536</v>
      </c>
      <c r="N434" s="21" t="s">
        <v>130</v>
      </c>
      <c r="O434" s="23">
        <f>M434*VLOOKUP(N434,Kurzy!$A$2:$B$11,2,FALSE)</f>
        <v>8536</v>
      </c>
      <c r="P434" s="18"/>
      <c r="Q434" s="18" t="s">
        <v>10147</v>
      </c>
      <c r="R434" s="18"/>
    </row>
    <row r="435" spans="1:18" ht="25.5" x14ac:dyDescent="0.2">
      <c r="A435" s="7" t="s">
        <v>28</v>
      </c>
      <c r="B435" s="4"/>
      <c r="C435" s="18" t="s">
        <v>345</v>
      </c>
      <c r="D435" s="18" t="s">
        <v>479</v>
      </c>
      <c r="E435" s="18" t="s">
        <v>480</v>
      </c>
      <c r="F435" s="18"/>
      <c r="G435" s="18" t="s">
        <v>345</v>
      </c>
      <c r="H435" s="18" t="s">
        <v>481</v>
      </c>
      <c r="I435" s="20">
        <v>30778867</v>
      </c>
      <c r="J435" s="19">
        <v>42177</v>
      </c>
      <c r="K435" s="20">
        <v>2015</v>
      </c>
      <c r="L435" s="20">
        <v>2017</v>
      </c>
      <c r="M435" s="31">
        <v>196765</v>
      </c>
      <c r="N435" s="21" t="s">
        <v>130</v>
      </c>
      <c r="O435" s="23">
        <f>M435*VLOOKUP(N435,Kurzy!$A$2:$B$11,2,FALSE)</f>
        <v>196765</v>
      </c>
      <c r="P435" s="18" t="s">
        <v>492</v>
      </c>
      <c r="Q435" s="18" t="s">
        <v>10147</v>
      </c>
      <c r="R435" s="18"/>
    </row>
    <row r="436" spans="1:18" ht="25.5" x14ac:dyDescent="0.2">
      <c r="A436" s="7" t="s">
        <v>28</v>
      </c>
      <c r="B436" s="4"/>
      <c r="C436" s="18" t="s">
        <v>482</v>
      </c>
      <c r="D436" s="18" t="s">
        <v>479</v>
      </c>
      <c r="E436" s="18" t="s">
        <v>480</v>
      </c>
      <c r="F436" s="18"/>
      <c r="G436" s="18" t="s">
        <v>345</v>
      </c>
      <c r="H436" s="18" t="s">
        <v>481</v>
      </c>
      <c r="I436" s="20">
        <v>30778867</v>
      </c>
      <c r="J436" s="19">
        <v>42265</v>
      </c>
      <c r="K436" s="20">
        <v>2015</v>
      </c>
      <c r="L436" s="20">
        <v>2017</v>
      </c>
      <c r="M436" s="31">
        <v>700</v>
      </c>
      <c r="N436" s="21" t="s">
        <v>130</v>
      </c>
      <c r="O436" s="23">
        <f>M436*VLOOKUP(N436,Kurzy!$A$2:$B$11,2,FALSE)</f>
        <v>700</v>
      </c>
      <c r="P436" s="18" t="s">
        <v>492</v>
      </c>
      <c r="Q436" s="18" t="s">
        <v>10147</v>
      </c>
      <c r="R436" s="18"/>
    </row>
    <row r="437" spans="1:18" ht="25.5" x14ac:dyDescent="0.2">
      <c r="A437" s="7" t="s">
        <v>28</v>
      </c>
      <c r="B437" s="4"/>
      <c r="C437" s="18" t="s">
        <v>345</v>
      </c>
      <c r="D437" s="18" t="s">
        <v>479</v>
      </c>
      <c r="E437" s="18" t="s">
        <v>483</v>
      </c>
      <c r="F437" s="18"/>
      <c r="G437" s="18" t="s">
        <v>345</v>
      </c>
      <c r="H437" s="18" t="s">
        <v>481</v>
      </c>
      <c r="I437" s="20">
        <v>30778867</v>
      </c>
      <c r="J437" s="19">
        <v>41863</v>
      </c>
      <c r="K437" s="20">
        <v>2014</v>
      </c>
      <c r="L437" s="20">
        <v>2016</v>
      </c>
      <c r="M437" s="31">
        <v>126775</v>
      </c>
      <c r="N437" s="21" t="s">
        <v>130</v>
      </c>
      <c r="O437" s="23">
        <f>M437*VLOOKUP(N437,Kurzy!$A$2:$B$11,2,FALSE)</f>
        <v>126775</v>
      </c>
      <c r="P437" s="18" t="s">
        <v>493</v>
      </c>
      <c r="Q437" s="18" t="s">
        <v>10147</v>
      </c>
      <c r="R437" s="18"/>
    </row>
    <row r="438" spans="1:18" ht="25.5" x14ac:dyDescent="0.2">
      <c r="A438" s="7" t="s">
        <v>28</v>
      </c>
      <c r="B438" s="4" t="s">
        <v>400</v>
      </c>
      <c r="C438" s="18" t="s">
        <v>484</v>
      </c>
      <c r="D438" s="18" t="s">
        <v>485</v>
      </c>
      <c r="E438" s="18"/>
      <c r="F438" s="18"/>
      <c r="G438" s="18" t="s">
        <v>477</v>
      </c>
      <c r="H438" s="18" t="s">
        <v>486</v>
      </c>
      <c r="I438" s="20"/>
      <c r="J438" s="19"/>
      <c r="K438" s="20"/>
      <c r="L438" s="20"/>
      <c r="M438" s="31">
        <v>470</v>
      </c>
      <c r="N438" s="21" t="s">
        <v>130</v>
      </c>
      <c r="O438" s="23">
        <f>M438*VLOOKUP(N438,Kurzy!$A$2:$B$11,2,FALSE)</f>
        <v>470</v>
      </c>
      <c r="P438" s="18"/>
      <c r="Q438" s="18" t="s">
        <v>10147</v>
      </c>
      <c r="R438" s="18"/>
    </row>
    <row r="439" spans="1:18" ht="25.5" x14ac:dyDescent="0.2">
      <c r="A439" s="7" t="s">
        <v>28</v>
      </c>
      <c r="B439" s="4" t="s">
        <v>400</v>
      </c>
      <c r="C439" s="18" t="s">
        <v>484</v>
      </c>
      <c r="D439" s="18" t="s">
        <v>487</v>
      </c>
      <c r="E439" s="18"/>
      <c r="F439" s="18"/>
      <c r="G439" s="18" t="s">
        <v>477</v>
      </c>
      <c r="H439" s="18" t="s">
        <v>486</v>
      </c>
      <c r="I439" s="20"/>
      <c r="J439" s="19"/>
      <c r="K439" s="20"/>
      <c r="L439" s="20"/>
      <c r="M439" s="31">
        <v>470</v>
      </c>
      <c r="N439" s="21" t="s">
        <v>130</v>
      </c>
      <c r="O439" s="23">
        <f>M439*VLOOKUP(N439,Kurzy!$A$2:$B$11,2,FALSE)</f>
        <v>470</v>
      </c>
      <c r="P439" s="18"/>
      <c r="Q439" s="18" t="s">
        <v>10147</v>
      </c>
      <c r="R439" s="18"/>
    </row>
    <row r="440" spans="1:18" x14ac:dyDescent="0.2">
      <c r="A440" s="7" t="s">
        <v>28</v>
      </c>
      <c r="B440" s="4" t="s">
        <v>98</v>
      </c>
      <c r="C440" s="18" t="s">
        <v>488</v>
      </c>
      <c r="D440" s="18" t="s">
        <v>489</v>
      </c>
      <c r="E440" s="18" t="s">
        <v>490</v>
      </c>
      <c r="F440" s="18"/>
      <c r="G440" s="18"/>
      <c r="H440" s="18"/>
      <c r="I440" s="20"/>
      <c r="J440" s="19"/>
      <c r="K440" s="20">
        <v>2015</v>
      </c>
      <c r="L440" s="20">
        <v>2015</v>
      </c>
      <c r="M440" s="31">
        <v>5000</v>
      </c>
      <c r="N440" s="21" t="s">
        <v>130</v>
      </c>
      <c r="O440" s="23">
        <f>M440*VLOOKUP(N440,Kurzy!$A$2:$B$11,2,FALSE)</f>
        <v>5000</v>
      </c>
      <c r="P440" s="18"/>
      <c r="Q440" s="18" t="s">
        <v>10147</v>
      </c>
      <c r="R440" s="18"/>
    </row>
    <row r="441" spans="1:18" ht="25.5" x14ac:dyDescent="0.2">
      <c r="A441" s="7" t="s">
        <v>30</v>
      </c>
      <c r="B441" s="4" t="s">
        <v>878</v>
      </c>
      <c r="C441" s="18" t="s">
        <v>2128</v>
      </c>
      <c r="D441" s="18" t="s">
        <v>2129</v>
      </c>
      <c r="E441" s="18" t="s">
        <v>2130</v>
      </c>
      <c r="F441" s="18" t="s">
        <v>606</v>
      </c>
      <c r="G441" s="18" t="s">
        <v>2130</v>
      </c>
      <c r="H441" s="18" t="s">
        <v>2131</v>
      </c>
      <c r="I441" s="20"/>
      <c r="J441" s="19"/>
      <c r="K441" s="20">
        <v>2015</v>
      </c>
      <c r="L441" s="20">
        <v>2016</v>
      </c>
      <c r="M441" s="31">
        <v>3770</v>
      </c>
      <c r="N441" s="21" t="s">
        <v>130</v>
      </c>
      <c r="O441" s="23">
        <f>M441*VLOOKUP(N441,Kurzy!$A$2:$B$11,2,FALSE)</f>
        <v>3770</v>
      </c>
      <c r="P441" s="18"/>
      <c r="Q441" s="18" t="s">
        <v>10147</v>
      </c>
      <c r="R441" s="18"/>
    </row>
    <row r="442" spans="1:18" ht="25.5" x14ac:dyDescent="0.2">
      <c r="A442" s="7" t="s">
        <v>30</v>
      </c>
      <c r="B442" s="4" t="s">
        <v>878</v>
      </c>
      <c r="C442" s="18" t="s">
        <v>2132</v>
      </c>
      <c r="D442" s="18" t="s">
        <v>2133</v>
      </c>
      <c r="E442" s="18" t="s">
        <v>2130</v>
      </c>
      <c r="F442" s="18" t="s">
        <v>2134</v>
      </c>
      <c r="G442" s="18" t="s">
        <v>2130</v>
      </c>
      <c r="H442" s="18" t="s">
        <v>2131</v>
      </c>
      <c r="I442" s="20"/>
      <c r="J442" s="19"/>
      <c r="K442" s="20">
        <v>2015</v>
      </c>
      <c r="L442" s="20">
        <v>2016</v>
      </c>
      <c r="M442" s="31">
        <v>3430</v>
      </c>
      <c r="N442" s="21" t="s">
        <v>130</v>
      </c>
      <c r="O442" s="23">
        <f>M442*VLOOKUP(N442,Kurzy!$A$2:$B$11,2,FALSE)</f>
        <v>3430</v>
      </c>
      <c r="P442" s="18"/>
      <c r="Q442" s="18" t="s">
        <v>10147</v>
      </c>
      <c r="R442" s="18"/>
    </row>
    <row r="443" spans="1:18" ht="25.5" x14ac:dyDescent="0.2">
      <c r="A443" s="7" t="s">
        <v>30</v>
      </c>
      <c r="B443" s="4" t="s">
        <v>878</v>
      </c>
      <c r="C443" s="18" t="s">
        <v>2135</v>
      </c>
      <c r="D443" s="18" t="s">
        <v>2136</v>
      </c>
      <c r="E443" s="18" t="s">
        <v>2137</v>
      </c>
      <c r="F443" s="18" t="s">
        <v>2138</v>
      </c>
      <c r="G443" s="18" t="s">
        <v>2139</v>
      </c>
      <c r="H443" s="18" t="s">
        <v>2140</v>
      </c>
      <c r="I443" s="20"/>
      <c r="J443" s="19">
        <v>42047</v>
      </c>
      <c r="K443" s="20">
        <v>2014</v>
      </c>
      <c r="L443" s="20">
        <v>2017</v>
      </c>
      <c r="M443" s="31">
        <v>24192</v>
      </c>
      <c r="N443" s="21" t="s">
        <v>130</v>
      </c>
      <c r="O443" s="23">
        <f>M443*VLOOKUP(N443,Kurzy!$A$2:$B$11,2,FALSE)</f>
        <v>24192</v>
      </c>
      <c r="P443" s="18"/>
      <c r="Q443" s="18" t="s">
        <v>10147</v>
      </c>
      <c r="R443" s="18"/>
    </row>
    <row r="444" spans="1:18" ht="25.5" x14ac:dyDescent="0.2">
      <c r="A444" s="7" t="s">
        <v>30</v>
      </c>
      <c r="B444" s="4" t="s">
        <v>878</v>
      </c>
      <c r="C444" s="18" t="s">
        <v>2141</v>
      </c>
      <c r="D444" s="18" t="s">
        <v>2002</v>
      </c>
      <c r="E444" s="18">
        <v>544504</v>
      </c>
      <c r="F444" s="18" t="s">
        <v>722</v>
      </c>
      <c r="G444" s="18" t="s">
        <v>2142</v>
      </c>
      <c r="H444" s="18" t="s">
        <v>2143</v>
      </c>
      <c r="I444" s="20"/>
      <c r="J444" s="19">
        <v>41334</v>
      </c>
      <c r="K444" s="20">
        <v>2013</v>
      </c>
      <c r="L444" s="20">
        <v>2016</v>
      </c>
      <c r="M444" s="31">
        <v>14094.16</v>
      </c>
      <c r="N444" s="21" t="s">
        <v>130</v>
      </c>
      <c r="O444" s="23">
        <f>M444*VLOOKUP(N444,Kurzy!$A$2:$B$11,2,FALSE)</f>
        <v>14094.16</v>
      </c>
      <c r="P444" s="18"/>
      <c r="Q444" s="18" t="s">
        <v>10147</v>
      </c>
      <c r="R444" s="18"/>
    </row>
    <row r="445" spans="1:18" ht="25.5" x14ac:dyDescent="0.2">
      <c r="A445" s="7" t="s">
        <v>30</v>
      </c>
      <c r="B445" s="4" t="s">
        <v>878</v>
      </c>
      <c r="C445" s="18" t="s">
        <v>2144</v>
      </c>
      <c r="D445" s="18" t="s">
        <v>1988</v>
      </c>
      <c r="E445" s="18" t="s">
        <v>2145</v>
      </c>
      <c r="F445" s="18" t="s">
        <v>2146</v>
      </c>
      <c r="G445" s="18" t="s">
        <v>2147</v>
      </c>
      <c r="H445" s="18" t="s">
        <v>2115</v>
      </c>
      <c r="I445" s="20"/>
      <c r="J445" s="19">
        <v>42083</v>
      </c>
      <c r="K445" s="20">
        <v>2014</v>
      </c>
      <c r="L445" s="20">
        <v>2016</v>
      </c>
      <c r="M445" s="31">
        <v>86280.48</v>
      </c>
      <c r="N445" s="21" t="s">
        <v>130</v>
      </c>
      <c r="O445" s="23">
        <f>M445*VLOOKUP(N445,Kurzy!$A$2:$B$11,2,FALSE)</f>
        <v>86280.48</v>
      </c>
      <c r="P445" s="18"/>
      <c r="Q445" s="18" t="s">
        <v>10147</v>
      </c>
      <c r="R445" s="18"/>
    </row>
    <row r="446" spans="1:18" ht="25.5" x14ac:dyDescent="0.2">
      <c r="A446" s="7" t="s">
        <v>30</v>
      </c>
      <c r="B446" s="4" t="s">
        <v>878</v>
      </c>
      <c r="C446" s="18" t="s">
        <v>2148</v>
      </c>
      <c r="D446" s="18" t="s">
        <v>2149</v>
      </c>
      <c r="E446" s="18" t="s">
        <v>2150</v>
      </c>
      <c r="F446" s="18" t="s">
        <v>2146</v>
      </c>
      <c r="G446" s="18" t="s">
        <v>2147</v>
      </c>
      <c r="H446" s="18" t="s">
        <v>2115</v>
      </c>
      <c r="I446" s="20"/>
      <c r="J446" s="19">
        <v>42149</v>
      </c>
      <c r="K446" s="20">
        <v>2015</v>
      </c>
      <c r="L446" s="20">
        <v>2016</v>
      </c>
      <c r="M446" s="31">
        <v>78839.199999999997</v>
      </c>
      <c r="N446" s="21" t="s">
        <v>130</v>
      </c>
      <c r="O446" s="23">
        <f>M446*VLOOKUP(N446,Kurzy!$A$2:$B$11,2,FALSE)</f>
        <v>78839.199999999997</v>
      </c>
      <c r="P446" s="18"/>
      <c r="Q446" s="18" t="s">
        <v>10147</v>
      </c>
      <c r="R446" s="18"/>
    </row>
    <row r="447" spans="1:18" ht="25.5" x14ac:dyDescent="0.2">
      <c r="A447" s="7" t="s">
        <v>19</v>
      </c>
      <c r="B447" s="4" t="s">
        <v>114</v>
      </c>
      <c r="C447" s="18" t="s">
        <v>5070</v>
      </c>
      <c r="D447" s="18" t="s">
        <v>5071</v>
      </c>
      <c r="E447" s="18" t="s">
        <v>5072</v>
      </c>
      <c r="F447" s="18"/>
      <c r="G447" s="18" t="s">
        <v>477</v>
      </c>
      <c r="H447" s="18" t="s">
        <v>5073</v>
      </c>
      <c r="I447" s="20"/>
      <c r="J447" s="19">
        <v>41289</v>
      </c>
      <c r="K447" s="20">
        <v>2013</v>
      </c>
      <c r="L447" s="20">
        <v>2015</v>
      </c>
      <c r="M447" s="31">
        <v>2160</v>
      </c>
      <c r="N447" s="21" t="s">
        <v>130</v>
      </c>
      <c r="O447" s="23">
        <f>M447*VLOOKUP(N447,Kurzy!$A$2:$B$11,2,FALSE)</f>
        <v>2160</v>
      </c>
      <c r="P447" s="18" t="s">
        <v>5069</v>
      </c>
      <c r="Q447" s="18" t="s">
        <v>10147</v>
      </c>
      <c r="R447" s="18"/>
    </row>
    <row r="448" spans="1:18" ht="25.5" x14ac:dyDescent="0.2">
      <c r="A448" s="7" t="s">
        <v>19</v>
      </c>
      <c r="B448" s="4" t="s">
        <v>114</v>
      </c>
      <c r="C448" s="18" t="s">
        <v>5074</v>
      </c>
      <c r="D448" s="18" t="s">
        <v>5075</v>
      </c>
      <c r="E448" s="18" t="s">
        <v>5076</v>
      </c>
      <c r="F448" s="18"/>
      <c r="G448" s="18" t="s">
        <v>345</v>
      </c>
      <c r="H448" s="18" t="s">
        <v>5077</v>
      </c>
      <c r="I448" s="20"/>
      <c r="J448" s="19">
        <v>41892</v>
      </c>
      <c r="K448" s="20">
        <v>2014</v>
      </c>
      <c r="L448" s="20">
        <v>2016</v>
      </c>
      <c r="M448" s="31">
        <v>46613</v>
      </c>
      <c r="N448" s="21" t="s">
        <v>130</v>
      </c>
      <c r="O448" s="23">
        <f>M448*VLOOKUP(N448,Kurzy!$A$2:$B$11,2,FALSE)</f>
        <v>46613</v>
      </c>
      <c r="P448" s="18" t="s">
        <v>5069</v>
      </c>
      <c r="Q448" s="18" t="s">
        <v>10147</v>
      </c>
      <c r="R448" s="18"/>
    </row>
    <row r="449" spans="1:18" ht="25.5" x14ac:dyDescent="0.2">
      <c r="A449" s="7" t="s">
        <v>19</v>
      </c>
      <c r="B449" s="4" t="s">
        <v>114</v>
      </c>
      <c r="C449" s="18" t="s">
        <v>5078</v>
      </c>
      <c r="D449" s="18" t="s">
        <v>5075</v>
      </c>
      <c r="E449" s="18" t="s">
        <v>5079</v>
      </c>
      <c r="F449" s="18"/>
      <c r="G449" s="18" t="s">
        <v>345</v>
      </c>
      <c r="H449" s="18" t="s">
        <v>5077</v>
      </c>
      <c r="I449" s="20"/>
      <c r="J449" s="19">
        <v>42200</v>
      </c>
      <c r="K449" s="20">
        <v>2015</v>
      </c>
      <c r="L449" s="20">
        <v>2017</v>
      </c>
      <c r="M449" s="31">
        <v>80611</v>
      </c>
      <c r="N449" s="21" t="s">
        <v>130</v>
      </c>
      <c r="O449" s="23">
        <f>M449*VLOOKUP(N449,Kurzy!$A$2:$B$11,2,FALSE)</f>
        <v>80611</v>
      </c>
      <c r="P449" s="18" t="s">
        <v>5069</v>
      </c>
      <c r="Q449" s="18" t="s">
        <v>10147</v>
      </c>
      <c r="R449" s="18"/>
    </row>
    <row r="450" spans="1:18" ht="25.5" x14ac:dyDescent="0.2">
      <c r="A450" s="7" t="s">
        <v>19</v>
      </c>
      <c r="B450" s="4" t="s">
        <v>114</v>
      </c>
      <c r="C450" s="18" t="s">
        <v>5080</v>
      </c>
      <c r="D450" s="18" t="s">
        <v>5066</v>
      </c>
      <c r="E450" s="18" t="s">
        <v>5081</v>
      </c>
      <c r="F450" s="18"/>
      <c r="G450" s="18" t="s">
        <v>5082</v>
      </c>
      <c r="H450" s="18" t="s">
        <v>5083</v>
      </c>
      <c r="I450" s="20"/>
      <c r="J450" s="19">
        <v>42248</v>
      </c>
      <c r="K450" s="20">
        <v>2015</v>
      </c>
      <c r="L450" s="20">
        <v>2017</v>
      </c>
      <c r="M450" s="31">
        <v>159000</v>
      </c>
      <c r="N450" s="21" t="s">
        <v>130</v>
      </c>
      <c r="O450" s="23">
        <f>M450*VLOOKUP(N450,Kurzy!$A$2:$B$11,2,FALSE)</f>
        <v>159000</v>
      </c>
      <c r="P450" s="18" t="s">
        <v>5069</v>
      </c>
      <c r="Q450" s="18" t="s">
        <v>10147</v>
      </c>
      <c r="R450" s="18"/>
    </row>
    <row r="451" spans="1:18" ht="25.5" x14ac:dyDescent="0.2">
      <c r="A451" s="7" t="s">
        <v>19</v>
      </c>
      <c r="B451" s="4" t="s">
        <v>114</v>
      </c>
      <c r="C451" s="18" t="s">
        <v>5084</v>
      </c>
      <c r="D451" s="18" t="s">
        <v>5085</v>
      </c>
      <c r="E451" s="18" t="s">
        <v>5086</v>
      </c>
      <c r="F451" s="18"/>
      <c r="G451" s="18" t="s">
        <v>5087</v>
      </c>
      <c r="H451" s="18" t="s">
        <v>5088</v>
      </c>
      <c r="I451" s="20"/>
      <c r="J451" s="19">
        <v>42037</v>
      </c>
      <c r="K451" s="20">
        <v>2015</v>
      </c>
      <c r="L451" s="20">
        <v>2015</v>
      </c>
      <c r="M451" s="31">
        <v>1000</v>
      </c>
      <c r="N451" s="21" t="s">
        <v>130</v>
      </c>
      <c r="O451" s="23">
        <f>M451*VLOOKUP(N451,Kurzy!$A$2:$B$11,2,FALSE)</f>
        <v>1000</v>
      </c>
      <c r="P451" s="18" t="s">
        <v>5069</v>
      </c>
      <c r="Q451" s="18" t="s">
        <v>10147</v>
      </c>
      <c r="R451" s="18"/>
    </row>
    <row r="452" spans="1:18" ht="38.25" x14ac:dyDescent="0.2">
      <c r="A452" s="7" t="s">
        <v>19</v>
      </c>
      <c r="B452" s="4" t="s">
        <v>59</v>
      </c>
      <c r="C452" s="18" t="s">
        <v>5089</v>
      </c>
      <c r="D452" s="18" t="s">
        <v>5090</v>
      </c>
      <c r="E452" s="18">
        <v>51501450</v>
      </c>
      <c r="F452" s="18"/>
      <c r="G452" s="18" t="s">
        <v>5091</v>
      </c>
      <c r="H452" s="18" t="s">
        <v>311</v>
      </c>
      <c r="I452" s="20"/>
      <c r="J452" s="19">
        <v>42311</v>
      </c>
      <c r="K452" s="20">
        <v>2015</v>
      </c>
      <c r="L452" s="20">
        <v>2016</v>
      </c>
      <c r="M452" s="31">
        <v>3000</v>
      </c>
      <c r="N452" s="21" t="s">
        <v>130</v>
      </c>
      <c r="O452" s="23">
        <f>M452*VLOOKUP(N452,Kurzy!$A$2:$B$11,2,FALSE)</f>
        <v>3000</v>
      </c>
      <c r="P452" s="18"/>
      <c r="Q452" s="18" t="s">
        <v>10147</v>
      </c>
      <c r="R452" s="18"/>
    </row>
    <row r="453" spans="1:18" ht="89.25" x14ac:dyDescent="0.2">
      <c r="A453" s="7" t="s">
        <v>19</v>
      </c>
      <c r="B453" s="4" t="s">
        <v>114</v>
      </c>
      <c r="C453" s="18" t="s">
        <v>5092</v>
      </c>
      <c r="D453" s="18" t="s">
        <v>5093</v>
      </c>
      <c r="E453" s="18" t="s">
        <v>5094</v>
      </c>
      <c r="F453" s="18"/>
      <c r="G453" s="18" t="s">
        <v>5095</v>
      </c>
      <c r="H453" s="18" t="s">
        <v>5096</v>
      </c>
      <c r="I453" s="20"/>
      <c r="J453" s="19">
        <v>42312</v>
      </c>
      <c r="K453" s="20">
        <v>2015</v>
      </c>
      <c r="L453" s="20">
        <v>2016</v>
      </c>
      <c r="M453" s="31">
        <v>40980</v>
      </c>
      <c r="N453" s="21" t="s">
        <v>130</v>
      </c>
      <c r="O453" s="23">
        <f>M453*VLOOKUP(N453,Kurzy!$A$2:$B$11,2,FALSE)</f>
        <v>40980</v>
      </c>
      <c r="P453" s="18" t="s">
        <v>5069</v>
      </c>
      <c r="Q453" s="18" t="s">
        <v>10147</v>
      </c>
      <c r="R453" s="18"/>
    </row>
    <row r="454" spans="1:18" ht="51" x14ac:dyDescent="0.2">
      <c r="A454" s="7" t="s">
        <v>19</v>
      </c>
      <c r="B454" s="4" t="s">
        <v>114</v>
      </c>
      <c r="C454" s="18" t="s">
        <v>5097</v>
      </c>
      <c r="D454" s="18" t="s">
        <v>5066</v>
      </c>
      <c r="E454" s="18" t="s">
        <v>5098</v>
      </c>
      <c r="F454" s="18"/>
      <c r="G454" s="18" t="s">
        <v>5099</v>
      </c>
      <c r="H454" s="18" t="s">
        <v>5100</v>
      </c>
      <c r="I454" s="20"/>
      <c r="J454" s="19">
        <v>42297</v>
      </c>
      <c r="K454" s="20">
        <v>2015</v>
      </c>
      <c r="L454" s="20">
        <v>2016</v>
      </c>
      <c r="M454" s="31">
        <v>287423</v>
      </c>
      <c r="N454" s="21" t="s">
        <v>130</v>
      </c>
      <c r="O454" s="23">
        <f>M454*VLOOKUP(N454,Kurzy!$A$2:$B$11,2,FALSE)</f>
        <v>287423</v>
      </c>
      <c r="P454" s="18" t="s">
        <v>5069</v>
      </c>
      <c r="Q454" s="18" t="s">
        <v>10147</v>
      </c>
      <c r="R454" s="18"/>
    </row>
    <row r="455" spans="1:18" ht="25.5" x14ac:dyDescent="0.2">
      <c r="A455" s="7" t="s">
        <v>30</v>
      </c>
      <c r="B455" s="4" t="s">
        <v>46</v>
      </c>
      <c r="C455" s="18" t="s">
        <v>1567</v>
      </c>
      <c r="D455" s="18" t="s">
        <v>1494</v>
      </c>
      <c r="E455" s="18" t="s">
        <v>1138</v>
      </c>
      <c r="F455" s="18" t="s">
        <v>393</v>
      </c>
      <c r="G455" s="18"/>
      <c r="H455" s="18" t="s">
        <v>1495</v>
      </c>
      <c r="I455" s="20" t="s">
        <v>1496</v>
      </c>
      <c r="J455" s="19">
        <v>42101</v>
      </c>
      <c r="K455" s="20">
        <v>2015</v>
      </c>
      <c r="L455" s="20">
        <v>2015</v>
      </c>
      <c r="M455" s="31">
        <v>1600</v>
      </c>
      <c r="N455" s="21" t="s">
        <v>130</v>
      </c>
      <c r="O455" s="23">
        <f>M455*VLOOKUP(N455,Kurzy!$A$2:$B$11,2,FALSE)</f>
        <v>1600</v>
      </c>
      <c r="P455" s="18"/>
      <c r="Q455" s="18" t="s">
        <v>10147</v>
      </c>
      <c r="R455" s="4" t="s">
        <v>10157</v>
      </c>
    </row>
    <row r="456" spans="1:18" ht="25.5" x14ac:dyDescent="0.2">
      <c r="A456" s="7" t="s">
        <v>30</v>
      </c>
      <c r="B456" s="4" t="s">
        <v>46</v>
      </c>
      <c r="C456" s="18" t="s">
        <v>1626</v>
      </c>
      <c r="D456" s="18" t="s">
        <v>1530</v>
      </c>
      <c r="E456" s="18" t="s">
        <v>1627</v>
      </c>
      <c r="F456" s="18" t="s">
        <v>393</v>
      </c>
      <c r="G456" s="18"/>
      <c r="H456" s="18" t="s">
        <v>1628</v>
      </c>
      <c r="I456" s="20" t="s">
        <v>1629</v>
      </c>
      <c r="J456" s="19">
        <v>42124</v>
      </c>
      <c r="K456" s="20">
        <v>2015</v>
      </c>
      <c r="L456" s="20">
        <v>2015</v>
      </c>
      <c r="M456" s="31">
        <v>100</v>
      </c>
      <c r="N456" s="21" t="s">
        <v>130</v>
      </c>
      <c r="O456" s="23">
        <f>M456*VLOOKUP(N456,Kurzy!$A$2:$B$11,2,FALSE)</f>
        <v>100</v>
      </c>
      <c r="P456" s="18"/>
      <c r="Q456" s="18" t="s">
        <v>10147</v>
      </c>
      <c r="R456" s="4" t="s">
        <v>10157</v>
      </c>
    </row>
    <row r="457" spans="1:18" ht="25.5" x14ac:dyDescent="0.2">
      <c r="A457" s="7" t="s">
        <v>30</v>
      </c>
      <c r="B457" s="4" t="s">
        <v>46</v>
      </c>
      <c r="C457" s="18" t="s">
        <v>1630</v>
      </c>
      <c r="D457" s="18" t="s">
        <v>1631</v>
      </c>
      <c r="E457" s="18" t="s">
        <v>1632</v>
      </c>
      <c r="F457" s="18" t="s">
        <v>393</v>
      </c>
      <c r="G457" s="18"/>
      <c r="H457" s="18" t="s">
        <v>1633</v>
      </c>
      <c r="I457" s="20" t="s">
        <v>1629</v>
      </c>
      <c r="J457" s="19">
        <v>42124</v>
      </c>
      <c r="K457" s="20">
        <v>2015</v>
      </c>
      <c r="L457" s="20">
        <v>2015</v>
      </c>
      <c r="M457" s="31">
        <v>1000</v>
      </c>
      <c r="N457" s="21" t="s">
        <v>130</v>
      </c>
      <c r="O457" s="23">
        <f>M457*VLOOKUP(N457,Kurzy!$A$2:$B$11,2,FALSE)</f>
        <v>1000</v>
      </c>
      <c r="P457" s="18"/>
      <c r="Q457" s="18" t="s">
        <v>10147</v>
      </c>
      <c r="R457" s="4" t="s">
        <v>10157</v>
      </c>
    </row>
    <row r="458" spans="1:18" ht="25.5" x14ac:dyDescent="0.2">
      <c r="A458" s="7" t="s">
        <v>30</v>
      </c>
      <c r="B458" s="4" t="s">
        <v>46</v>
      </c>
      <c r="C458" s="18" t="s">
        <v>1692</v>
      </c>
      <c r="D458" s="18" t="s">
        <v>1658</v>
      </c>
      <c r="E458" s="18" t="s">
        <v>1693</v>
      </c>
      <c r="F458" s="18" t="s">
        <v>393</v>
      </c>
      <c r="G458" s="18"/>
      <c r="H458" s="18" t="s">
        <v>1694</v>
      </c>
      <c r="I458" s="20" t="s">
        <v>1695</v>
      </c>
      <c r="J458" s="19">
        <v>42184</v>
      </c>
      <c r="K458" s="20">
        <v>2015</v>
      </c>
      <c r="L458" s="20">
        <v>2015</v>
      </c>
      <c r="M458" s="31">
        <v>405</v>
      </c>
      <c r="N458" s="21" t="s">
        <v>130</v>
      </c>
      <c r="O458" s="23">
        <f>M458*VLOOKUP(N458,Kurzy!$A$2:$B$11,2,FALSE)</f>
        <v>405</v>
      </c>
      <c r="P458" s="18"/>
      <c r="Q458" s="18" t="s">
        <v>10147</v>
      </c>
      <c r="R458" s="4" t="s">
        <v>10157</v>
      </c>
    </row>
    <row r="459" spans="1:18" ht="25.5" x14ac:dyDescent="0.2">
      <c r="A459" s="7" t="s">
        <v>30</v>
      </c>
      <c r="B459" s="4" t="s">
        <v>46</v>
      </c>
      <c r="C459" s="18" t="s">
        <v>1805</v>
      </c>
      <c r="D459" s="18" t="s">
        <v>1672</v>
      </c>
      <c r="E459" s="18" t="s">
        <v>1806</v>
      </c>
      <c r="F459" s="18" t="s">
        <v>393</v>
      </c>
      <c r="G459" s="18"/>
      <c r="H459" s="18" t="s">
        <v>1759</v>
      </c>
      <c r="I459" s="20">
        <v>34103236</v>
      </c>
      <c r="J459" s="19">
        <v>42332</v>
      </c>
      <c r="K459" s="20">
        <v>2015</v>
      </c>
      <c r="L459" s="20">
        <v>2015</v>
      </c>
      <c r="M459" s="31">
        <v>180</v>
      </c>
      <c r="N459" s="21" t="s">
        <v>130</v>
      </c>
      <c r="O459" s="23">
        <f>M459*VLOOKUP(N459,Kurzy!$A$2:$B$11,2,FALSE)</f>
        <v>180</v>
      </c>
      <c r="P459" s="18"/>
      <c r="Q459" s="18" t="s">
        <v>10147</v>
      </c>
      <c r="R459" s="4" t="s">
        <v>10157</v>
      </c>
    </row>
    <row r="460" spans="1:18" ht="25.5" x14ac:dyDescent="0.2">
      <c r="A460" s="7" t="s">
        <v>30</v>
      </c>
      <c r="B460" s="4" t="s">
        <v>46</v>
      </c>
      <c r="C460" s="18" t="s">
        <v>1839</v>
      </c>
      <c r="D460" s="18" t="s">
        <v>1530</v>
      </c>
      <c r="E460" s="18" t="s">
        <v>1840</v>
      </c>
      <c r="F460" s="18" t="s">
        <v>393</v>
      </c>
      <c r="G460" s="18"/>
      <c r="H460" s="18" t="s">
        <v>1841</v>
      </c>
      <c r="I460" s="20" t="s">
        <v>1842</v>
      </c>
      <c r="J460" s="19">
        <v>41963</v>
      </c>
      <c r="K460" s="20">
        <v>2014</v>
      </c>
      <c r="L460" s="20">
        <v>2015</v>
      </c>
      <c r="M460" s="31">
        <v>1500</v>
      </c>
      <c r="N460" s="21" t="s">
        <v>130</v>
      </c>
      <c r="O460" s="23">
        <f>M460*VLOOKUP(N460,Kurzy!$A$2:$B$11,2,FALSE)</f>
        <v>1500</v>
      </c>
      <c r="P460" s="18"/>
      <c r="Q460" s="18" t="s">
        <v>10147</v>
      </c>
      <c r="R460" s="4" t="s">
        <v>10157</v>
      </c>
    </row>
    <row r="461" spans="1:18" ht="25.5" x14ac:dyDescent="0.2">
      <c r="A461" s="7" t="s">
        <v>30</v>
      </c>
      <c r="B461" s="4" t="s">
        <v>46</v>
      </c>
      <c r="C461" s="18" t="s">
        <v>1839</v>
      </c>
      <c r="D461" s="18" t="s">
        <v>1530</v>
      </c>
      <c r="E461" s="18" t="s">
        <v>1843</v>
      </c>
      <c r="F461" s="18" t="s">
        <v>393</v>
      </c>
      <c r="G461" s="18"/>
      <c r="H461" s="18" t="s">
        <v>1841</v>
      </c>
      <c r="I461" s="20" t="s">
        <v>1842</v>
      </c>
      <c r="J461" s="19">
        <v>41970</v>
      </c>
      <c r="K461" s="20">
        <v>2014</v>
      </c>
      <c r="L461" s="20">
        <v>2015</v>
      </c>
      <c r="M461" s="31">
        <v>250</v>
      </c>
      <c r="N461" s="21" t="s">
        <v>130</v>
      </c>
      <c r="O461" s="23">
        <f>M461*VLOOKUP(N461,Kurzy!$A$2:$B$11,2,FALSE)</f>
        <v>250</v>
      </c>
      <c r="P461" s="18"/>
      <c r="Q461" s="18" t="s">
        <v>10147</v>
      </c>
      <c r="R461" s="4" t="s">
        <v>10157</v>
      </c>
    </row>
    <row r="462" spans="1:18" ht="38.25" x14ac:dyDescent="0.2">
      <c r="A462" s="7" t="s">
        <v>8</v>
      </c>
      <c r="B462" s="4" t="s">
        <v>50</v>
      </c>
      <c r="C462" s="18" t="s">
        <v>3990</v>
      </c>
      <c r="D462" s="18" t="s">
        <v>3991</v>
      </c>
      <c r="E462" s="18" t="s">
        <v>3992</v>
      </c>
      <c r="F462" s="18" t="s">
        <v>393</v>
      </c>
      <c r="G462" s="18"/>
      <c r="H462" s="18" t="s">
        <v>3993</v>
      </c>
      <c r="I462" s="20">
        <v>61989100</v>
      </c>
      <c r="J462" s="19">
        <v>42310</v>
      </c>
      <c r="K462" s="20">
        <v>2015</v>
      </c>
      <c r="L462" s="20">
        <v>2015</v>
      </c>
      <c r="M462" s="31">
        <v>1479</v>
      </c>
      <c r="N462" s="21" t="s">
        <v>130</v>
      </c>
      <c r="O462" s="23">
        <f>M462*VLOOKUP(N462,Kurzy!$A$2:$B$11,2,FALSE)</f>
        <v>1479</v>
      </c>
      <c r="P462" s="18"/>
      <c r="Q462" s="18" t="s">
        <v>10147</v>
      </c>
      <c r="R462" s="4" t="s">
        <v>10157</v>
      </c>
    </row>
    <row r="463" spans="1:18" ht="25.5" x14ac:dyDescent="0.2">
      <c r="A463" s="7" t="s">
        <v>8</v>
      </c>
      <c r="B463" s="4" t="s">
        <v>21</v>
      </c>
      <c r="C463" s="18" t="s">
        <v>4069</v>
      </c>
      <c r="D463" s="18" t="s">
        <v>3554</v>
      </c>
      <c r="E463" s="18" t="s">
        <v>4089</v>
      </c>
      <c r="F463" s="18" t="s">
        <v>4022</v>
      </c>
      <c r="G463" s="18" t="s">
        <v>3557</v>
      </c>
      <c r="H463" s="18" t="s">
        <v>4090</v>
      </c>
      <c r="I463" s="20" t="s">
        <v>4091</v>
      </c>
      <c r="J463" s="19"/>
      <c r="K463" s="20">
        <v>2015</v>
      </c>
      <c r="L463" s="20">
        <v>2015</v>
      </c>
      <c r="M463" s="31">
        <v>900</v>
      </c>
      <c r="N463" s="21" t="s">
        <v>130</v>
      </c>
      <c r="O463" s="23">
        <f>M463*VLOOKUP(N463,Kurzy!$A$2:$B$11,2,FALSE)</f>
        <v>900</v>
      </c>
      <c r="P463" s="18"/>
      <c r="Q463" s="18" t="s">
        <v>10147</v>
      </c>
      <c r="R463" s="4" t="s">
        <v>10157</v>
      </c>
    </row>
    <row r="464" spans="1:18" ht="51" x14ac:dyDescent="0.2">
      <c r="A464" s="7" t="s">
        <v>9</v>
      </c>
      <c r="B464" s="4" t="s">
        <v>2</v>
      </c>
      <c r="C464" s="18" t="s">
        <v>7007</v>
      </c>
      <c r="D464" s="18" t="s">
        <v>6970</v>
      </c>
      <c r="E464" s="18" t="s">
        <v>4073</v>
      </c>
      <c r="F464" s="18" t="s">
        <v>6971</v>
      </c>
      <c r="G464" s="18"/>
      <c r="H464" s="18" t="s">
        <v>6998</v>
      </c>
      <c r="I464" s="20"/>
      <c r="J464" s="19">
        <v>42058</v>
      </c>
      <c r="K464" s="20" t="s">
        <v>1275</v>
      </c>
      <c r="L464" s="20">
        <v>2015</v>
      </c>
      <c r="M464" s="31">
        <v>7500</v>
      </c>
      <c r="N464" s="21" t="s">
        <v>130</v>
      </c>
      <c r="O464" s="23">
        <f>M464*VLOOKUP(N464,Kurzy!$A$2:$B$11,2,FALSE)</f>
        <v>7500</v>
      </c>
      <c r="P464" s="18"/>
      <c r="Q464" s="18" t="s">
        <v>10147</v>
      </c>
      <c r="R464" s="4" t="s">
        <v>10157</v>
      </c>
    </row>
    <row r="465" spans="1:18" ht="51" x14ac:dyDescent="0.2">
      <c r="A465" s="7" t="s">
        <v>9</v>
      </c>
      <c r="B465" s="4" t="s">
        <v>2</v>
      </c>
      <c r="C465" s="18" t="s">
        <v>7020</v>
      </c>
      <c r="D465" s="18" t="s">
        <v>6970</v>
      </c>
      <c r="E465" s="18" t="s">
        <v>7021</v>
      </c>
      <c r="F465" s="18" t="s">
        <v>6971</v>
      </c>
      <c r="G465" s="18"/>
      <c r="H465" s="18" t="s">
        <v>6998</v>
      </c>
      <c r="I465" s="20"/>
      <c r="J465" s="19">
        <v>42079</v>
      </c>
      <c r="K465" s="20" t="s">
        <v>1275</v>
      </c>
      <c r="L465" s="20">
        <v>2015</v>
      </c>
      <c r="M465" s="31">
        <v>3500</v>
      </c>
      <c r="N465" s="21" t="s">
        <v>130</v>
      </c>
      <c r="O465" s="23">
        <f>M465*VLOOKUP(N465,Kurzy!$A$2:$B$11,2,FALSE)</f>
        <v>3500</v>
      </c>
      <c r="P465" s="18"/>
      <c r="Q465" s="18" t="s">
        <v>10147</v>
      </c>
      <c r="R465" s="4" t="s">
        <v>10157</v>
      </c>
    </row>
    <row r="466" spans="1:18" ht="38.25" x14ac:dyDescent="0.2">
      <c r="A466" s="7" t="s">
        <v>9</v>
      </c>
      <c r="B466" s="4" t="s">
        <v>2</v>
      </c>
      <c r="C466" s="18" t="s">
        <v>7183</v>
      </c>
      <c r="D466" s="18" t="s">
        <v>6970</v>
      </c>
      <c r="E466" s="18" t="s">
        <v>7184</v>
      </c>
      <c r="F466" s="18" t="s">
        <v>6971</v>
      </c>
      <c r="G466" s="18"/>
      <c r="H466" s="18" t="s">
        <v>6974</v>
      </c>
      <c r="I466" s="20"/>
      <c r="J466" s="19">
        <v>41948</v>
      </c>
      <c r="K466" s="20" t="s">
        <v>1291</v>
      </c>
      <c r="L466" s="20">
        <v>2015</v>
      </c>
      <c r="M466" s="31">
        <v>8500</v>
      </c>
      <c r="N466" s="21" t="s">
        <v>130</v>
      </c>
      <c r="O466" s="23">
        <f>M466*VLOOKUP(N466,Kurzy!$A$2:$B$11,2,FALSE)</f>
        <v>8500</v>
      </c>
      <c r="P466" s="18"/>
      <c r="Q466" s="18" t="s">
        <v>10147</v>
      </c>
      <c r="R466" s="4" t="s">
        <v>10157</v>
      </c>
    </row>
    <row r="467" spans="1:18" ht="38.25" x14ac:dyDescent="0.2">
      <c r="A467" s="7" t="s">
        <v>9</v>
      </c>
      <c r="B467" s="4" t="s">
        <v>2</v>
      </c>
      <c r="C467" s="18" t="s">
        <v>7185</v>
      </c>
      <c r="D467" s="18" t="s">
        <v>6970</v>
      </c>
      <c r="E467" s="18" t="s">
        <v>7186</v>
      </c>
      <c r="F467" s="18" t="s">
        <v>6971</v>
      </c>
      <c r="G467" s="18"/>
      <c r="H467" s="18" t="s">
        <v>6974</v>
      </c>
      <c r="I467" s="20"/>
      <c r="J467" s="19">
        <v>41940</v>
      </c>
      <c r="K467" s="20" t="s">
        <v>1291</v>
      </c>
      <c r="L467" s="20">
        <v>2015</v>
      </c>
      <c r="M467" s="31">
        <v>7500</v>
      </c>
      <c r="N467" s="21" t="s">
        <v>130</v>
      </c>
      <c r="O467" s="23">
        <f>M467*VLOOKUP(N467,Kurzy!$A$2:$B$11,2,FALSE)</f>
        <v>7500</v>
      </c>
      <c r="P467" s="18"/>
      <c r="Q467" s="18" t="s">
        <v>10147</v>
      </c>
      <c r="R467" s="4" t="s">
        <v>10157</v>
      </c>
    </row>
    <row r="468" spans="1:18" ht="38.25" x14ac:dyDescent="0.2">
      <c r="A468" s="7" t="s">
        <v>9</v>
      </c>
      <c r="B468" s="4" t="s">
        <v>2</v>
      </c>
      <c r="C468" s="18" t="s">
        <v>7187</v>
      </c>
      <c r="D468" s="18" t="s">
        <v>7188</v>
      </c>
      <c r="E468" s="18" t="s">
        <v>7189</v>
      </c>
      <c r="F468" s="18" t="s">
        <v>6971</v>
      </c>
      <c r="G468" s="18"/>
      <c r="H468" s="18" t="s">
        <v>6974</v>
      </c>
      <c r="I468" s="20"/>
      <c r="J468" s="19">
        <v>41950</v>
      </c>
      <c r="K468" s="20" t="s">
        <v>1291</v>
      </c>
      <c r="L468" s="20">
        <v>2015</v>
      </c>
      <c r="M468" s="31">
        <v>8500</v>
      </c>
      <c r="N468" s="21" t="s">
        <v>130</v>
      </c>
      <c r="O468" s="23">
        <f>M468*VLOOKUP(N468,Kurzy!$A$2:$B$11,2,FALSE)</f>
        <v>8500</v>
      </c>
      <c r="P468" s="18"/>
      <c r="Q468" s="18" t="s">
        <v>10147</v>
      </c>
      <c r="R468" s="4" t="s">
        <v>10157</v>
      </c>
    </row>
    <row r="469" spans="1:18" ht="25.5" x14ac:dyDescent="0.2">
      <c r="A469" s="7" t="s">
        <v>9</v>
      </c>
      <c r="B469" s="4" t="s">
        <v>85</v>
      </c>
      <c r="C469" s="18" t="s">
        <v>7210</v>
      </c>
      <c r="D469" s="18" t="s">
        <v>7211</v>
      </c>
      <c r="E469" s="18" t="s">
        <v>7212</v>
      </c>
      <c r="F469" s="18" t="s">
        <v>6971</v>
      </c>
      <c r="G469" s="18"/>
      <c r="H469" s="18" t="s">
        <v>7213</v>
      </c>
      <c r="I469" s="20">
        <v>14715405</v>
      </c>
      <c r="J469" s="19">
        <v>42174</v>
      </c>
      <c r="K469" s="20">
        <v>2015</v>
      </c>
      <c r="L469" s="20">
        <v>2015</v>
      </c>
      <c r="M469" s="31">
        <v>7000</v>
      </c>
      <c r="N469" s="21" t="s">
        <v>130</v>
      </c>
      <c r="O469" s="23">
        <f>M469*VLOOKUP(N469,Kurzy!$A$2:$B$11,2,FALSE)</f>
        <v>7000</v>
      </c>
      <c r="P469" s="18"/>
      <c r="Q469" s="18" t="s">
        <v>10147</v>
      </c>
      <c r="R469" s="4" t="s">
        <v>10157</v>
      </c>
    </row>
    <row r="470" spans="1:18" ht="25.5" x14ac:dyDescent="0.2">
      <c r="A470" s="7" t="s">
        <v>9</v>
      </c>
      <c r="B470" s="4" t="s">
        <v>85</v>
      </c>
      <c r="C470" s="18" t="s">
        <v>7214</v>
      </c>
      <c r="D470" s="18" t="s">
        <v>7215</v>
      </c>
      <c r="E470" s="18" t="s">
        <v>7216</v>
      </c>
      <c r="F470" s="18" t="s">
        <v>988</v>
      </c>
      <c r="G470" s="18"/>
      <c r="H470" s="18" t="s">
        <v>7217</v>
      </c>
      <c r="I470" s="20">
        <v>2911417</v>
      </c>
      <c r="J470" s="19">
        <v>42072</v>
      </c>
      <c r="K470" s="20">
        <v>2015</v>
      </c>
      <c r="L470" s="20">
        <v>2015</v>
      </c>
      <c r="M470" s="31">
        <v>493</v>
      </c>
      <c r="N470" s="21" t="s">
        <v>130</v>
      </c>
      <c r="O470" s="23">
        <f>M470*VLOOKUP(N470,Kurzy!$A$2:$B$11,2,FALSE)</f>
        <v>493</v>
      </c>
      <c r="P470" s="18"/>
      <c r="Q470" s="18" t="s">
        <v>10147</v>
      </c>
      <c r="R470" s="4" t="s">
        <v>10157</v>
      </c>
    </row>
    <row r="471" spans="1:18" ht="25.5" x14ac:dyDescent="0.2">
      <c r="A471" s="7" t="s">
        <v>9</v>
      </c>
      <c r="B471" s="4" t="s">
        <v>85</v>
      </c>
      <c r="C471" s="18" t="s">
        <v>7227</v>
      </c>
      <c r="D471" s="18" t="s">
        <v>7228</v>
      </c>
      <c r="E471" s="18" t="s">
        <v>7229</v>
      </c>
      <c r="F471" s="18" t="s">
        <v>6971</v>
      </c>
      <c r="G471" s="18"/>
      <c r="H471" s="18" t="s">
        <v>7230</v>
      </c>
      <c r="I471" s="20" t="s">
        <v>7231</v>
      </c>
      <c r="J471" s="19">
        <v>41989</v>
      </c>
      <c r="K471" s="20">
        <v>2015</v>
      </c>
      <c r="L471" s="20">
        <v>2015</v>
      </c>
      <c r="M471" s="31">
        <v>10995</v>
      </c>
      <c r="N471" s="21" t="s">
        <v>130</v>
      </c>
      <c r="O471" s="23">
        <f>M471*VLOOKUP(N471,Kurzy!$A$2:$B$11,2,FALSE)</f>
        <v>10995</v>
      </c>
      <c r="P471" s="18"/>
      <c r="Q471" s="18" t="s">
        <v>10147</v>
      </c>
      <c r="R471" s="4" t="s">
        <v>10157</v>
      </c>
    </row>
    <row r="472" spans="1:18" ht="25.5" x14ac:dyDescent="0.2">
      <c r="A472" s="7" t="s">
        <v>9</v>
      </c>
      <c r="B472" s="4" t="s">
        <v>85</v>
      </c>
      <c r="C472" s="18" t="s">
        <v>7232</v>
      </c>
      <c r="D472" s="18" t="s">
        <v>7233</v>
      </c>
      <c r="E472" s="18" t="s">
        <v>7234</v>
      </c>
      <c r="F472" s="18" t="s">
        <v>6971</v>
      </c>
      <c r="G472" s="18"/>
      <c r="H472" s="18" t="s">
        <v>7235</v>
      </c>
      <c r="I472" s="20">
        <v>46747885</v>
      </c>
      <c r="J472" s="19">
        <v>42264</v>
      </c>
      <c r="K472" s="20">
        <v>2015</v>
      </c>
      <c r="L472" s="20">
        <v>2015</v>
      </c>
      <c r="M472" s="31">
        <v>999</v>
      </c>
      <c r="N472" s="21" t="s">
        <v>130</v>
      </c>
      <c r="O472" s="23">
        <f>M472*VLOOKUP(N472,Kurzy!$A$2:$B$11,2,FALSE)</f>
        <v>999</v>
      </c>
      <c r="P472" s="18"/>
      <c r="Q472" s="18" t="s">
        <v>10147</v>
      </c>
      <c r="R472" s="4" t="s">
        <v>10157</v>
      </c>
    </row>
    <row r="473" spans="1:18" ht="38.25" x14ac:dyDescent="0.2">
      <c r="A473" s="7" t="s">
        <v>9</v>
      </c>
      <c r="B473" s="4" t="s">
        <v>85</v>
      </c>
      <c r="C473" s="18" t="s">
        <v>7240</v>
      </c>
      <c r="D473" s="18" t="s">
        <v>7211</v>
      </c>
      <c r="E473" s="18" t="s">
        <v>7241</v>
      </c>
      <c r="F473" s="18" t="s">
        <v>6971</v>
      </c>
      <c r="G473" s="18"/>
      <c r="H473" s="18" t="s">
        <v>7213</v>
      </c>
      <c r="I473" s="20">
        <v>14715405</v>
      </c>
      <c r="J473" s="19">
        <v>42324</v>
      </c>
      <c r="K473" s="20">
        <v>2015</v>
      </c>
      <c r="L473" s="20">
        <v>2015</v>
      </c>
      <c r="M473" s="31">
        <v>3000</v>
      </c>
      <c r="N473" s="21" t="s">
        <v>130</v>
      </c>
      <c r="O473" s="23">
        <f>M473*VLOOKUP(N473,Kurzy!$A$2:$B$11,2,FALSE)</f>
        <v>3000</v>
      </c>
      <c r="P473" s="18"/>
      <c r="Q473" s="18" t="s">
        <v>10147</v>
      </c>
      <c r="R473" s="4" t="s">
        <v>10157</v>
      </c>
    </row>
    <row r="474" spans="1:18" ht="38.25" x14ac:dyDescent="0.2">
      <c r="A474" s="7" t="s">
        <v>11</v>
      </c>
      <c r="B474" s="4" t="s">
        <v>51</v>
      </c>
      <c r="C474" s="18" t="s">
        <v>266</v>
      </c>
      <c r="D474" s="18" t="s">
        <v>267</v>
      </c>
      <c r="E474" s="18" t="s">
        <v>268</v>
      </c>
      <c r="F474" s="18" t="s">
        <v>269</v>
      </c>
      <c r="G474" s="18" t="s">
        <v>270</v>
      </c>
      <c r="H474" s="18" t="s">
        <v>269</v>
      </c>
      <c r="I474" s="20"/>
      <c r="J474" s="19">
        <v>2015</v>
      </c>
      <c r="K474" s="20">
        <v>2015</v>
      </c>
      <c r="L474" s="20">
        <v>2016</v>
      </c>
      <c r="M474" s="31">
        <v>5500</v>
      </c>
      <c r="N474" s="21" t="s">
        <v>130</v>
      </c>
      <c r="O474" s="23">
        <f>M474*VLOOKUP(N474,Kurzy!$A$2:$B$11,2,FALSE)</f>
        <v>5500</v>
      </c>
      <c r="P474" s="18"/>
      <c r="Q474" s="18" t="s">
        <v>10147</v>
      </c>
      <c r="R474" s="4" t="s">
        <v>10157</v>
      </c>
    </row>
    <row r="475" spans="1:18" ht="51" x14ac:dyDescent="0.2">
      <c r="A475" s="7" t="s">
        <v>32</v>
      </c>
      <c r="B475" s="4" t="s">
        <v>38</v>
      </c>
      <c r="C475" s="18" t="s">
        <v>5525</v>
      </c>
      <c r="D475" s="18" t="s">
        <v>5261</v>
      </c>
      <c r="E475" s="18" t="s">
        <v>5526</v>
      </c>
      <c r="F475" s="18" t="s">
        <v>2337</v>
      </c>
      <c r="G475" s="18" t="s">
        <v>345</v>
      </c>
      <c r="H475" s="18" t="s">
        <v>452</v>
      </c>
      <c r="I475" s="20">
        <v>30778867</v>
      </c>
      <c r="J475" s="19">
        <v>42263</v>
      </c>
      <c r="K475" s="20">
        <v>2015</v>
      </c>
      <c r="L475" s="20">
        <v>2018</v>
      </c>
      <c r="M475" s="31">
        <v>126454</v>
      </c>
      <c r="N475" s="21" t="s">
        <v>130</v>
      </c>
      <c r="O475" s="23">
        <f>M475*VLOOKUP(N475,Kurzy!$A$2:$B$11,2,FALSE)</f>
        <v>126454</v>
      </c>
      <c r="P475" s="70" t="s">
        <v>10197</v>
      </c>
      <c r="Q475" s="18" t="s">
        <v>10147</v>
      </c>
      <c r="R475" s="18" t="s">
        <v>10196</v>
      </c>
    </row>
    <row r="476" spans="1:18" ht="76.5" x14ac:dyDescent="0.2">
      <c r="A476" s="7" t="s">
        <v>7</v>
      </c>
      <c r="B476" s="4" t="s">
        <v>77</v>
      </c>
      <c r="C476" s="18" t="s">
        <v>6131</v>
      </c>
      <c r="D476" s="18" t="s">
        <v>6132</v>
      </c>
      <c r="E476" s="18" t="s">
        <v>6133</v>
      </c>
      <c r="F476" s="18" t="s">
        <v>6134</v>
      </c>
      <c r="G476" s="18" t="s">
        <v>6135</v>
      </c>
      <c r="H476" s="18" t="s">
        <v>6136</v>
      </c>
      <c r="I476" s="20"/>
      <c r="J476" s="19">
        <v>42033</v>
      </c>
      <c r="K476" s="20">
        <v>2015</v>
      </c>
      <c r="L476" s="20">
        <v>2015</v>
      </c>
      <c r="M476" s="31">
        <v>7996.49</v>
      </c>
      <c r="N476" s="21" t="s">
        <v>130</v>
      </c>
      <c r="O476" s="23">
        <f>M476*VLOOKUP(N476,Kurzy!$A$2:$B$11,2,FALSE)</f>
        <v>7996.49</v>
      </c>
      <c r="P476" s="18"/>
      <c r="Q476" s="18" t="s">
        <v>10147</v>
      </c>
      <c r="R476" s="18" t="s">
        <v>10189</v>
      </c>
    </row>
    <row r="477" spans="1:18" ht="38.25" x14ac:dyDescent="0.2">
      <c r="A477" s="7" t="s">
        <v>31</v>
      </c>
      <c r="B477" s="4" t="s">
        <v>18</v>
      </c>
      <c r="C477" s="18" t="s">
        <v>4854</v>
      </c>
      <c r="D477" s="18" t="s">
        <v>4855</v>
      </c>
      <c r="E477" s="18" t="s">
        <v>4856</v>
      </c>
      <c r="F477" s="18"/>
      <c r="G477" s="18" t="s">
        <v>4857</v>
      </c>
      <c r="H477" s="18"/>
      <c r="I477" s="20"/>
      <c r="J477" s="19">
        <v>41517</v>
      </c>
      <c r="K477" s="20">
        <v>2014</v>
      </c>
      <c r="L477" s="20">
        <v>2016</v>
      </c>
      <c r="M477" s="31">
        <v>11321</v>
      </c>
      <c r="N477" s="21" t="s">
        <v>130</v>
      </c>
      <c r="O477" s="23">
        <f>M477*VLOOKUP(N477,Kurzy!$A$2:$B$11,2,FALSE)</f>
        <v>11321</v>
      </c>
      <c r="P477" s="18"/>
      <c r="Q477" s="18" t="s">
        <v>10147</v>
      </c>
      <c r="R477" s="18" t="s">
        <v>10189</v>
      </c>
    </row>
    <row r="478" spans="1:18" ht="25.5" x14ac:dyDescent="0.2">
      <c r="A478" s="7" t="s">
        <v>31</v>
      </c>
      <c r="B478" s="4" t="s">
        <v>18</v>
      </c>
      <c r="C478" s="18" t="s">
        <v>4858</v>
      </c>
      <c r="D478" s="18" t="s">
        <v>4859</v>
      </c>
      <c r="E478" s="18" t="s">
        <v>4860</v>
      </c>
      <c r="F478" s="18"/>
      <c r="G478" s="18" t="s">
        <v>345</v>
      </c>
      <c r="H478" s="18" t="s">
        <v>4861</v>
      </c>
      <c r="I478" s="20"/>
      <c r="J478" s="19">
        <v>2015</v>
      </c>
      <c r="K478" s="20">
        <v>2015</v>
      </c>
      <c r="L478" s="20">
        <v>2017</v>
      </c>
      <c r="M478" s="31">
        <v>14072.8</v>
      </c>
      <c r="N478" s="21" t="s">
        <v>130</v>
      </c>
      <c r="O478" s="23">
        <f>M478*VLOOKUP(N478,Kurzy!$A$2:$B$11,2,FALSE)</f>
        <v>14072.8</v>
      </c>
      <c r="P478" s="18"/>
      <c r="Q478" s="18" t="s">
        <v>10147</v>
      </c>
      <c r="R478" s="18" t="s">
        <v>10189</v>
      </c>
    </row>
    <row r="479" spans="1:18" ht="51" x14ac:dyDescent="0.2">
      <c r="A479" s="7" t="s">
        <v>30</v>
      </c>
      <c r="B479" s="4" t="s">
        <v>47</v>
      </c>
      <c r="C479" s="18" t="s">
        <v>1935</v>
      </c>
      <c r="D479" s="18" t="s">
        <v>1936</v>
      </c>
      <c r="E479" s="18" t="s">
        <v>1937</v>
      </c>
      <c r="F479" s="18" t="s">
        <v>1938</v>
      </c>
      <c r="G479" s="18" t="s">
        <v>1939</v>
      </c>
      <c r="H479" s="18" t="s">
        <v>304</v>
      </c>
      <c r="I479" s="20"/>
      <c r="J479" s="19">
        <v>42045</v>
      </c>
      <c r="K479" s="20">
        <v>2015</v>
      </c>
      <c r="L479" s="20">
        <v>2018</v>
      </c>
      <c r="M479" s="31">
        <v>30625.88</v>
      </c>
      <c r="N479" s="21" t="s">
        <v>130</v>
      </c>
      <c r="O479" s="23">
        <f>M479*VLOOKUP(N479,Kurzy!$A$2:$B$11,2,FALSE)</f>
        <v>30625.88</v>
      </c>
      <c r="P479" s="18"/>
      <c r="Q479" s="18" t="s">
        <v>10147</v>
      </c>
      <c r="R479" s="18" t="s">
        <v>10189</v>
      </c>
    </row>
    <row r="480" spans="1:18" ht="38.25" x14ac:dyDescent="0.2">
      <c r="A480" s="7" t="s">
        <v>30</v>
      </c>
      <c r="B480" s="4" t="s">
        <v>45</v>
      </c>
      <c r="C480" s="18" t="s">
        <v>2007</v>
      </c>
      <c r="D480" s="18" t="s">
        <v>2008</v>
      </c>
      <c r="E480" s="18" t="s">
        <v>2009</v>
      </c>
      <c r="F480" s="18" t="s">
        <v>307</v>
      </c>
      <c r="G480" s="18" t="s">
        <v>1956</v>
      </c>
      <c r="H480" s="18" t="s">
        <v>304</v>
      </c>
      <c r="I480" s="20"/>
      <c r="J480" s="19">
        <v>41481</v>
      </c>
      <c r="K480" s="20">
        <v>2014</v>
      </c>
      <c r="L480" s="20">
        <v>2018</v>
      </c>
      <c r="M480" s="31">
        <v>138634.32</v>
      </c>
      <c r="N480" s="21" t="s">
        <v>130</v>
      </c>
      <c r="O480" s="23">
        <f>M480*VLOOKUP(N480,Kurzy!$A$2:$B$11,2,FALSE)</f>
        <v>138634.32</v>
      </c>
      <c r="P480" s="18"/>
      <c r="Q480" s="18" t="s">
        <v>10147</v>
      </c>
      <c r="R480" s="18" t="s">
        <v>10189</v>
      </c>
    </row>
    <row r="481" spans="1:18" ht="38.25" x14ac:dyDescent="0.2">
      <c r="A481" s="7" t="s">
        <v>30</v>
      </c>
      <c r="B481" s="4" t="s">
        <v>81</v>
      </c>
      <c r="C481" s="18" t="s">
        <v>2049</v>
      </c>
      <c r="D481" s="18" t="s">
        <v>1869</v>
      </c>
      <c r="E481" s="18" t="s">
        <v>2050</v>
      </c>
      <c r="F481" s="18" t="s">
        <v>2051</v>
      </c>
      <c r="G481" s="18" t="s">
        <v>2052</v>
      </c>
      <c r="H481" s="18" t="s">
        <v>2053</v>
      </c>
      <c r="I481" s="20"/>
      <c r="J481" s="19"/>
      <c r="K481" s="20">
        <v>2015</v>
      </c>
      <c r="L481" s="20">
        <v>2018</v>
      </c>
      <c r="M481" s="31">
        <v>8956</v>
      </c>
      <c r="N481" s="21" t="s">
        <v>10168</v>
      </c>
      <c r="O481" s="23">
        <f>M481*VLOOKUP(N481,Kurzy!$A$2:$B$11,2,FALSE)</f>
        <v>8265.8052607291193</v>
      </c>
      <c r="P481" s="18" t="s">
        <v>2087</v>
      </c>
      <c r="Q481" s="18" t="s">
        <v>10147</v>
      </c>
      <c r="R481" s="18" t="s">
        <v>10189</v>
      </c>
    </row>
    <row r="482" spans="1:18" ht="76.5" x14ac:dyDescent="0.2">
      <c r="A482" s="7" t="s">
        <v>19</v>
      </c>
      <c r="B482" s="4"/>
      <c r="C482" s="18" t="s">
        <v>5065</v>
      </c>
      <c r="D482" s="18" t="s">
        <v>5066</v>
      </c>
      <c r="E482" s="18" t="s">
        <v>5067</v>
      </c>
      <c r="F482" s="18" t="s">
        <v>4373</v>
      </c>
      <c r="G482" s="18" t="s">
        <v>5065</v>
      </c>
      <c r="H482" s="18" t="s">
        <v>5068</v>
      </c>
      <c r="I482" s="20"/>
      <c r="J482" s="19">
        <v>41543</v>
      </c>
      <c r="K482" s="20">
        <v>2013</v>
      </c>
      <c r="L482" s="20">
        <v>2015</v>
      </c>
      <c r="M482" s="31">
        <v>16911</v>
      </c>
      <c r="N482" s="21" t="s">
        <v>130</v>
      </c>
      <c r="O482" s="23">
        <f>M482*VLOOKUP(N482,Kurzy!$A$2:$B$11,2,FALSE)</f>
        <v>16911</v>
      </c>
      <c r="P482" s="18" t="s">
        <v>5069</v>
      </c>
      <c r="Q482" s="18" t="s">
        <v>10147</v>
      </c>
      <c r="R482" s="18" t="s">
        <v>10189</v>
      </c>
    </row>
    <row r="483" spans="1:18" ht="42.75" customHeight="1" x14ac:dyDescent="0.2">
      <c r="A483" s="7" t="s">
        <v>8</v>
      </c>
      <c r="B483" s="4" t="s">
        <v>82</v>
      </c>
      <c r="C483" s="17" t="s">
        <v>4159</v>
      </c>
      <c r="D483" s="24" t="s">
        <v>4160</v>
      </c>
      <c r="E483" s="18" t="s">
        <v>4161</v>
      </c>
      <c r="F483" s="18" t="s">
        <v>4157</v>
      </c>
      <c r="G483" s="18" t="s">
        <v>4162</v>
      </c>
      <c r="H483" s="18" t="s">
        <v>701</v>
      </c>
      <c r="I483" s="18"/>
      <c r="J483" s="19">
        <v>40301</v>
      </c>
      <c r="K483" s="20">
        <v>40238</v>
      </c>
      <c r="L483" s="20">
        <v>41455</v>
      </c>
      <c r="M483" s="22">
        <v>42753</v>
      </c>
      <c r="N483" s="21" t="s">
        <v>130</v>
      </c>
      <c r="O483" s="23">
        <f>M483*VLOOKUP(N483,Kurzy!$A$2:$B$11,2,FALSE)</f>
        <v>42753</v>
      </c>
      <c r="P483" s="18"/>
      <c r="Q483" s="18" t="s">
        <v>10147</v>
      </c>
      <c r="R483" s="18" t="s">
        <v>10189</v>
      </c>
    </row>
    <row r="484" spans="1:18" s="1" customFormat="1" ht="61.5" customHeight="1" x14ac:dyDescent="0.2">
      <c r="A484" s="27"/>
      <c r="B484" s="26"/>
      <c r="C484" s="26"/>
      <c r="D484" s="26"/>
      <c r="E484" s="26"/>
      <c r="F484" s="26"/>
      <c r="G484" s="26"/>
      <c r="H484" s="26"/>
      <c r="I484" s="26"/>
      <c r="J484" s="26"/>
      <c r="K484" s="26"/>
      <c r="L484" s="27"/>
      <c r="M484" s="26"/>
      <c r="N484" s="26"/>
      <c r="O484" s="38"/>
      <c r="P484" s="38"/>
      <c r="Q484" s="38"/>
    </row>
    <row r="485" spans="1:18" ht="66.75" customHeight="1" x14ac:dyDescent="0.2">
      <c r="A485" s="39" t="s">
        <v>131</v>
      </c>
      <c r="B485" s="38"/>
      <c r="C485" s="38"/>
      <c r="D485" s="38"/>
      <c r="E485" s="38"/>
      <c r="F485" s="38"/>
      <c r="G485" s="38"/>
      <c r="H485" s="38"/>
      <c r="I485" s="38"/>
      <c r="J485" s="38"/>
      <c r="K485" s="38"/>
      <c r="L485" s="38"/>
      <c r="M485" s="38"/>
      <c r="N485" s="38"/>
      <c r="O485" s="1"/>
      <c r="P485" s="1"/>
      <c r="Q485" s="1"/>
    </row>
    <row r="486" spans="1:18" ht="18" x14ac:dyDescent="0.2">
      <c r="A486" s="73"/>
      <c r="B486" s="73"/>
      <c r="C486" s="73"/>
      <c r="D486" s="73"/>
      <c r="E486" s="73"/>
      <c r="F486" s="73"/>
      <c r="G486" s="1"/>
      <c r="H486" s="1"/>
      <c r="I486" s="1"/>
      <c r="J486" s="1"/>
      <c r="K486" s="1"/>
      <c r="L486" s="1"/>
      <c r="M486" s="1"/>
      <c r="N486" s="1"/>
    </row>
  </sheetData>
  <autoFilter ref="A2:R483">
    <filterColumn colId="16">
      <filters>
        <filter val="A"/>
      </filters>
    </filterColumn>
    <sortState ref="A3:R440">
      <sortCondition ref="A3:A440"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mergeCells count="1">
    <mergeCell ref="A486:F486"/>
  </mergeCells>
  <dataValidations count="2">
    <dataValidation type="list" allowBlank="1" showInputMessage="1" showErrorMessage="1" sqref="A3:A483">
      <formula1>#REF!</formula1>
    </dataValidation>
    <dataValidation type="list" allowBlank="1" showInputMessage="1" showErrorMessage="1" sqref="B3:B483">
      <formula1>#REF!</formula1>
    </dataValidation>
  </dataValidations>
  <hyperlinks>
    <hyperlink ref="P475" r:id="rId1" display="http://www.erasmusplus.sk/index.php?sw=70"/>
    <hyperlink ref="P71" r:id="rId2"/>
  </hyperlinks>
  <pageMargins left="0.70866141732283472" right="0.70866141732283472" top="0.74803149606299213" bottom="0.74803149606299213" header="0.31496062992125984" footer="0.31496062992125984"/>
  <pageSetup paperSize="9" scale="37" fitToHeight="0" orientation="landscape" r:id="rId3"/>
  <headerFooter>
    <oddFooter>&amp;R&amp;P</oddFooter>
  </headerFooter>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Kurzy!$A$2:$A$11</xm:f>
          </x14:formula1>
          <xm:sqref>N3:N483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20"/>
  <sheetViews>
    <sheetView zoomScale="85" zoomScaleNormal="85" workbookViewId="0">
      <pane ySplit="2" topLeftCell="A3" activePane="bottomLeft" state="frozen"/>
      <selection pane="bottomLeft" activeCell="A3" sqref="A3"/>
    </sheetView>
  </sheetViews>
  <sheetFormatPr defaultRowHeight="15.75" x14ac:dyDescent="0.2"/>
  <cols>
    <col min="1" max="1" width="19.28515625" style="1" customWidth="1"/>
    <col min="2" max="2" width="24.85546875" style="1" customWidth="1"/>
    <col min="3" max="3" width="55.7109375" style="1" customWidth="1"/>
    <col min="4" max="4" width="26" style="1" customWidth="1"/>
    <col min="5" max="5" width="17.140625" style="1" customWidth="1"/>
    <col min="6" max="6" width="32" style="1" customWidth="1"/>
    <col min="7" max="7" width="18.140625" style="1" customWidth="1"/>
    <col min="8" max="8" width="26" style="1" customWidth="1"/>
    <col min="9" max="9" width="10.7109375" style="1" customWidth="1"/>
    <col min="10" max="10" width="22.42578125" style="1" customWidth="1"/>
    <col min="11" max="11" width="11.7109375" style="1" customWidth="1"/>
    <col min="12" max="12" width="10.7109375" style="1" customWidth="1"/>
    <col min="13" max="13" width="19.28515625" style="1" customWidth="1"/>
    <col min="14" max="14" width="25.42578125" style="1" customWidth="1"/>
    <col min="15" max="15" width="4.140625" style="1" bestFit="1" customWidth="1"/>
    <col min="16" max="16" width="27.140625" style="1" customWidth="1"/>
    <col min="17" max="16384" width="9.140625" style="1"/>
  </cols>
  <sheetData>
    <row r="1" spans="1:16" ht="35.25" customHeight="1" x14ac:dyDescent="0.2">
      <c r="A1" s="34" t="s">
        <v>150</v>
      </c>
    </row>
    <row r="2" spans="1:16" s="2" customFormat="1" ht="139.5" customHeight="1" x14ac:dyDescent="0.2">
      <c r="A2" s="9" t="s">
        <v>23</v>
      </c>
      <c r="B2" s="3" t="s">
        <v>125</v>
      </c>
      <c r="C2" s="3" t="s">
        <v>24</v>
      </c>
      <c r="D2" s="3" t="s">
        <v>124</v>
      </c>
      <c r="E2" s="3" t="s">
        <v>15</v>
      </c>
      <c r="F2" s="13" t="s">
        <v>159</v>
      </c>
      <c r="G2" s="3" t="s">
        <v>126</v>
      </c>
      <c r="H2" s="3" t="s">
        <v>3</v>
      </c>
      <c r="I2" s="3" t="s">
        <v>123</v>
      </c>
      <c r="J2" s="13" t="s">
        <v>128</v>
      </c>
      <c r="K2" s="3" t="s">
        <v>120</v>
      </c>
      <c r="L2" s="3" t="s">
        <v>121</v>
      </c>
      <c r="M2" s="6" t="s">
        <v>156</v>
      </c>
      <c r="N2" s="3" t="s">
        <v>1</v>
      </c>
      <c r="O2" s="3" t="s">
        <v>8045</v>
      </c>
      <c r="P2" s="3" t="s">
        <v>8046</v>
      </c>
    </row>
    <row r="3" spans="1:16" ht="38.25" x14ac:dyDescent="0.2">
      <c r="A3" s="7" t="s">
        <v>32</v>
      </c>
      <c r="B3" s="4" t="s">
        <v>60</v>
      </c>
      <c r="C3" s="4" t="s">
        <v>5731</v>
      </c>
      <c r="D3" s="8" t="s">
        <v>5732</v>
      </c>
      <c r="E3" s="4" t="s">
        <v>5733</v>
      </c>
      <c r="F3" s="4" t="s">
        <v>5734</v>
      </c>
      <c r="G3" s="4" t="s">
        <v>523</v>
      </c>
      <c r="H3" s="4" t="s">
        <v>503</v>
      </c>
      <c r="I3" s="4">
        <v>165182</v>
      </c>
      <c r="J3" s="41">
        <v>42178</v>
      </c>
      <c r="K3" s="11">
        <v>2015</v>
      </c>
      <c r="L3" s="11">
        <v>2015</v>
      </c>
      <c r="M3" s="5">
        <v>1000</v>
      </c>
      <c r="N3" s="4"/>
      <c r="O3" s="4"/>
      <c r="P3" s="4"/>
    </row>
    <row r="4" spans="1:16" ht="38.25" x14ac:dyDescent="0.2">
      <c r="A4" s="7" t="s">
        <v>32</v>
      </c>
      <c r="B4" s="4" t="s">
        <v>60</v>
      </c>
      <c r="C4" s="4" t="s">
        <v>5735</v>
      </c>
      <c r="D4" s="8" t="s">
        <v>5736</v>
      </c>
      <c r="E4" s="4">
        <v>134120632</v>
      </c>
      <c r="F4" s="4"/>
      <c r="G4" s="4" t="s">
        <v>5737</v>
      </c>
      <c r="H4" s="4" t="s">
        <v>452</v>
      </c>
      <c r="I4" s="4">
        <v>30778867</v>
      </c>
      <c r="J4" s="41">
        <v>41534</v>
      </c>
      <c r="K4" s="11">
        <v>2013</v>
      </c>
      <c r="L4" s="11">
        <v>2015</v>
      </c>
      <c r="M4" s="5">
        <v>2880</v>
      </c>
      <c r="N4" s="4"/>
      <c r="O4" s="4"/>
      <c r="P4" s="4"/>
    </row>
    <row r="5" spans="1:16" ht="25.5" x14ac:dyDescent="0.2">
      <c r="A5" s="7" t="s">
        <v>32</v>
      </c>
      <c r="B5" s="4" t="s">
        <v>62</v>
      </c>
      <c r="C5" s="4" t="s">
        <v>5738</v>
      </c>
      <c r="D5" s="8" t="s">
        <v>5739</v>
      </c>
      <c r="E5" s="4" t="s">
        <v>5740</v>
      </c>
      <c r="F5" s="4" t="s">
        <v>5741</v>
      </c>
      <c r="G5" s="4" t="s">
        <v>5742</v>
      </c>
      <c r="H5" s="4" t="s">
        <v>478</v>
      </c>
      <c r="I5" s="4">
        <v>31821596</v>
      </c>
      <c r="J5" s="41">
        <v>2015</v>
      </c>
      <c r="K5" s="11">
        <v>2015</v>
      </c>
      <c r="L5" s="11">
        <v>2015</v>
      </c>
      <c r="M5" s="5">
        <v>10000</v>
      </c>
      <c r="N5" s="4"/>
      <c r="O5" s="4"/>
      <c r="P5" s="4"/>
    </row>
    <row r="6" spans="1:16" ht="63.75" x14ac:dyDescent="0.2">
      <c r="A6" s="7" t="s">
        <v>32</v>
      </c>
      <c r="B6" s="4" t="s">
        <v>62</v>
      </c>
      <c r="C6" s="4" t="s">
        <v>5743</v>
      </c>
      <c r="D6" s="8" t="s">
        <v>5744</v>
      </c>
      <c r="E6" s="4" t="s">
        <v>5745</v>
      </c>
      <c r="F6" s="4" t="s">
        <v>5241</v>
      </c>
      <c r="G6" s="4" t="s">
        <v>5242</v>
      </c>
      <c r="H6" s="4" t="s">
        <v>5243</v>
      </c>
      <c r="I6" s="4">
        <v>30808898</v>
      </c>
      <c r="J6" s="41">
        <v>2015</v>
      </c>
      <c r="K6" s="11">
        <v>2015</v>
      </c>
      <c r="L6" s="11">
        <v>2015</v>
      </c>
      <c r="M6" s="5">
        <v>600</v>
      </c>
      <c r="N6" s="4"/>
      <c r="O6" s="4"/>
      <c r="P6" s="4"/>
    </row>
    <row r="7" spans="1:16" x14ac:dyDescent="0.2">
      <c r="A7" s="7" t="s">
        <v>32</v>
      </c>
      <c r="B7" s="4" t="s">
        <v>36</v>
      </c>
      <c r="C7" s="4" t="s">
        <v>5746</v>
      </c>
      <c r="D7" s="8" t="s">
        <v>5747</v>
      </c>
      <c r="E7" s="4" t="s">
        <v>5748</v>
      </c>
      <c r="F7" s="4" t="s">
        <v>5749</v>
      </c>
      <c r="G7" s="4" t="s">
        <v>5750</v>
      </c>
      <c r="H7" s="4" t="s">
        <v>503</v>
      </c>
      <c r="I7" s="4">
        <v>165182</v>
      </c>
      <c r="J7" s="41">
        <v>42177</v>
      </c>
      <c r="K7" s="11">
        <v>2015</v>
      </c>
      <c r="L7" s="11">
        <v>2015</v>
      </c>
      <c r="M7" s="5">
        <v>3000</v>
      </c>
      <c r="N7" s="4"/>
      <c r="O7" s="4"/>
      <c r="P7" s="4"/>
    </row>
    <row r="8" spans="1:16" ht="25.5" x14ac:dyDescent="0.2">
      <c r="A8" s="7" t="s">
        <v>32</v>
      </c>
      <c r="B8" s="4" t="s">
        <v>36</v>
      </c>
      <c r="C8" s="4" t="s">
        <v>5751</v>
      </c>
      <c r="D8" s="8" t="s">
        <v>5752</v>
      </c>
      <c r="E8" s="4" t="s">
        <v>5753</v>
      </c>
      <c r="F8" s="4" t="s">
        <v>5749</v>
      </c>
      <c r="G8" s="4" t="s">
        <v>5750</v>
      </c>
      <c r="H8" s="4" t="s">
        <v>503</v>
      </c>
      <c r="I8" s="4">
        <v>165182</v>
      </c>
      <c r="J8" s="41">
        <v>42160</v>
      </c>
      <c r="K8" s="11">
        <v>2015</v>
      </c>
      <c r="L8" s="11">
        <v>2015</v>
      </c>
      <c r="M8" s="5">
        <v>5000</v>
      </c>
      <c r="N8" s="4"/>
      <c r="O8" s="4"/>
      <c r="P8" s="4"/>
    </row>
    <row r="9" spans="1:16" x14ac:dyDescent="0.2">
      <c r="A9" s="7" t="s">
        <v>32</v>
      </c>
      <c r="B9" s="4" t="s">
        <v>36</v>
      </c>
      <c r="C9" s="4" t="s">
        <v>5754</v>
      </c>
      <c r="D9" s="8" t="s">
        <v>5747</v>
      </c>
      <c r="E9" s="4" t="s">
        <v>5755</v>
      </c>
      <c r="F9" s="4" t="s">
        <v>5749</v>
      </c>
      <c r="G9" s="4" t="s">
        <v>5750</v>
      </c>
      <c r="H9" s="4" t="s">
        <v>503</v>
      </c>
      <c r="I9" s="4">
        <v>165182</v>
      </c>
      <c r="J9" s="41">
        <v>42131</v>
      </c>
      <c r="K9" s="11">
        <v>2015</v>
      </c>
      <c r="L9" s="11">
        <v>2015</v>
      </c>
      <c r="M9" s="5">
        <v>2365</v>
      </c>
      <c r="N9" s="4"/>
      <c r="O9" s="4"/>
      <c r="P9" s="4"/>
    </row>
    <row r="10" spans="1:16" ht="25.5" x14ac:dyDescent="0.2">
      <c r="A10" s="7" t="s">
        <v>32</v>
      </c>
      <c r="B10" s="4" t="s">
        <v>36</v>
      </c>
      <c r="C10" s="4" t="s">
        <v>5756</v>
      </c>
      <c r="D10" s="8" t="s">
        <v>5757</v>
      </c>
      <c r="E10" s="4" t="s">
        <v>5758</v>
      </c>
      <c r="F10" s="4" t="s">
        <v>5759</v>
      </c>
      <c r="G10" s="4" t="s">
        <v>212</v>
      </c>
      <c r="H10" s="4" t="s">
        <v>212</v>
      </c>
      <c r="I10" s="4">
        <v>225690</v>
      </c>
      <c r="J10" s="41">
        <v>42167</v>
      </c>
      <c r="K10" s="11">
        <v>2015</v>
      </c>
      <c r="L10" s="11">
        <v>2015</v>
      </c>
      <c r="M10" s="5">
        <v>600</v>
      </c>
      <c r="N10" s="4"/>
      <c r="O10" s="4"/>
      <c r="P10" s="4"/>
    </row>
    <row r="11" spans="1:16" x14ac:dyDescent="0.2">
      <c r="A11" s="7" t="s">
        <v>32</v>
      </c>
      <c r="B11" s="4" t="s">
        <v>36</v>
      </c>
      <c r="C11" s="4" t="s">
        <v>5760</v>
      </c>
      <c r="D11" s="8" t="s">
        <v>5757</v>
      </c>
      <c r="E11" s="4" t="s">
        <v>5761</v>
      </c>
      <c r="F11" s="4" t="s">
        <v>5759</v>
      </c>
      <c r="G11" s="4" t="s">
        <v>212</v>
      </c>
      <c r="H11" s="4" t="s">
        <v>212</v>
      </c>
      <c r="I11" s="4">
        <v>225690</v>
      </c>
      <c r="J11" s="41">
        <v>42167</v>
      </c>
      <c r="K11" s="11">
        <v>2015</v>
      </c>
      <c r="L11" s="11">
        <v>2015</v>
      </c>
      <c r="M11" s="5">
        <v>400</v>
      </c>
      <c r="N11" s="4"/>
      <c r="O11" s="4"/>
      <c r="P11" s="4"/>
    </row>
    <row r="12" spans="1:16" ht="38.25" x14ac:dyDescent="0.2">
      <c r="A12" s="7" t="s">
        <v>32</v>
      </c>
      <c r="B12" s="4" t="s">
        <v>36</v>
      </c>
      <c r="C12" s="4" t="s">
        <v>5392</v>
      </c>
      <c r="D12" s="8" t="s">
        <v>5393</v>
      </c>
      <c r="E12" s="4" t="s">
        <v>5762</v>
      </c>
      <c r="F12" s="4"/>
      <c r="G12" s="4"/>
      <c r="H12" s="4" t="s">
        <v>5763</v>
      </c>
      <c r="I12" s="4">
        <v>42401259</v>
      </c>
      <c r="J12" s="41">
        <v>42256</v>
      </c>
      <c r="K12" s="11">
        <v>2015</v>
      </c>
      <c r="L12" s="11">
        <v>2015</v>
      </c>
      <c r="M12" s="5">
        <v>500</v>
      </c>
      <c r="N12" s="4"/>
      <c r="O12" s="4"/>
      <c r="P12" s="4"/>
    </row>
    <row r="13" spans="1:16" ht="25.5" x14ac:dyDescent="0.2">
      <c r="A13" s="7" t="s">
        <v>32</v>
      </c>
      <c r="B13" s="4" t="s">
        <v>36</v>
      </c>
      <c r="C13" s="4" t="s">
        <v>5764</v>
      </c>
      <c r="D13" s="8" t="s">
        <v>5757</v>
      </c>
      <c r="E13" s="4" t="s">
        <v>5765</v>
      </c>
      <c r="F13" s="4" t="s">
        <v>5766</v>
      </c>
      <c r="G13" s="4" t="s">
        <v>5767</v>
      </c>
      <c r="H13" s="4" t="s">
        <v>5768</v>
      </c>
      <c r="I13" s="4">
        <v>603481</v>
      </c>
      <c r="J13" s="41">
        <v>42284</v>
      </c>
      <c r="K13" s="11">
        <v>2015</v>
      </c>
      <c r="L13" s="11">
        <v>2015</v>
      </c>
      <c r="M13" s="5">
        <v>900</v>
      </c>
      <c r="N13" s="4"/>
      <c r="O13" s="4"/>
      <c r="P13" s="4"/>
    </row>
    <row r="14" spans="1:16" ht="25.5" x14ac:dyDescent="0.2">
      <c r="A14" s="7" t="s">
        <v>32</v>
      </c>
      <c r="B14" s="4" t="s">
        <v>36</v>
      </c>
      <c r="C14" s="4" t="s">
        <v>5769</v>
      </c>
      <c r="D14" s="8" t="s">
        <v>5770</v>
      </c>
      <c r="E14" s="4" t="s">
        <v>5771</v>
      </c>
      <c r="F14" s="4"/>
      <c r="G14" s="4"/>
      <c r="H14" s="4" t="s">
        <v>5772</v>
      </c>
      <c r="I14" s="4">
        <v>164712</v>
      </c>
      <c r="J14" s="41">
        <v>41974</v>
      </c>
      <c r="K14" s="11">
        <v>2015</v>
      </c>
      <c r="L14" s="11">
        <v>2015</v>
      </c>
      <c r="M14" s="5">
        <v>3000</v>
      </c>
      <c r="N14" s="4"/>
      <c r="O14" s="4"/>
      <c r="P14" s="4"/>
    </row>
    <row r="15" spans="1:16" ht="25.5" x14ac:dyDescent="0.2">
      <c r="A15" s="7" t="s">
        <v>32</v>
      </c>
      <c r="B15" s="4" t="s">
        <v>61</v>
      </c>
      <c r="C15" s="4" t="s">
        <v>5773</v>
      </c>
      <c r="D15" s="8" t="s">
        <v>5774</v>
      </c>
      <c r="E15" s="4" t="s">
        <v>5775</v>
      </c>
      <c r="F15" s="4" t="s">
        <v>5776</v>
      </c>
      <c r="G15" s="4" t="s">
        <v>5777</v>
      </c>
      <c r="H15" s="4" t="s">
        <v>3564</v>
      </c>
      <c r="I15" s="4">
        <v>30857571</v>
      </c>
      <c r="J15" s="41">
        <v>41989</v>
      </c>
      <c r="K15" s="11">
        <v>2015</v>
      </c>
      <c r="L15" s="11">
        <v>2015</v>
      </c>
      <c r="M15" s="5">
        <v>3000</v>
      </c>
      <c r="N15" s="4"/>
      <c r="O15" s="4"/>
      <c r="P15" s="4"/>
    </row>
    <row r="16" spans="1:16" ht="25.5" x14ac:dyDescent="0.2">
      <c r="A16" s="7" t="s">
        <v>32</v>
      </c>
      <c r="B16" s="4" t="s">
        <v>61</v>
      </c>
      <c r="C16" s="4" t="s">
        <v>5778</v>
      </c>
      <c r="D16" s="8" t="s">
        <v>5779</v>
      </c>
      <c r="E16" s="4" t="s">
        <v>5780</v>
      </c>
      <c r="F16" s="4" t="s">
        <v>5776</v>
      </c>
      <c r="G16" s="4" t="s">
        <v>5781</v>
      </c>
      <c r="H16" s="4" t="s">
        <v>3564</v>
      </c>
      <c r="I16" s="4">
        <v>30857571</v>
      </c>
      <c r="J16" s="41">
        <v>41992</v>
      </c>
      <c r="K16" s="11">
        <v>2015</v>
      </c>
      <c r="L16" s="11">
        <v>2015</v>
      </c>
      <c r="M16" s="5">
        <v>2500</v>
      </c>
      <c r="N16" s="4"/>
      <c r="O16" s="4"/>
      <c r="P16" s="4"/>
    </row>
    <row r="17" spans="1:16" ht="25.5" x14ac:dyDescent="0.2">
      <c r="A17" s="7" t="s">
        <v>32</v>
      </c>
      <c r="B17" s="4" t="s">
        <v>61</v>
      </c>
      <c r="C17" s="4" t="s">
        <v>5782</v>
      </c>
      <c r="D17" s="8" t="s">
        <v>5783</v>
      </c>
      <c r="E17" s="4" t="s">
        <v>5784</v>
      </c>
      <c r="F17" s="4" t="s">
        <v>5776</v>
      </c>
      <c r="G17" s="4" t="s">
        <v>5777</v>
      </c>
      <c r="H17" s="4" t="s">
        <v>3564</v>
      </c>
      <c r="I17" s="4">
        <v>30857571</v>
      </c>
      <c r="J17" s="41">
        <v>41991</v>
      </c>
      <c r="K17" s="11">
        <v>2015</v>
      </c>
      <c r="L17" s="11">
        <v>2015</v>
      </c>
      <c r="M17" s="5">
        <v>3000</v>
      </c>
      <c r="N17" s="4"/>
      <c r="O17" s="4"/>
      <c r="P17" s="4"/>
    </row>
    <row r="18" spans="1:16" ht="63.75" x14ac:dyDescent="0.2">
      <c r="A18" s="7" t="s">
        <v>32</v>
      </c>
      <c r="B18" s="4" t="s">
        <v>61</v>
      </c>
      <c r="C18" s="4" t="s">
        <v>5785</v>
      </c>
      <c r="D18" s="8" t="s">
        <v>5786</v>
      </c>
      <c r="E18" s="4" t="s">
        <v>5787</v>
      </c>
      <c r="F18" s="4" t="s">
        <v>5788</v>
      </c>
      <c r="G18" s="4" t="s">
        <v>5789</v>
      </c>
      <c r="H18" s="4" t="s">
        <v>2131</v>
      </c>
      <c r="I18" s="4">
        <v>164381</v>
      </c>
      <c r="J18" s="41">
        <v>42354</v>
      </c>
      <c r="K18" s="11">
        <v>2015</v>
      </c>
      <c r="L18" s="11">
        <v>2016</v>
      </c>
      <c r="M18" s="5">
        <v>93412</v>
      </c>
      <c r="N18" s="4"/>
      <c r="O18" s="4"/>
      <c r="P18" s="4"/>
    </row>
    <row r="19" spans="1:16" ht="25.5" x14ac:dyDescent="0.2">
      <c r="A19" s="7" t="s">
        <v>32</v>
      </c>
      <c r="B19" s="4" t="s">
        <v>61</v>
      </c>
      <c r="C19" s="4" t="s">
        <v>5790</v>
      </c>
      <c r="D19" s="8" t="s">
        <v>5791</v>
      </c>
      <c r="E19" s="4" t="s">
        <v>5792</v>
      </c>
      <c r="F19" s="4" t="s">
        <v>5793</v>
      </c>
      <c r="G19" s="4" t="s">
        <v>5794</v>
      </c>
      <c r="H19" s="4" t="s">
        <v>5794</v>
      </c>
      <c r="I19" s="4">
        <v>165182</v>
      </c>
      <c r="J19" s="41">
        <v>42179</v>
      </c>
      <c r="K19" s="11">
        <v>2015</v>
      </c>
      <c r="L19" s="11">
        <v>2015</v>
      </c>
      <c r="M19" s="5">
        <v>1000</v>
      </c>
      <c r="N19" s="4"/>
      <c r="O19" s="4"/>
      <c r="P19" s="4"/>
    </row>
    <row r="20" spans="1:16" ht="38.25" x14ac:dyDescent="0.2">
      <c r="A20" s="7" t="s">
        <v>32</v>
      </c>
      <c r="B20" s="4" t="s">
        <v>61</v>
      </c>
      <c r="C20" s="4" t="s">
        <v>5795</v>
      </c>
      <c r="D20" s="8" t="s">
        <v>5796</v>
      </c>
      <c r="E20" s="4" t="s">
        <v>5797</v>
      </c>
      <c r="F20" s="4" t="s">
        <v>5798</v>
      </c>
      <c r="G20" s="4" t="s">
        <v>5799</v>
      </c>
      <c r="H20" s="4" t="s">
        <v>5799</v>
      </c>
      <c r="I20" s="4">
        <v>35750871</v>
      </c>
      <c r="J20" s="41">
        <v>42265</v>
      </c>
      <c r="K20" s="11">
        <v>2015</v>
      </c>
      <c r="L20" s="11">
        <v>2015</v>
      </c>
      <c r="M20" s="5">
        <v>6000</v>
      </c>
      <c r="N20" s="4"/>
      <c r="O20" s="4"/>
      <c r="P20" s="4"/>
    </row>
    <row r="21" spans="1:16" ht="38.25" x14ac:dyDescent="0.2">
      <c r="A21" s="7" t="s">
        <v>32</v>
      </c>
      <c r="B21" s="4" t="s">
        <v>61</v>
      </c>
      <c r="C21" s="4" t="s">
        <v>5800</v>
      </c>
      <c r="D21" s="8" t="s">
        <v>5783</v>
      </c>
      <c r="E21" s="4" t="s">
        <v>5801</v>
      </c>
      <c r="F21" s="4" t="s">
        <v>5802</v>
      </c>
      <c r="G21" s="4" t="s">
        <v>5803</v>
      </c>
      <c r="H21" s="4" t="s">
        <v>5803</v>
      </c>
      <c r="I21" s="4">
        <v>42136571</v>
      </c>
      <c r="J21" s="41">
        <v>42215</v>
      </c>
      <c r="K21" s="11">
        <v>2015</v>
      </c>
      <c r="L21" s="11">
        <v>2015</v>
      </c>
      <c r="M21" s="5">
        <v>650</v>
      </c>
      <c r="N21" s="4"/>
      <c r="O21" s="4"/>
      <c r="P21" s="4"/>
    </row>
    <row r="22" spans="1:16" ht="38.25" x14ac:dyDescent="0.2">
      <c r="A22" s="7" t="s">
        <v>32</v>
      </c>
      <c r="B22" s="4" t="s">
        <v>61</v>
      </c>
      <c r="C22" s="4" t="s">
        <v>5804</v>
      </c>
      <c r="D22" s="8" t="s">
        <v>5783</v>
      </c>
      <c r="E22" s="4" t="s">
        <v>5805</v>
      </c>
      <c r="F22" s="4" t="s">
        <v>393</v>
      </c>
      <c r="G22" s="4" t="s">
        <v>5806</v>
      </c>
      <c r="H22" s="4" t="s">
        <v>5806</v>
      </c>
      <c r="I22" s="4">
        <v>603201</v>
      </c>
      <c r="J22" s="41">
        <v>42320</v>
      </c>
      <c r="K22" s="11">
        <v>2015</v>
      </c>
      <c r="L22" s="11">
        <v>2015</v>
      </c>
      <c r="M22" s="5">
        <v>100</v>
      </c>
      <c r="N22" s="4"/>
      <c r="O22" s="4"/>
      <c r="P22" s="4"/>
    </row>
    <row r="23" spans="1:16" ht="38.25" x14ac:dyDescent="0.2">
      <c r="A23" s="7" t="s">
        <v>32</v>
      </c>
      <c r="B23" s="4" t="s">
        <v>61</v>
      </c>
      <c r="C23" s="4" t="s">
        <v>5807</v>
      </c>
      <c r="D23" s="8" t="s">
        <v>5783</v>
      </c>
      <c r="E23" s="4" t="s">
        <v>5808</v>
      </c>
      <c r="F23" s="4" t="s">
        <v>5809</v>
      </c>
      <c r="G23" s="4" t="s">
        <v>5810</v>
      </c>
      <c r="H23" s="4" t="s">
        <v>5810</v>
      </c>
      <c r="I23" s="4" t="s">
        <v>5811</v>
      </c>
      <c r="J23" s="41">
        <v>42151</v>
      </c>
      <c r="K23" s="11">
        <v>2015</v>
      </c>
      <c r="L23" s="11">
        <v>2015</v>
      </c>
      <c r="M23" s="5">
        <v>1850</v>
      </c>
      <c r="N23" s="4"/>
      <c r="O23" s="4"/>
      <c r="P23" s="4"/>
    </row>
    <row r="24" spans="1:16" ht="51" x14ac:dyDescent="0.2">
      <c r="A24" s="7" t="s">
        <v>32</v>
      </c>
      <c r="B24" s="4" t="s">
        <v>61</v>
      </c>
      <c r="C24" s="4" t="s">
        <v>5812</v>
      </c>
      <c r="D24" s="8" t="s">
        <v>5436</v>
      </c>
      <c r="E24" s="4" t="s">
        <v>5813</v>
      </c>
      <c r="F24" s="4" t="s">
        <v>5814</v>
      </c>
      <c r="G24" s="4" t="s">
        <v>5815</v>
      </c>
      <c r="H24" s="4" t="s">
        <v>5815</v>
      </c>
      <c r="I24" s="4">
        <v>42131693</v>
      </c>
      <c r="J24" s="41">
        <v>42186</v>
      </c>
      <c r="K24" s="11">
        <v>2015</v>
      </c>
      <c r="L24" s="11">
        <v>2015</v>
      </c>
      <c r="M24" s="5">
        <v>535</v>
      </c>
      <c r="N24" s="4"/>
      <c r="O24" s="4"/>
      <c r="P24" s="4"/>
    </row>
    <row r="25" spans="1:16" ht="25.5" x14ac:dyDescent="0.2">
      <c r="A25" s="7" t="s">
        <v>32</v>
      </c>
      <c r="B25" s="4" t="s">
        <v>61</v>
      </c>
      <c r="C25" s="4" t="s">
        <v>5816</v>
      </c>
      <c r="D25" s="8" t="s">
        <v>5436</v>
      </c>
      <c r="E25" s="4" t="s">
        <v>5817</v>
      </c>
      <c r="F25" s="4" t="s">
        <v>5818</v>
      </c>
      <c r="G25" s="4" t="s">
        <v>5819</v>
      </c>
      <c r="H25" s="4" t="s">
        <v>5819</v>
      </c>
      <c r="I25" s="4">
        <v>151653</v>
      </c>
      <c r="J25" s="41">
        <v>42166</v>
      </c>
      <c r="K25" s="11">
        <v>2015</v>
      </c>
      <c r="L25" s="11">
        <v>2015</v>
      </c>
      <c r="M25" s="5">
        <v>1000</v>
      </c>
      <c r="N25" s="4"/>
      <c r="O25" s="4"/>
      <c r="P25" s="4"/>
    </row>
    <row r="26" spans="1:16" ht="25.5" x14ac:dyDescent="0.2">
      <c r="A26" s="7" t="s">
        <v>32</v>
      </c>
      <c r="B26" s="4" t="s">
        <v>61</v>
      </c>
      <c r="C26" s="4" t="s">
        <v>5820</v>
      </c>
      <c r="D26" s="8" t="s">
        <v>5821</v>
      </c>
      <c r="E26" s="4" t="s">
        <v>5822</v>
      </c>
      <c r="F26" s="4" t="s">
        <v>5788</v>
      </c>
      <c r="G26" s="4" t="s">
        <v>5823</v>
      </c>
      <c r="H26" s="4" t="s">
        <v>5823</v>
      </c>
      <c r="I26" s="4" t="s">
        <v>5811</v>
      </c>
      <c r="J26" s="41">
        <v>41275</v>
      </c>
      <c r="K26" s="11">
        <v>2013</v>
      </c>
      <c r="L26" s="11">
        <v>2015</v>
      </c>
      <c r="M26" s="5">
        <v>1100</v>
      </c>
      <c r="N26" s="4"/>
      <c r="O26" s="4"/>
      <c r="P26" s="4"/>
    </row>
    <row r="27" spans="1:16" ht="38.25" x14ac:dyDescent="0.2">
      <c r="A27" s="7" t="s">
        <v>32</v>
      </c>
      <c r="B27" s="4" t="s">
        <v>61</v>
      </c>
      <c r="C27" s="4" t="s">
        <v>5824</v>
      </c>
      <c r="D27" s="8" t="s">
        <v>5825</v>
      </c>
      <c r="E27" s="4" t="s">
        <v>5826</v>
      </c>
      <c r="F27" s="4" t="s">
        <v>5827</v>
      </c>
      <c r="G27" s="4" t="s">
        <v>5828</v>
      </c>
      <c r="H27" s="4" t="s">
        <v>5828</v>
      </c>
      <c r="I27" s="4">
        <v>42131111</v>
      </c>
      <c r="J27" s="41">
        <v>42031</v>
      </c>
      <c r="K27" s="11">
        <v>2015</v>
      </c>
      <c r="L27" s="11">
        <v>2015</v>
      </c>
      <c r="M27" s="5">
        <v>180</v>
      </c>
      <c r="N27" s="4"/>
      <c r="O27" s="4"/>
      <c r="P27" s="4"/>
    </row>
    <row r="28" spans="1:16" ht="38.25" x14ac:dyDescent="0.2">
      <c r="A28" s="7" t="s">
        <v>32</v>
      </c>
      <c r="B28" s="4" t="s">
        <v>61</v>
      </c>
      <c r="C28" s="4" t="s">
        <v>5829</v>
      </c>
      <c r="D28" s="8" t="s">
        <v>5830</v>
      </c>
      <c r="E28" s="4" t="s">
        <v>5831</v>
      </c>
      <c r="F28" s="4" t="s">
        <v>5832</v>
      </c>
      <c r="G28" s="4" t="s">
        <v>5833</v>
      </c>
      <c r="H28" s="4" t="s">
        <v>5833</v>
      </c>
      <c r="I28" s="4">
        <v>156884</v>
      </c>
      <c r="J28" s="41">
        <v>41968</v>
      </c>
      <c r="K28" s="11">
        <v>2015</v>
      </c>
      <c r="L28" s="11">
        <v>2015</v>
      </c>
      <c r="M28" s="5">
        <v>10262</v>
      </c>
      <c r="N28" s="4"/>
      <c r="O28" s="4"/>
      <c r="P28" s="4"/>
    </row>
    <row r="29" spans="1:16" ht="25.5" x14ac:dyDescent="0.2">
      <c r="A29" s="7" t="s">
        <v>32</v>
      </c>
      <c r="B29" s="4" t="s">
        <v>61</v>
      </c>
      <c r="C29" s="4" t="s">
        <v>5834</v>
      </c>
      <c r="D29" s="8" t="s">
        <v>5830</v>
      </c>
      <c r="E29" s="4" t="s">
        <v>5835</v>
      </c>
      <c r="F29" s="4" t="s">
        <v>5836</v>
      </c>
      <c r="G29" s="4" t="s">
        <v>5837</v>
      </c>
      <c r="H29" s="4" t="s">
        <v>5837</v>
      </c>
      <c r="I29" s="4">
        <v>35791489</v>
      </c>
      <c r="J29" s="41">
        <v>41899</v>
      </c>
      <c r="K29" s="11">
        <v>2015</v>
      </c>
      <c r="L29" s="11">
        <v>2015</v>
      </c>
      <c r="M29" s="5">
        <v>4850</v>
      </c>
      <c r="N29" s="4"/>
      <c r="O29" s="4"/>
      <c r="P29" s="4"/>
    </row>
    <row r="30" spans="1:16" ht="191.25" x14ac:dyDescent="0.2">
      <c r="A30" s="7" t="s">
        <v>32</v>
      </c>
      <c r="B30" s="4" t="s">
        <v>61</v>
      </c>
      <c r="C30" s="4" t="s">
        <v>5838</v>
      </c>
      <c r="D30" s="8" t="s">
        <v>5839</v>
      </c>
      <c r="E30" s="4" t="s">
        <v>5840</v>
      </c>
      <c r="F30" s="4" t="s">
        <v>5841</v>
      </c>
      <c r="G30" s="4" t="s">
        <v>5842</v>
      </c>
      <c r="H30" s="4" t="s">
        <v>2131</v>
      </c>
      <c r="I30" s="4">
        <v>164381</v>
      </c>
      <c r="J30" s="41">
        <v>42352</v>
      </c>
      <c r="K30" s="11">
        <v>2015</v>
      </c>
      <c r="L30" s="11">
        <v>2015</v>
      </c>
      <c r="M30" s="5">
        <v>93412</v>
      </c>
      <c r="N30" s="4"/>
      <c r="O30" s="4"/>
      <c r="P30" s="4"/>
    </row>
    <row r="31" spans="1:16" ht="38.25" x14ac:dyDescent="0.2">
      <c r="A31" s="7" t="s">
        <v>32</v>
      </c>
      <c r="B31" s="4" t="s">
        <v>38</v>
      </c>
      <c r="C31" s="4" t="s">
        <v>5843</v>
      </c>
      <c r="D31" s="8" t="s">
        <v>5287</v>
      </c>
      <c r="E31" s="4" t="s">
        <v>5844</v>
      </c>
      <c r="F31" s="4"/>
      <c r="G31" s="4" t="s">
        <v>5845</v>
      </c>
      <c r="H31" s="4" t="s">
        <v>5845</v>
      </c>
      <c r="I31" s="4">
        <v>35829141</v>
      </c>
      <c r="J31" s="41">
        <v>41969</v>
      </c>
      <c r="K31" s="11">
        <v>2014</v>
      </c>
      <c r="L31" s="11">
        <v>2015</v>
      </c>
      <c r="M31" s="5">
        <v>10000</v>
      </c>
      <c r="N31" s="4"/>
      <c r="O31" s="4"/>
      <c r="P31" s="4"/>
    </row>
    <row r="32" spans="1:16" ht="25.5" x14ac:dyDescent="0.2">
      <c r="A32" s="7" t="s">
        <v>32</v>
      </c>
      <c r="B32" s="4" t="s">
        <v>38</v>
      </c>
      <c r="C32" s="4" t="s">
        <v>5846</v>
      </c>
      <c r="D32" s="8" t="s">
        <v>5287</v>
      </c>
      <c r="E32" s="4" t="s">
        <v>5847</v>
      </c>
      <c r="F32" s="4"/>
      <c r="G32" s="4" t="s">
        <v>5848</v>
      </c>
      <c r="H32" s="4" t="s">
        <v>5849</v>
      </c>
      <c r="I32" s="4">
        <v>36713031</v>
      </c>
      <c r="J32" s="41">
        <v>42117</v>
      </c>
      <c r="K32" s="11">
        <v>2015</v>
      </c>
      <c r="L32" s="11">
        <v>2015</v>
      </c>
      <c r="M32" s="5">
        <v>8000</v>
      </c>
      <c r="N32" s="4"/>
      <c r="O32" s="4"/>
      <c r="P32" s="4"/>
    </row>
    <row r="33" spans="1:16" ht="25.5" x14ac:dyDescent="0.2">
      <c r="A33" s="7" t="s">
        <v>32</v>
      </c>
      <c r="B33" s="4" t="s">
        <v>38</v>
      </c>
      <c r="C33" s="4" t="s">
        <v>5850</v>
      </c>
      <c r="D33" s="8" t="s">
        <v>5261</v>
      </c>
      <c r="E33" s="4" t="s">
        <v>5851</v>
      </c>
      <c r="F33" s="4"/>
      <c r="G33" s="4" t="s">
        <v>5343</v>
      </c>
      <c r="H33" s="4" t="s">
        <v>5852</v>
      </c>
      <c r="I33" s="4">
        <v>42170427</v>
      </c>
      <c r="J33" s="41">
        <v>42158</v>
      </c>
      <c r="K33" s="11">
        <v>2015</v>
      </c>
      <c r="L33" s="11">
        <v>2015</v>
      </c>
      <c r="M33" s="5">
        <v>1459</v>
      </c>
      <c r="N33" s="4"/>
      <c r="O33" s="4"/>
      <c r="P33" s="4"/>
    </row>
    <row r="34" spans="1:16" ht="25.5" x14ac:dyDescent="0.2">
      <c r="A34" s="7" t="s">
        <v>32</v>
      </c>
      <c r="B34" s="4" t="s">
        <v>38</v>
      </c>
      <c r="C34" s="4" t="s">
        <v>5853</v>
      </c>
      <c r="D34" s="8" t="s">
        <v>5261</v>
      </c>
      <c r="E34" s="4" t="s">
        <v>5854</v>
      </c>
      <c r="F34" s="4"/>
      <c r="G34" s="4" t="s">
        <v>5343</v>
      </c>
      <c r="H34" s="4" t="s">
        <v>5855</v>
      </c>
      <c r="I34" s="4">
        <v>35968486</v>
      </c>
      <c r="J34" s="41">
        <v>42352</v>
      </c>
      <c r="K34" s="11">
        <v>2015</v>
      </c>
      <c r="L34" s="11">
        <v>2015</v>
      </c>
      <c r="M34" s="5">
        <v>1760</v>
      </c>
      <c r="N34" s="4"/>
      <c r="O34" s="4"/>
      <c r="P34" s="4"/>
    </row>
    <row r="35" spans="1:16" ht="51" x14ac:dyDescent="0.2">
      <c r="A35" s="7" t="s">
        <v>32</v>
      </c>
      <c r="B35" s="4" t="s">
        <v>39</v>
      </c>
      <c r="C35" s="4" t="s">
        <v>5856</v>
      </c>
      <c r="D35" s="8" t="s">
        <v>5641</v>
      </c>
      <c r="E35" s="4" t="s">
        <v>5857</v>
      </c>
      <c r="F35" s="4" t="s">
        <v>5858</v>
      </c>
      <c r="G35" s="4" t="s">
        <v>5571</v>
      </c>
      <c r="H35" s="4" t="s">
        <v>626</v>
      </c>
      <c r="I35" s="4">
        <v>31821596</v>
      </c>
      <c r="J35" s="41">
        <v>42013</v>
      </c>
      <c r="K35" s="11">
        <v>2014</v>
      </c>
      <c r="L35" s="11">
        <v>2015</v>
      </c>
      <c r="M35" s="5">
        <v>318.60000000000002</v>
      </c>
      <c r="N35" s="4"/>
      <c r="O35" s="4"/>
      <c r="P35" s="4"/>
    </row>
    <row r="36" spans="1:16" ht="51" x14ac:dyDescent="0.2">
      <c r="A36" s="7" t="s">
        <v>32</v>
      </c>
      <c r="B36" s="4" t="s">
        <v>39</v>
      </c>
      <c r="C36" s="4" t="s">
        <v>5859</v>
      </c>
      <c r="D36" s="8" t="s">
        <v>5641</v>
      </c>
      <c r="E36" s="4" t="s">
        <v>5860</v>
      </c>
      <c r="F36" s="4" t="s">
        <v>5858</v>
      </c>
      <c r="G36" s="4" t="s">
        <v>5571</v>
      </c>
      <c r="H36" s="4" t="s">
        <v>626</v>
      </c>
      <c r="I36" s="4">
        <v>31821597</v>
      </c>
      <c r="J36" s="41">
        <v>41991</v>
      </c>
      <c r="K36" s="11">
        <v>2014</v>
      </c>
      <c r="L36" s="11">
        <v>2015</v>
      </c>
      <c r="M36" s="5">
        <v>1515.5</v>
      </c>
      <c r="N36" s="4"/>
      <c r="O36" s="4"/>
      <c r="P36" s="4"/>
    </row>
    <row r="37" spans="1:16" ht="25.5" x14ac:dyDescent="0.2">
      <c r="A37" s="7" t="s">
        <v>32</v>
      </c>
      <c r="B37" s="4" t="s">
        <v>39</v>
      </c>
      <c r="C37" s="4" t="s">
        <v>5861</v>
      </c>
      <c r="D37" s="8" t="s">
        <v>5862</v>
      </c>
      <c r="E37" s="4" t="s">
        <v>5863</v>
      </c>
      <c r="F37" s="4" t="s">
        <v>5864</v>
      </c>
      <c r="G37" s="4" t="s">
        <v>5865</v>
      </c>
      <c r="H37" s="4" t="s">
        <v>5866</v>
      </c>
      <c r="I37" s="4">
        <v>151513</v>
      </c>
      <c r="J37" s="41">
        <v>41961</v>
      </c>
      <c r="K37" s="11">
        <v>2014</v>
      </c>
      <c r="L37" s="11">
        <v>2015</v>
      </c>
      <c r="M37" s="5">
        <v>9053.42</v>
      </c>
      <c r="N37" s="4"/>
      <c r="O37" s="4"/>
      <c r="P37" s="4"/>
    </row>
    <row r="38" spans="1:16" ht="25.5" x14ac:dyDescent="0.2">
      <c r="A38" s="7" t="s">
        <v>32</v>
      </c>
      <c r="B38" s="4" t="s">
        <v>39</v>
      </c>
      <c r="C38" s="4" t="s">
        <v>5867</v>
      </c>
      <c r="D38" s="8" t="s">
        <v>5868</v>
      </c>
      <c r="E38" s="4" t="s">
        <v>557</v>
      </c>
      <c r="F38" s="4" t="s">
        <v>5864</v>
      </c>
      <c r="G38" s="4" t="s">
        <v>5869</v>
      </c>
      <c r="H38" s="4" t="s">
        <v>5866</v>
      </c>
      <c r="I38" s="4">
        <v>151513</v>
      </c>
      <c r="J38" s="41">
        <v>42292</v>
      </c>
      <c r="K38" s="11">
        <v>2015</v>
      </c>
      <c r="L38" s="11">
        <v>2016</v>
      </c>
      <c r="M38" s="5">
        <v>61945</v>
      </c>
      <c r="N38" s="4"/>
      <c r="O38" s="4"/>
      <c r="P38" s="4"/>
    </row>
    <row r="39" spans="1:16" ht="25.5" x14ac:dyDescent="0.2">
      <c r="A39" s="7" t="s">
        <v>32</v>
      </c>
      <c r="B39" s="4" t="s">
        <v>39</v>
      </c>
      <c r="C39" s="4" t="s">
        <v>5870</v>
      </c>
      <c r="D39" s="8" t="s">
        <v>5868</v>
      </c>
      <c r="E39" s="4" t="s">
        <v>552</v>
      </c>
      <c r="F39" s="4" t="s">
        <v>5864</v>
      </c>
      <c r="G39" s="4" t="s">
        <v>5869</v>
      </c>
      <c r="H39" s="4" t="s">
        <v>5866</v>
      </c>
      <c r="I39" s="4">
        <v>151513</v>
      </c>
      <c r="J39" s="41">
        <v>42292</v>
      </c>
      <c r="K39" s="11">
        <v>2015</v>
      </c>
      <c r="L39" s="11">
        <v>2016</v>
      </c>
      <c r="M39" s="5">
        <v>17706</v>
      </c>
      <c r="N39" s="4"/>
      <c r="O39" s="4"/>
      <c r="P39" s="4"/>
    </row>
    <row r="40" spans="1:16" ht="38.25" x14ac:dyDescent="0.2">
      <c r="A40" s="7" t="s">
        <v>32</v>
      </c>
      <c r="B40" s="4" t="s">
        <v>63</v>
      </c>
      <c r="C40" s="4" t="s">
        <v>5871</v>
      </c>
      <c r="D40" s="8" t="s">
        <v>5295</v>
      </c>
      <c r="E40" s="4" t="s">
        <v>5872</v>
      </c>
      <c r="F40" s="4" t="s">
        <v>606</v>
      </c>
      <c r="G40" s="4" t="s">
        <v>5873</v>
      </c>
      <c r="H40" s="4" t="s">
        <v>889</v>
      </c>
      <c r="I40" s="4">
        <v>164381</v>
      </c>
      <c r="J40" s="41">
        <v>41744</v>
      </c>
      <c r="K40" s="11">
        <v>2014</v>
      </c>
      <c r="L40" s="11">
        <v>2015</v>
      </c>
      <c r="M40" s="5">
        <v>58712</v>
      </c>
      <c r="N40" s="4"/>
      <c r="O40" s="4"/>
      <c r="P40" s="4"/>
    </row>
    <row r="41" spans="1:16" ht="38.25" x14ac:dyDescent="0.2">
      <c r="A41" s="7" t="s">
        <v>32</v>
      </c>
      <c r="B41" s="4" t="s">
        <v>63</v>
      </c>
      <c r="C41" s="4" t="s">
        <v>5874</v>
      </c>
      <c r="D41" s="8" t="s">
        <v>5875</v>
      </c>
      <c r="E41" s="4" t="s">
        <v>5876</v>
      </c>
      <c r="F41" s="4" t="s">
        <v>5877</v>
      </c>
      <c r="G41" s="4" t="s">
        <v>5878</v>
      </c>
      <c r="H41" s="4" t="s">
        <v>503</v>
      </c>
      <c r="I41" s="4">
        <v>165182</v>
      </c>
      <c r="J41" s="41">
        <v>42136</v>
      </c>
      <c r="K41" s="11">
        <v>2015</v>
      </c>
      <c r="L41" s="11">
        <v>2015</v>
      </c>
      <c r="M41" s="5">
        <v>9709</v>
      </c>
      <c r="N41" s="4"/>
      <c r="O41" s="4"/>
      <c r="P41" s="4"/>
    </row>
    <row r="42" spans="1:16" ht="25.5" x14ac:dyDescent="0.2">
      <c r="A42" s="7" t="s">
        <v>32</v>
      </c>
      <c r="B42" s="4" t="s">
        <v>37</v>
      </c>
      <c r="C42" s="4" t="s">
        <v>5879</v>
      </c>
      <c r="D42" s="8" t="s">
        <v>5880</v>
      </c>
      <c r="E42" s="4" t="s">
        <v>5881</v>
      </c>
      <c r="F42" s="4"/>
      <c r="G42" s="4" t="s">
        <v>5879</v>
      </c>
      <c r="H42" s="4" t="s">
        <v>5882</v>
      </c>
      <c r="I42" s="4">
        <v>35946024</v>
      </c>
      <c r="J42" s="41">
        <v>42305</v>
      </c>
      <c r="K42" s="11">
        <v>2015</v>
      </c>
      <c r="L42" s="11">
        <v>2015</v>
      </c>
      <c r="M42" s="5">
        <v>1000</v>
      </c>
      <c r="N42" s="4"/>
      <c r="O42" s="4"/>
      <c r="P42" s="4"/>
    </row>
    <row r="43" spans="1:16" ht="25.5" x14ac:dyDescent="0.2">
      <c r="A43" s="7" t="s">
        <v>32</v>
      </c>
      <c r="B43" s="4" t="s">
        <v>64</v>
      </c>
      <c r="C43" s="4" t="s">
        <v>5883</v>
      </c>
      <c r="D43" s="8" t="s">
        <v>5884</v>
      </c>
      <c r="E43" s="4" t="s">
        <v>5885</v>
      </c>
      <c r="F43" s="4" t="s">
        <v>5886</v>
      </c>
      <c r="G43" s="4" t="s">
        <v>373</v>
      </c>
      <c r="H43" s="4" t="s">
        <v>5887</v>
      </c>
      <c r="I43" s="4">
        <v>30856868</v>
      </c>
      <c r="J43" s="41">
        <v>42067</v>
      </c>
      <c r="K43" s="11">
        <v>2015</v>
      </c>
      <c r="L43" s="11">
        <v>2015</v>
      </c>
      <c r="M43" s="5">
        <v>3000</v>
      </c>
      <c r="N43" s="4"/>
      <c r="O43" s="4"/>
      <c r="P43" s="4"/>
    </row>
    <row r="44" spans="1:16" ht="25.5" x14ac:dyDescent="0.2">
      <c r="A44" s="7" t="s">
        <v>32</v>
      </c>
      <c r="B44" s="4" t="s">
        <v>64</v>
      </c>
      <c r="C44" s="4" t="s">
        <v>5888</v>
      </c>
      <c r="D44" s="8" t="s">
        <v>5889</v>
      </c>
      <c r="E44" s="4" t="s">
        <v>5890</v>
      </c>
      <c r="F44" s="4" t="s">
        <v>5776</v>
      </c>
      <c r="G44" s="4" t="s">
        <v>5777</v>
      </c>
      <c r="H44" s="4" t="s">
        <v>362</v>
      </c>
      <c r="I44" s="4">
        <v>686930</v>
      </c>
      <c r="J44" s="41">
        <v>41991</v>
      </c>
      <c r="K44" s="11">
        <v>2015</v>
      </c>
      <c r="L44" s="11">
        <v>2015</v>
      </c>
      <c r="M44" s="5">
        <v>4800</v>
      </c>
      <c r="N44" s="4"/>
      <c r="O44" s="4"/>
      <c r="P44" s="4"/>
    </row>
    <row r="45" spans="1:16" ht="38.25" x14ac:dyDescent="0.2">
      <c r="A45" s="7" t="s">
        <v>29</v>
      </c>
      <c r="B45" s="4"/>
      <c r="C45" s="4" t="s">
        <v>661</v>
      </c>
      <c r="D45" s="8" t="s">
        <v>662</v>
      </c>
      <c r="E45" s="4" t="s">
        <v>663</v>
      </c>
      <c r="F45" s="4"/>
      <c r="G45" s="4" t="s">
        <v>664</v>
      </c>
      <c r="H45" s="4" t="s">
        <v>665</v>
      </c>
      <c r="I45" s="4" t="s">
        <v>666</v>
      </c>
      <c r="J45" s="41"/>
      <c r="K45" s="11">
        <v>2015</v>
      </c>
      <c r="L45" s="11">
        <v>2015</v>
      </c>
      <c r="M45" s="5">
        <v>2000</v>
      </c>
      <c r="N45" s="4" t="s">
        <v>667</v>
      </c>
      <c r="O45" s="4"/>
      <c r="P45" s="4"/>
    </row>
    <row r="46" spans="1:16" ht="38.25" x14ac:dyDescent="0.2">
      <c r="A46" s="7" t="s">
        <v>29</v>
      </c>
      <c r="B46" s="4"/>
      <c r="C46" s="4" t="s">
        <v>668</v>
      </c>
      <c r="D46" s="8" t="s">
        <v>662</v>
      </c>
      <c r="E46" s="4" t="s">
        <v>669</v>
      </c>
      <c r="F46" s="4"/>
      <c r="G46" s="4" t="s">
        <v>664</v>
      </c>
      <c r="H46" s="4" t="s">
        <v>665</v>
      </c>
      <c r="I46" s="4" t="s">
        <v>666</v>
      </c>
      <c r="J46" s="41"/>
      <c r="K46" s="11">
        <v>2015</v>
      </c>
      <c r="L46" s="11">
        <v>2015</v>
      </c>
      <c r="M46" s="5">
        <v>8000</v>
      </c>
      <c r="N46" s="4" t="s">
        <v>667</v>
      </c>
      <c r="O46" s="4"/>
      <c r="P46" s="4"/>
    </row>
    <row r="47" spans="1:16" ht="38.25" x14ac:dyDescent="0.2">
      <c r="A47" s="7" t="s">
        <v>29</v>
      </c>
      <c r="B47" s="4"/>
      <c r="C47" s="4" t="s">
        <v>670</v>
      </c>
      <c r="D47" s="8" t="s">
        <v>662</v>
      </c>
      <c r="E47" s="4" t="s">
        <v>671</v>
      </c>
      <c r="F47" s="4"/>
      <c r="G47" s="4" t="s">
        <v>664</v>
      </c>
      <c r="H47" s="4" t="s">
        <v>665</v>
      </c>
      <c r="I47" s="4" t="s">
        <v>666</v>
      </c>
      <c r="J47" s="41"/>
      <c r="K47" s="11">
        <v>2015</v>
      </c>
      <c r="L47" s="11">
        <v>2015</v>
      </c>
      <c r="M47" s="5">
        <v>500</v>
      </c>
      <c r="N47" s="4" t="s">
        <v>667</v>
      </c>
      <c r="O47" s="4"/>
      <c r="P47" s="4"/>
    </row>
    <row r="48" spans="1:16" ht="51" x14ac:dyDescent="0.2">
      <c r="A48" s="7" t="s">
        <v>5</v>
      </c>
      <c r="B48" s="4" t="s">
        <v>72</v>
      </c>
      <c r="C48" s="4" t="s">
        <v>5018</v>
      </c>
      <c r="D48" s="8" t="s">
        <v>5019</v>
      </c>
      <c r="E48" s="4" t="s">
        <v>5020</v>
      </c>
      <c r="F48" s="4"/>
      <c r="G48" s="4" t="s">
        <v>5021</v>
      </c>
      <c r="H48" s="4" t="s">
        <v>5022</v>
      </c>
      <c r="I48" s="4">
        <v>31819494</v>
      </c>
      <c r="J48" s="41">
        <v>41225</v>
      </c>
      <c r="K48" s="11">
        <v>2013</v>
      </c>
      <c r="L48" s="11">
        <v>2015</v>
      </c>
      <c r="M48" s="5">
        <v>379942</v>
      </c>
      <c r="N48" s="4"/>
      <c r="O48" s="4"/>
      <c r="P48" s="4"/>
    </row>
    <row r="49" spans="1:16" ht="51" x14ac:dyDescent="0.2">
      <c r="A49" s="7" t="s">
        <v>5</v>
      </c>
      <c r="B49" s="4" t="s">
        <v>108</v>
      </c>
      <c r="C49" s="4" t="s">
        <v>5023</v>
      </c>
      <c r="D49" s="8" t="s">
        <v>5024</v>
      </c>
      <c r="E49" s="4" t="s">
        <v>5025</v>
      </c>
      <c r="F49" s="4"/>
      <c r="G49" s="4" t="s">
        <v>5026</v>
      </c>
      <c r="H49" s="4" t="s">
        <v>5027</v>
      </c>
      <c r="I49" s="4">
        <v>156621</v>
      </c>
      <c r="J49" s="41">
        <v>41939</v>
      </c>
      <c r="K49" s="11">
        <v>2014</v>
      </c>
      <c r="L49" s="11">
        <v>2015</v>
      </c>
      <c r="M49" s="5">
        <v>556</v>
      </c>
      <c r="N49" s="4"/>
      <c r="O49" s="4"/>
      <c r="P49" s="4"/>
    </row>
    <row r="50" spans="1:16" ht="38.25" x14ac:dyDescent="0.2">
      <c r="A50" s="7" t="s">
        <v>5</v>
      </c>
      <c r="B50" s="4" t="s">
        <v>114</v>
      </c>
      <c r="C50" s="4" t="s">
        <v>5028</v>
      </c>
      <c r="D50" s="8" t="s">
        <v>5029</v>
      </c>
      <c r="E50" s="4" t="s">
        <v>5030</v>
      </c>
      <c r="F50" s="4"/>
      <c r="G50" s="4" t="s">
        <v>5031</v>
      </c>
      <c r="H50" s="4" t="s">
        <v>503</v>
      </c>
      <c r="I50" s="4">
        <v>165182</v>
      </c>
      <c r="J50" s="41">
        <v>42135</v>
      </c>
      <c r="K50" s="11">
        <v>2015</v>
      </c>
      <c r="L50" s="11">
        <v>2015</v>
      </c>
      <c r="M50" s="5">
        <v>7830</v>
      </c>
      <c r="N50" s="4" t="s">
        <v>5032</v>
      </c>
      <c r="O50" s="4"/>
      <c r="P50" s="4"/>
    </row>
    <row r="51" spans="1:16" ht="38.25" x14ac:dyDescent="0.2">
      <c r="A51" s="7" t="s">
        <v>5</v>
      </c>
      <c r="B51" s="4" t="s">
        <v>114</v>
      </c>
      <c r="C51" s="4" t="s">
        <v>5033</v>
      </c>
      <c r="D51" s="8" t="s">
        <v>5029</v>
      </c>
      <c r="E51" s="4" t="s">
        <v>5034</v>
      </c>
      <c r="F51" s="4"/>
      <c r="G51" s="4" t="s">
        <v>5031</v>
      </c>
      <c r="H51" s="4" t="s">
        <v>503</v>
      </c>
      <c r="I51" s="4">
        <v>165182</v>
      </c>
      <c r="J51" s="41">
        <v>42177</v>
      </c>
      <c r="K51" s="11">
        <v>2015</v>
      </c>
      <c r="L51" s="11">
        <v>2015</v>
      </c>
      <c r="M51" s="5">
        <v>2800</v>
      </c>
      <c r="N51" s="4" t="s">
        <v>5032</v>
      </c>
      <c r="O51" s="4"/>
      <c r="P51" s="4"/>
    </row>
    <row r="52" spans="1:16" ht="51" x14ac:dyDescent="0.2">
      <c r="A52" s="7" t="s">
        <v>5</v>
      </c>
      <c r="B52" s="4" t="s">
        <v>107</v>
      </c>
      <c r="C52" s="4" t="s">
        <v>5035</v>
      </c>
      <c r="D52" s="8" t="s">
        <v>5036</v>
      </c>
      <c r="E52" s="4" t="s">
        <v>5037</v>
      </c>
      <c r="F52" s="4"/>
      <c r="G52" s="4" t="s">
        <v>5021</v>
      </c>
      <c r="H52" s="4" t="s">
        <v>5022</v>
      </c>
      <c r="I52" s="4">
        <v>31819494</v>
      </c>
      <c r="J52" s="41">
        <v>41474</v>
      </c>
      <c r="K52" s="11">
        <v>2013</v>
      </c>
      <c r="L52" s="11">
        <v>2015</v>
      </c>
      <c r="M52" s="5">
        <v>28373</v>
      </c>
      <c r="N52" s="4"/>
      <c r="O52" s="4"/>
      <c r="P52" s="4"/>
    </row>
    <row r="53" spans="1:16" ht="25.5" x14ac:dyDescent="0.2">
      <c r="A53" s="7" t="s">
        <v>5</v>
      </c>
      <c r="B53" s="4" t="s">
        <v>107</v>
      </c>
      <c r="C53" s="4" t="s">
        <v>5038</v>
      </c>
      <c r="D53" s="8" t="s">
        <v>5039</v>
      </c>
      <c r="E53" s="4" t="s">
        <v>5040</v>
      </c>
      <c r="F53" s="4"/>
      <c r="G53" s="4" t="s">
        <v>5021</v>
      </c>
      <c r="H53" s="4" t="s">
        <v>5022</v>
      </c>
      <c r="I53" s="4">
        <v>31819494</v>
      </c>
      <c r="J53" s="41">
        <v>41499</v>
      </c>
      <c r="K53" s="11">
        <v>2013</v>
      </c>
      <c r="L53" s="11">
        <v>2015</v>
      </c>
      <c r="M53" s="5">
        <v>79164</v>
      </c>
      <c r="N53" s="4"/>
      <c r="O53" s="4"/>
      <c r="P53" s="4"/>
    </row>
    <row r="54" spans="1:16" ht="38.25" x14ac:dyDescent="0.2">
      <c r="A54" s="7" t="s">
        <v>5</v>
      </c>
      <c r="B54" s="4" t="s">
        <v>114</v>
      </c>
      <c r="C54" s="4" t="s">
        <v>5041</v>
      </c>
      <c r="D54" s="8" t="s">
        <v>5029</v>
      </c>
      <c r="E54" s="4" t="s">
        <v>5042</v>
      </c>
      <c r="F54" s="4"/>
      <c r="G54" s="4" t="s">
        <v>5043</v>
      </c>
      <c r="H54" s="4" t="s">
        <v>5022</v>
      </c>
      <c r="I54" s="4">
        <v>31819494</v>
      </c>
      <c r="J54" s="41">
        <v>41193</v>
      </c>
      <c r="K54" s="11">
        <v>2012</v>
      </c>
      <c r="L54" s="11">
        <v>2015</v>
      </c>
      <c r="M54" s="5">
        <v>9977</v>
      </c>
      <c r="N54" s="4" t="s">
        <v>5044</v>
      </c>
      <c r="O54" s="4"/>
      <c r="P54" s="4"/>
    </row>
    <row r="55" spans="1:16" ht="25.5" x14ac:dyDescent="0.2">
      <c r="A55" s="7" t="s">
        <v>6</v>
      </c>
      <c r="B55" s="4" t="s">
        <v>109</v>
      </c>
      <c r="C55" s="4" t="s">
        <v>6017</v>
      </c>
      <c r="D55" s="8" t="s">
        <v>6018</v>
      </c>
      <c r="E55" s="4" t="s">
        <v>6019</v>
      </c>
      <c r="F55" s="4"/>
      <c r="G55" s="4" t="s">
        <v>6020</v>
      </c>
      <c r="H55" s="4" t="s">
        <v>5237</v>
      </c>
      <c r="I55" s="4"/>
      <c r="J55" s="41">
        <v>42222</v>
      </c>
      <c r="K55" s="11">
        <v>2015</v>
      </c>
      <c r="L55" s="11">
        <v>2015</v>
      </c>
      <c r="M55" s="5">
        <v>2000</v>
      </c>
      <c r="N55" s="4"/>
      <c r="O55" s="4"/>
      <c r="P55" s="4"/>
    </row>
    <row r="56" spans="1:16" ht="38.25" x14ac:dyDescent="0.2">
      <c r="A56" s="7" t="s">
        <v>6</v>
      </c>
      <c r="B56" s="4" t="s">
        <v>76</v>
      </c>
      <c r="C56" s="4" t="s">
        <v>6021</v>
      </c>
      <c r="D56" s="8" t="s">
        <v>6022</v>
      </c>
      <c r="E56" s="4" t="s">
        <v>6023</v>
      </c>
      <c r="F56" s="4"/>
      <c r="G56" s="4" t="s">
        <v>6024</v>
      </c>
      <c r="H56" s="4" t="s">
        <v>6025</v>
      </c>
      <c r="I56" s="4"/>
      <c r="J56" s="41">
        <v>42129</v>
      </c>
      <c r="K56" s="11">
        <v>2015</v>
      </c>
      <c r="L56" s="11">
        <v>2015</v>
      </c>
      <c r="M56" s="5">
        <v>500</v>
      </c>
      <c r="N56" s="4"/>
      <c r="O56" s="4"/>
      <c r="P56" s="4"/>
    </row>
    <row r="57" spans="1:16" ht="38.25" x14ac:dyDescent="0.2">
      <c r="A57" s="7" t="s">
        <v>6</v>
      </c>
      <c r="B57" s="4" t="s">
        <v>75</v>
      </c>
      <c r="C57" s="4" t="s">
        <v>6026</v>
      </c>
      <c r="D57" s="8" t="s">
        <v>6027</v>
      </c>
      <c r="E57" s="4" t="s">
        <v>6028</v>
      </c>
      <c r="F57" s="4" t="s">
        <v>6029</v>
      </c>
      <c r="G57" s="4" t="s">
        <v>6030</v>
      </c>
      <c r="H57" s="4" t="s">
        <v>5915</v>
      </c>
      <c r="I57" s="4"/>
      <c r="J57" s="41">
        <v>41961</v>
      </c>
      <c r="K57" s="11">
        <v>2015</v>
      </c>
      <c r="L57" s="11">
        <v>2015</v>
      </c>
      <c r="M57" s="5">
        <v>210</v>
      </c>
      <c r="N57" s="4"/>
      <c r="O57" s="4"/>
      <c r="P57" s="4"/>
    </row>
    <row r="58" spans="1:16" ht="25.5" x14ac:dyDescent="0.2">
      <c r="A58" s="7" t="s">
        <v>6</v>
      </c>
      <c r="B58" s="4" t="s">
        <v>75</v>
      </c>
      <c r="C58" s="4" t="s">
        <v>6031</v>
      </c>
      <c r="D58" s="8" t="s">
        <v>6032</v>
      </c>
      <c r="E58" s="4" t="s">
        <v>6033</v>
      </c>
      <c r="F58" s="4" t="s">
        <v>6034</v>
      </c>
      <c r="G58" s="4" t="s">
        <v>6035</v>
      </c>
      <c r="H58" s="4" t="s">
        <v>5915</v>
      </c>
      <c r="I58" s="4"/>
      <c r="J58" s="41">
        <v>42123</v>
      </c>
      <c r="K58" s="11">
        <v>2015</v>
      </c>
      <c r="L58" s="11">
        <v>2015</v>
      </c>
      <c r="M58" s="5">
        <v>600</v>
      </c>
      <c r="N58" s="4"/>
      <c r="O58" s="4"/>
      <c r="P58" s="4"/>
    </row>
    <row r="59" spans="1:16" ht="51" x14ac:dyDescent="0.2">
      <c r="A59" s="7" t="s">
        <v>6</v>
      </c>
      <c r="B59" s="4" t="s">
        <v>114</v>
      </c>
      <c r="C59" s="4" t="s">
        <v>6036</v>
      </c>
      <c r="D59" s="8" t="s">
        <v>6037</v>
      </c>
      <c r="E59" s="4" t="s">
        <v>6038</v>
      </c>
      <c r="F59" s="4" t="s">
        <v>811</v>
      </c>
      <c r="G59" s="4" t="s">
        <v>6039</v>
      </c>
      <c r="H59" s="4" t="s">
        <v>503</v>
      </c>
      <c r="I59" s="4"/>
      <c r="J59" s="41">
        <v>42192</v>
      </c>
      <c r="K59" s="11">
        <v>2015</v>
      </c>
      <c r="L59" s="11">
        <v>2015</v>
      </c>
      <c r="M59" s="5">
        <v>2500</v>
      </c>
      <c r="N59" s="4" t="s">
        <v>6040</v>
      </c>
      <c r="O59" s="4"/>
      <c r="P59" s="4"/>
    </row>
    <row r="60" spans="1:16" ht="25.5" x14ac:dyDescent="0.2">
      <c r="A60" s="7" t="s">
        <v>6</v>
      </c>
      <c r="B60" s="4" t="s">
        <v>114</v>
      </c>
      <c r="C60" s="4" t="s">
        <v>6041</v>
      </c>
      <c r="D60" s="8" t="s">
        <v>6042</v>
      </c>
      <c r="E60" s="4" t="s">
        <v>6043</v>
      </c>
      <c r="F60" s="4"/>
      <c r="G60" s="4" t="s">
        <v>6044</v>
      </c>
      <c r="H60" s="4" t="s">
        <v>5915</v>
      </c>
      <c r="I60" s="4"/>
      <c r="J60" s="41">
        <v>42167</v>
      </c>
      <c r="K60" s="11">
        <v>2015</v>
      </c>
      <c r="L60" s="11">
        <v>2015</v>
      </c>
      <c r="M60" s="5">
        <v>800</v>
      </c>
      <c r="N60" s="4" t="s">
        <v>6016</v>
      </c>
      <c r="O60" s="4"/>
      <c r="P60" s="4"/>
    </row>
    <row r="61" spans="1:16" ht="25.5" x14ac:dyDescent="0.2">
      <c r="A61" s="7" t="s">
        <v>6</v>
      </c>
      <c r="B61" s="4" t="s">
        <v>114</v>
      </c>
      <c r="C61" s="4" t="s">
        <v>6045</v>
      </c>
      <c r="D61" s="8" t="s">
        <v>6042</v>
      </c>
      <c r="E61" s="4" t="s">
        <v>6046</v>
      </c>
      <c r="F61" s="4"/>
      <c r="G61" s="4" t="s">
        <v>6047</v>
      </c>
      <c r="H61" s="4" t="s">
        <v>5915</v>
      </c>
      <c r="I61" s="4"/>
      <c r="J61" s="41">
        <v>42179</v>
      </c>
      <c r="K61" s="11">
        <v>2015</v>
      </c>
      <c r="L61" s="11">
        <v>2015</v>
      </c>
      <c r="M61" s="5">
        <v>1500</v>
      </c>
      <c r="N61" s="4" t="s">
        <v>6016</v>
      </c>
      <c r="O61" s="4"/>
      <c r="P61" s="4"/>
    </row>
    <row r="62" spans="1:16" ht="25.5" x14ac:dyDescent="0.2">
      <c r="A62" s="7" t="s">
        <v>6</v>
      </c>
      <c r="B62" s="4" t="s">
        <v>114</v>
      </c>
      <c r="C62" s="4" t="s">
        <v>6048</v>
      </c>
      <c r="D62" s="8" t="s">
        <v>6042</v>
      </c>
      <c r="E62" s="4" t="s">
        <v>6049</v>
      </c>
      <c r="F62" s="4"/>
      <c r="G62" s="4" t="s">
        <v>6050</v>
      </c>
      <c r="H62" s="4" t="s">
        <v>6025</v>
      </c>
      <c r="I62" s="4"/>
      <c r="J62" s="41">
        <v>42115</v>
      </c>
      <c r="K62" s="11">
        <v>2015</v>
      </c>
      <c r="L62" s="11">
        <v>2015</v>
      </c>
      <c r="M62" s="5">
        <v>2300</v>
      </c>
      <c r="N62" s="4" t="s">
        <v>6051</v>
      </c>
      <c r="O62" s="4"/>
      <c r="P62" s="4"/>
    </row>
    <row r="63" spans="1:16" ht="51" x14ac:dyDescent="0.2">
      <c r="A63" s="7" t="s">
        <v>7</v>
      </c>
      <c r="B63" s="4" t="s">
        <v>77</v>
      </c>
      <c r="C63" s="4" t="s">
        <v>6283</v>
      </c>
      <c r="D63" s="8" t="s">
        <v>6221</v>
      </c>
      <c r="E63" s="4" t="s">
        <v>6284</v>
      </c>
      <c r="F63" s="4"/>
      <c r="G63" s="4" t="s">
        <v>6285</v>
      </c>
      <c r="H63" s="4" t="s">
        <v>6286</v>
      </c>
      <c r="I63" s="4"/>
      <c r="J63" s="41"/>
      <c r="K63" s="11">
        <v>2015</v>
      </c>
      <c r="L63" s="11">
        <v>2015</v>
      </c>
      <c r="M63" s="5">
        <v>1666</v>
      </c>
      <c r="N63" s="4"/>
      <c r="O63" s="4"/>
      <c r="P63" s="4"/>
    </row>
    <row r="64" spans="1:16" ht="25.5" x14ac:dyDescent="0.2">
      <c r="A64" s="7" t="s">
        <v>31</v>
      </c>
      <c r="B64" s="4" t="s">
        <v>18</v>
      </c>
      <c r="C64" s="4" t="s">
        <v>4912</v>
      </c>
      <c r="D64" s="8" t="s">
        <v>4913</v>
      </c>
      <c r="E64" s="4" t="s">
        <v>4914</v>
      </c>
      <c r="F64" s="4"/>
      <c r="G64" s="4"/>
      <c r="H64" s="4" t="s">
        <v>4915</v>
      </c>
      <c r="I64" s="4"/>
      <c r="J64" s="41"/>
      <c r="K64" s="11"/>
      <c r="L64" s="11"/>
      <c r="M64" s="5">
        <v>4000</v>
      </c>
      <c r="N64" s="4"/>
      <c r="O64" s="4"/>
      <c r="P64" s="4"/>
    </row>
    <row r="65" spans="1:16" ht="25.5" x14ac:dyDescent="0.2">
      <c r="A65" s="7" t="s">
        <v>31</v>
      </c>
      <c r="B65" s="4" t="s">
        <v>79</v>
      </c>
      <c r="C65" s="4" t="s">
        <v>4916</v>
      </c>
      <c r="D65" s="8" t="s">
        <v>4917</v>
      </c>
      <c r="E65" s="4" t="s">
        <v>4918</v>
      </c>
      <c r="F65" s="4"/>
      <c r="G65" s="4"/>
      <c r="H65" s="4" t="s">
        <v>4919</v>
      </c>
      <c r="I65" s="4">
        <v>31753833</v>
      </c>
      <c r="J65" s="41">
        <v>42222</v>
      </c>
      <c r="K65" s="11">
        <v>2015</v>
      </c>
      <c r="L65" s="11">
        <v>2015</v>
      </c>
      <c r="M65" s="5">
        <v>2314.4299999999998</v>
      </c>
      <c r="N65" s="4"/>
      <c r="O65" s="4"/>
      <c r="P65" s="4"/>
    </row>
    <row r="66" spans="1:16" ht="25.5" x14ac:dyDescent="0.2">
      <c r="A66" s="7" t="s">
        <v>31</v>
      </c>
      <c r="B66" s="4" t="s">
        <v>79</v>
      </c>
      <c r="C66" s="4" t="s">
        <v>4920</v>
      </c>
      <c r="D66" s="8" t="s">
        <v>4921</v>
      </c>
      <c r="E66" s="4" t="s">
        <v>4906</v>
      </c>
      <c r="F66" s="4"/>
      <c r="G66" s="4"/>
      <c r="H66" s="4" t="s">
        <v>4922</v>
      </c>
      <c r="I66" s="4">
        <v>36093823</v>
      </c>
      <c r="J66" s="41">
        <v>42296</v>
      </c>
      <c r="K66" s="11">
        <v>2015</v>
      </c>
      <c r="L66" s="11">
        <v>2015</v>
      </c>
      <c r="M66" s="5">
        <v>150</v>
      </c>
      <c r="N66" s="4"/>
      <c r="O66" s="4"/>
      <c r="P66" s="4"/>
    </row>
    <row r="67" spans="1:16" ht="25.5" x14ac:dyDescent="0.2">
      <c r="A67" s="7" t="s">
        <v>31</v>
      </c>
      <c r="B67" s="4" t="s">
        <v>79</v>
      </c>
      <c r="C67" s="4" t="s">
        <v>4920</v>
      </c>
      <c r="D67" s="8" t="s">
        <v>4921</v>
      </c>
      <c r="E67" s="4">
        <v>1307150011</v>
      </c>
      <c r="F67" s="4"/>
      <c r="G67" s="4"/>
      <c r="H67" s="4" t="s">
        <v>4923</v>
      </c>
      <c r="I67" s="4">
        <v>37836901</v>
      </c>
      <c r="J67" s="41">
        <v>42290</v>
      </c>
      <c r="K67" s="11">
        <v>2015</v>
      </c>
      <c r="L67" s="11">
        <v>2015</v>
      </c>
      <c r="M67" s="5">
        <v>200</v>
      </c>
      <c r="N67" s="4"/>
      <c r="O67" s="4"/>
      <c r="P67" s="4"/>
    </row>
    <row r="68" spans="1:16" ht="25.5" x14ac:dyDescent="0.2">
      <c r="A68" s="7" t="s">
        <v>31</v>
      </c>
      <c r="B68" s="4" t="s">
        <v>79</v>
      </c>
      <c r="C68" s="4" t="s">
        <v>4924</v>
      </c>
      <c r="D68" s="8" t="s">
        <v>4925</v>
      </c>
      <c r="E68" s="4" t="s">
        <v>4926</v>
      </c>
      <c r="F68" s="4"/>
      <c r="G68" s="4"/>
      <c r="H68" s="4" t="s">
        <v>4927</v>
      </c>
      <c r="I68" s="4">
        <v>34126520</v>
      </c>
      <c r="J68" s="41">
        <v>42205</v>
      </c>
      <c r="K68" s="11">
        <v>2015</v>
      </c>
      <c r="L68" s="11">
        <v>2015</v>
      </c>
      <c r="M68" s="5">
        <v>400</v>
      </c>
      <c r="N68" s="4"/>
      <c r="O68" s="4"/>
      <c r="P68" s="4"/>
    </row>
    <row r="69" spans="1:16" ht="25.5" x14ac:dyDescent="0.2">
      <c r="A69" s="7" t="s">
        <v>31</v>
      </c>
      <c r="B69" s="4" t="s">
        <v>79</v>
      </c>
      <c r="C69" s="4" t="s">
        <v>4924</v>
      </c>
      <c r="D69" s="8" t="s">
        <v>4925</v>
      </c>
      <c r="E69" s="4" t="s">
        <v>4906</v>
      </c>
      <c r="F69" s="4"/>
      <c r="G69" s="4"/>
      <c r="H69" s="4" t="s">
        <v>4928</v>
      </c>
      <c r="I69" s="4">
        <v>36271098</v>
      </c>
      <c r="J69" s="41">
        <v>42194</v>
      </c>
      <c r="K69" s="11">
        <v>2015</v>
      </c>
      <c r="L69" s="11">
        <v>2015</v>
      </c>
      <c r="M69" s="5">
        <v>300</v>
      </c>
      <c r="N69" s="4"/>
      <c r="O69" s="4"/>
      <c r="P69" s="4"/>
    </row>
    <row r="70" spans="1:16" ht="25.5" x14ac:dyDescent="0.2">
      <c r="A70" s="7" t="s">
        <v>31</v>
      </c>
      <c r="B70" s="4" t="s">
        <v>79</v>
      </c>
      <c r="C70" s="4" t="s">
        <v>4929</v>
      </c>
      <c r="D70" s="8" t="s">
        <v>4930</v>
      </c>
      <c r="E70" s="4" t="s">
        <v>4931</v>
      </c>
      <c r="F70" s="4"/>
      <c r="G70" s="4"/>
      <c r="H70" s="4" t="s">
        <v>4932</v>
      </c>
      <c r="I70" s="4">
        <v>36237922</v>
      </c>
      <c r="J70" s="41">
        <v>42067</v>
      </c>
      <c r="K70" s="11">
        <v>2015</v>
      </c>
      <c r="L70" s="11">
        <v>2015</v>
      </c>
      <c r="M70" s="5">
        <v>150</v>
      </c>
      <c r="N70" s="4"/>
      <c r="O70" s="4"/>
      <c r="P70" s="4"/>
    </row>
    <row r="71" spans="1:16" ht="25.5" x14ac:dyDescent="0.2">
      <c r="A71" s="7" t="s">
        <v>31</v>
      </c>
      <c r="B71" s="4" t="s">
        <v>79</v>
      </c>
      <c r="C71" s="4" t="s">
        <v>4904</v>
      </c>
      <c r="D71" s="8" t="s">
        <v>4933</v>
      </c>
      <c r="E71" s="4" t="s">
        <v>4906</v>
      </c>
      <c r="F71" s="4"/>
      <c r="G71" s="4"/>
      <c r="H71" s="4" t="s">
        <v>4934</v>
      </c>
      <c r="I71" s="4">
        <v>31787312</v>
      </c>
      <c r="J71" s="41">
        <v>42046</v>
      </c>
      <c r="K71" s="11">
        <v>2015</v>
      </c>
      <c r="L71" s="11">
        <v>2015</v>
      </c>
      <c r="M71" s="5">
        <v>500</v>
      </c>
      <c r="N71" s="4"/>
      <c r="O71" s="4"/>
      <c r="P71" s="4"/>
    </row>
    <row r="72" spans="1:16" ht="25.5" x14ac:dyDescent="0.2">
      <c r="A72" s="7" t="s">
        <v>31</v>
      </c>
      <c r="B72" s="4" t="s">
        <v>79</v>
      </c>
      <c r="C72" s="4" t="s">
        <v>4935</v>
      </c>
      <c r="D72" s="8" t="s">
        <v>4917</v>
      </c>
      <c r="E72" s="4" t="s">
        <v>4936</v>
      </c>
      <c r="F72" s="4"/>
      <c r="G72" s="4"/>
      <c r="H72" s="4" t="s">
        <v>4919</v>
      </c>
      <c r="I72" s="4">
        <v>31753833</v>
      </c>
      <c r="J72" s="41">
        <v>41912</v>
      </c>
      <c r="K72" s="11">
        <v>2014</v>
      </c>
      <c r="L72" s="11">
        <v>2015</v>
      </c>
      <c r="M72" s="5">
        <v>190.27</v>
      </c>
      <c r="N72" s="4"/>
      <c r="O72" s="4"/>
      <c r="P72" s="4"/>
    </row>
    <row r="73" spans="1:16" ht="25.5" x14ac:dyDescent="0.2">
      <c r="A73" s="7" t="s">
        <v>31</v>
      </c>
      <c r="B73" s="4" t="s">
        <v>79</v>
      </c>
      <c r="C73" s="4" t="s">
        <v>4937</v>
      </c>
      <c r="D73" s="8" t="s">
        <v>4938</v>
      </c>
      <c r="E73" s="4"/>
      <c r="F73" s="4"/>
      <c r="G73" s="4"/>
      <c r="H73" s="4" t="s">
        <v>626</v>
      </c>
      <c r="I73" s="4">
        <v>31821596</v>
      </c>
      <c r="J73" s="41">
        <v>42256</v>
      </c>
      <c r="K73" s="11">
        <v>2015</v>
      </c>
      <c r="L73" s="11">
        <v>2015</v>
      </c>
      <c r="M73" s="5">
        <v>1289</v>
      </c>
      <c r="N73" s="4"/>
      <c r="O73" s="4"/>
      <c r="P73" s="4"/>
    </row>
    <row r="74" spans="1:16" ht="25.5" x14ac:dyDescent="0.2">
      <c r="A74" s="7" t="s">
        <v>31</v>
      </c>
      <c r="B74" s="4" t="s">
        <v>4939</v>
      </c>
      <c r="C74" s="4" t="s">
        <v>4940</v>
      </c>
      <c r="D74" s="8" t="s">
        <v>4941</v>
      </c>
      <c r="E74" s="4" t="s">
        <v>4942</v>
      </c>
      <c r="F74" s="4"/>
      <c r="G74" s="4"/>
      <c r="H74" s="4" t="s">
        <v>4943</v>
      </c>
      <c r="I74" s="4">
        <v>165182</v>
      </c>
      <c r="J74" s="41">
        <v>42172</v>
      </c>
      <c r="K74" s="11">
        <v>2015</v>
      </c>
      <c r="L74" s="11">
        <v>2016</v>
      </c>
      <c r="M74" s="5">
        <v>3500</v>
      </c>
      <c r="N74" s="4"/>
      <c r="O74" s="4"/>
      <c r="P74" s="4"/>
    </row>
    <row r="75" spans="1:16" ht="38.25" x14ac:dyDescent="0.2">
      <c r="A75" s="7" t="s">
        <v>30</v>
      </c>
      <c r="B75" s="4" t="s">
        <v>47</v>
      </c>
      <c r="C75" s="4" t="s">
        <v>2353</v>
      </c>
      <c r="D75" s="8" t="s">
        <v>2354</v>
      </c>
      <c r="E75" s="4" t="s">
        <v>2355</v>
      </c>
      <c r="F75" s="4" t="s">
        <v>2356</v>
      </c>
      <c r="G75" s="4" t="s">
        <v>2357</v>
      </c>
      <c r="H75" s="4" t="s">
        <v>2358</v>
      </c>
      <c r="I75" s="4">
        <v>35811790</v>
      </c>
      <c r="J75" s="41">
        <v>42009</v>
      </c>
      <c r="K75" s="11">
        <v>2015</v>
      </c>
      <c r="L75" s="11">
        <v>2015</v>
      </c>
      <c r="M75" s="5">
        <v>1400</v>
      </c>
      <c r="N75" s="4"/>
      <c r="O75" s="4"/>
      <c r="P75" s="4"/>
    </row>
    <row r="76" spans="1:16" ht="38.25" x14ac:dyDescent="0.2">
      <c r="A76" s="7" t="s">
        <v>30</v>
      </c>
      <c r="B76" s="4" t="s">
        <v>47</v>
      </c>
      <c r="C76" s="4" t="s">
        <v>2359</v>
      </c>
      <c r="D76" s="8" t="s">
        <v>2354</v>
      </c>
      <c r="E76" s="4" t="s">
        <v>2360</v>
      </c>
      <c r="F76" s="4" t="s">
        <v>2356</v>
      </c>
      <c r="G76" s="4" t="s">
        <v>2357</v>
      </c>
      <c r="H76" s="4" t="s">
        <v>2361</v>
      </c>
      <c r="I76" s="4">
        <v>31393331</v>
      </c>
      <c r="J76" s="41">
        <v>42007</v>
      </c>
      <c r="K76" s="11">
        <v>2015</v>
      </c>
      <c r="L76" s="11">
        <v>2015</v>
      </c>
      <c r="M76" s="5">
        <v>900</v>
      </c>
      <c r="N76" s="4"/>
      <c r="O76" s="4"/>
      <c r="P76" s="4"/>
    </row>
    <row r="77" spans="1:16" ht="38.25" x14ac:dyDescent="0.2">
      <c r="A77" s="7" t="s">
        <v>30</v>
      </c>
      <c r="B77" s="4" t="s">
        <v>47</v>
      </c>
      <c r="C77" s="4" t="s">
        <v>2362</v>
      </c>
      <c r="D77" s="8" t="s">
        <v>2099</v>
      </c>
      <c r="E77" s="4" t="s">
        <v>2363</v>
      </c>
      <c r="F77" s="4" t="s">
        <v>2356</v>
      </c>
      <c r="G77" s="4" t="s">
        <v>2357</v>
      </c>
      <c r="H77" s="4" t="s">
        <v>976</v>
      </c>
      <c r="I77" s="4">
        <v>36297542</v>
      </c>
      <c r="J77" s="41">
        <v>42067</v>
      </c>
      <c r="K77" s="11">
        <v>2015</v>
      </c>
      <c r="L77" s="11">
        <v>2015</v>
      </c>
      <c r="M77" s="5">
        <v>900</v>
      </c>
      <c r="N77" s="4"/>
      <c r="O77" s="4"/>
      <c r="P77" s="4"/>
    </row>
    <row r="78" spans="1:16" ht="38.25" x14ac:dyDescent="0.2">
      <c r="A78" s="7" t="s">
        <v>30</v>
      </c>
      <c r="B78" s="4" t="s">
        <v>47</v>
      </c>
      <c r="C78" s="4" t="s">
        <v>2364</v>
      </c>
      <c r="D78" s="8" t="s">
        <v>2354</v>
      </c>
      <c r="E78" s="4" t="s">
        <v>2365</v>
      </c>
      <c r="F78" s="4" t="s">
        <v>2356</v>
      </c>
      <c r="G78" s="4" t="s">
        <v>2357</v>
      </c>
      <c r="H78" s="4" t="s">
        <v>2361</v>
      </c>
      <c r="I78" s="4">
        <v>31393331</v>
      </c>
      <c r="J78" s="41">
        <v>42509</v>
      </c>
      <c r="K78" s="11">
        <v>2015</v>
      </c>
      <c r="L78" s="11">
        <v>2015</v>
      </c>
      <c r="M78" s="5">
        <v>800</v>
      </c>
      <c r="N78" s="4"/>
      <c r="O78" s="4"/>
      <c r="P78" s="4"/>
    </row>
    <row r="79" spans="1:16" ht="38.25" x14ac:dyDescent="0.2">
      <c r="A79" s="7" t="s">
        <v>30</v>
      </c>
      <c r="B79" s="4" t="s">
        <v>47</v>
      </c>
      <c r="C79" s="4" t="s">
        <v>2366</v>
      </c>
      <c r="D79" s="8" t="s">
        <v>2099</v>
      </c>
      <c r="E79" s="4" t="s">
        <v>2367</v>
      </c>
      <c r="F79" s="4" t="s">
        <v>2356</v>
      </c>
      <c r="G79" s="4" t="s">
        <v>2357</v>
      </c>
      <c r="H79" s="4" t="s">
        <v>2368</v>
      </c>
      <c r="I79" s="4">
        <v>42267439</v>
      </c>
      <c r="J79" s="41">
        <v>42261</v>
      </c>
      <c r="K79" s="11">
        <v>2015</v>
      </c>
      <c r="L79" s="11">
        <v>2015</v>
      </c>
      <c r="M79" s="5">
        <v>2000</v>
      </c>
      <c r="N79" s="4"/>
      <c r="O79" s="4"/>
      <c r="P79" s="4"/>
    </row>
    <row r="80" spans="1:16" ht="38.25" x14ac:dyDescent="0.2">
      <c r="A80" s="7" t="s">
        <v>30</v>
      </c>
      <c r="B80" s="4" t="s">
        <v>47</v>
      </c>
      <c r="C80" s="4" t="s">
        <v>2369</v>
      </c>
      <c r="D80" s="8" t="s">
        <v>2354</v>
      </c>
      <c r="E80" s="4" t="s">
        <v>2370</v>
      </c>
      <c r="F80" s="4" t="s">
        <v>2356</v>
      </c>
      <c r="G80" s="4" t="s">
        <v>2357</v>
      </c>
      <c r="H80" s="4" t="s">
        <v>2371</v>
      </c>
      <c r="I80" s="4">
        <v>47144190</v>
      </c>
      <c r="J80" s="41">
        <v>42231</v>
      </c>
      <c r="K80" s="11">
        <v>2015</v>
      </c>
      <c r="L80" s="11">
        <v>2015</v>
      </c>
      <c r="M80" s="5">
        <v>400</v>
      </c>
      <c r="N80" s="4"/>
      <c r="O80" s="4"/>
      <c r="P80" s="4"/>
    </row>
    <row r="81" spans="1:16" ht="38.25" x14ac:dyDescent="0.2">
      <c r="A81" s="7" t="s">
        <v>30</v>
      </c>
      <c r="B81" s="4" t="s">
        <v>47</v>
      </c>
      <c r="C81" s="4" t="s">
        <v>2372</v>
      </c>
      <c r="D81" s="8" t="s">
        <v>2354</v>
      </c>
      <c r="E81" s="4" t="s">
        <v>2373</v>
      </c>
      <c r="F81" s="4" t="s">
        <v>2356</v>
      </c>
      <c r="G81" s="4" t="s">
        <v>2357</v>
      </c>
      <c r="H81" s="4" t="s">
        <v>2374</v>
      </c>
      <c r="I81" s="4">
        <v>25533843</v>
      </c>
      <c r="J81" s="41">
        <v>42206</v>
      </c>
      <c r="K81" s="11">
        <v>2015</v>
      </c>
      <c r="L81" s="11">
        <v>2015</v>
      </c>
      <c r="M81" s="5">
        <v>3600</v>
      </c>
      <c r="N81" s="4"/>
      <c r="O81" s="4"/>
      <c r="P81" s="4"/>
    </row>
    <row r="82" spans="1:16" ht="38.25" x14ac:dyDescent="0.2">
      <c r="A82" s="7" t="s">
        <v>30</v>
      </c>
      <c r="B82" s="4" t="s">
        <v>47</v>
      </c>
      <c r="C82" s="4" t="s">
        <v>2375</v>
      </c>
      <c r="D82" s="8" t="s">
        <v>2354</v>
      </c>
      <c r="E82" s="4" t="s">
        <v>2376</v>
      </c>
      <c r="F82" s="4" t="s">
        <v>2356</v>
      </c>
      <c r="G82" s="4" t="s">
        <v>2357</v>
      </c>
      <c r="H82" s="4" t="s">
        <v>2377</v>
      </c>
      <c r="I82" s="4">
        <v>47607548</v>
      </c>
      <c r="J82" s="41">
        <v>42171</v>
      </c>
      <c r="K82" s="11">
        <v>2015</v>
      </c>
      <c r="L82" s="11">
        <v>2015</v>
      </c>
      <c r="M82" s="5">
        <v>2400</v>
      </c>
      <c r="N82" s="4"/>
      <c r="O82" s="4"/>
      <c r="P82" s="4"/>
    </row>
    <row r="83" spans="1:16" ht="153" x14ac:dyDescent="0.2">
      <c r="A83" s="7" t="s">
        <v>30</v>
      </c>
      <c r="B83" s="4" t="s">
        <v>47</v>
      </c>
      <c r="C83" s="4" t="s">
        <v>2378</v>
      </c>
      <c r="D83" s="8" t="s">
        <v>2379</v>
      </c>
      <c r="E83" s="4" t="s">
        <v>2380</v>
      </c>
      <c r="F83" s="4" t="s">
        <v>2356</v>
      </c>
      <c r="G83" s="4" t="s">
        <v>2357</v>
      </c>
      <c r="H83" s="4" t="s">
        <v>2381</v>
      </c>
      <c r="I83" s="4">
        <v>17320429</v>
      </c>
      <c r="J83" s="41">
        <v>42091</v>
      </c>
      <c r="K83" s="11">
        <v>2015</v>
      </c>
      <c r="L83" s="11">
        <v>2015</v>
      </c>
      <c r="M83" s="5">
        <v>2100</v>
      </c>
      <c r="N83" s="4" t="s">
        <v>2382</v>
      </c>
      <c r="O83" s="4"/>
      <c r="P83" s="4"/>
    </row>
    <row r="84" spans="1:16" ht="153" x14ac:dyDescent="0.2">
      <c r="A84" s="7" t="s">
        <v>30</v>
      </c>
      <c r="B84" s="4" t="s">
        <v>47</v>
      </c>
      <c r="C84" s="4" t="s">
        <v>2383</v>
      </c>
      <c r="D84" s="8" t="s">
        <v>2379</v>
      </c>
      <c r="E84" s="4" t="s">
        <v>2384</v>
      </c>
      <c r="F84" s="4" t="s">
        <v>2356</v>
      </c>
      <c r="G84" s="4" t="s">
        <v>2357</v>
      </c>
      <c r="H84" s="4" t="s">
        <v>2385</v>
      </c>
      <c r="I84" s="4">
        <v>36191892</v>
      </c>
      <c r="J84" s="41">
        <v>42019</v>
      </c>
      <c r="K84" s="11">
        <v>2015</v>
      </c>
      <c r="L84" s="11">
        <v>2015</v>
      </c>
      <c r="M84" s="5">
        <v>3800</v>
      </c>
      <c r="N84" s="4" t="s">
        <v>2382</v>
      </c>
      <c r="O84" s="4"/>
      <c r="P84" s="4"/>
    </row>
    <row r="85" spans="1:16" ht="153" x14ac:dyDescent="0.2">
      <c r="A85" s="7" t="s">
        <v>30</v>
      </c>
      <c r="B85" s="4" t="s">
        <v>47</v>
      </c>
      <c r="C85" s="4" t="s">
        <v>2378</v>
      </c>
      <c r="D85" s="8" t="s">
        <v>2379</v>
      </c>
      <c r="E85" s="4" t="s">
        <v>2386</v>
      </c>
      <c r="F85" s="4" t="s">
        <v>2356</v>
      </c>
      <c r="G85" s="4" t="s">
        <v>2357</v>
      </c>
      <c r="H85" s="4" t="s">
        <v>2381</v>
      </c>
      <c r="I85" s="4">
        <v>17320429</v>
      </c>
      <c r="J85" s="41">
        <v>42116</v>
      </c>
      <c r="K85" s="11">
        <v>2015</v>
      </c>
      <c r="L85" s="11">
        <v>2015</v>
      </c>
      <c r="M85" s="5">
        <v>1800</v>
      </c>
      <c r="N85" s="4" t="s">
        <v>2382</v>
      </c>
      <c r="O85" s="4"/>
      <c r="P85" s="4"/>
    </row>
    <row r="86" spans="1:16" ht="38.25" x14ac:dyDescent="0.2">
      <c r="A86" s="7" t="s">
        <v>30</v>
      </c>
      <c r="B86" s="4" t="s">
        <v>47</v>
      </c>
      <c r="C86" s="4" t="s">
        <v>2387</v>
      </c>
      <c r="D86" s="8" t="s">
        <v>2388</v>
      </c>
      <c r="E86" s="4" t="s">
        <v>2389</v>
      </c>
      <c r="F86" s="4" t="s">
        <v>1006</v>
      </c>
      <c r="G86" s="4" t="s">
        <v>2357</v>
      </c>
      <c r="H86" s="4" t="s">
        <v>2390</v>
      </c>
      <c r="I86" s="4">
        <v>397687</v>
      </c>
      <c r="J86" s="41">
        <v>42257</v>
      </c>
      <c r="K86" s="11">
        <v>2015</v>
      </c>
      <c r="L86" s="11">
        <v>2015</v>
      </c>
      <c r="M86" s="5">
        <v>3300</v>
      </c>
      <c r="N86" s="4"/>
      <c r="O86" s="4"/>
      <c r="P86" s="4"/>
    </row>
    <row r="87" spans="1:16" ht="76.5" x14ac:dyDescent="0.2">
      <c r="A87" s="7" t="s">
        <v>30</v>
      </c>
      <c r="B87" s="4" t="s">
        <v>47</v>
      </c>
      <c r="C87" s="4" t="s">
        <v>2391</v>
      </c>
      <c r="D87" s="8" t="s">
        <v>2392</v>
      </c>
      <c r="E87" s="4" t="s">
        <v>2393</v>
      </c>
      <c r="F87" s="4" t="s">
        <v>2356</v>
      </c>
      <c r="G87" s="4" t="s">
        <v>2357</v>
      </c>
      <c r="H87" s="4" t="s">
        <v>2394</v>
      </c>
      <c r="I87" s="4">
        <v>31568203</v>
      </c>
      <c r="J87" s="41">
        <v>42292</v>
      </c>
      <c r="K87" s="11">
        <v>2015</v>
      </c>
      <c r="L87" s="11">
        <v>2015</v>
      </c>
      <c r="M87" s="5">
        <v>700</v>
      </c>
      <c r="N87" s="4" t="s">
        <v>2395</v>
      </c>
      <c r="O87" s="4"/>
      <c r="P87" s="4"/>
    </row>
    <row r="88" spans="1:16" ht="38.25" x14ac:dyDescent="0.2">
      <c r="A88" s="7" t="s">
        <v>30</v>
      </c>
      <c r="B88" s="4" t="s">
        <v>47</v>
      </c>
      <c r="C88" s="4" t="s">
        <v>2396</v>
      </c>
      <c r="D88" s="8" t="s">
        <v>2397</v>
      </c>
      <c r="E88" s="4" t="s">
        <v>2398</v>
      </c>
      <c r="F88" s="4" t="s">
        <v>1006</v>
      </c>
      <c r="G88" s="4" t="s">
        <v>2357</v>
      </c>
      <c r="H88" s="4" t="s">
        <v>2399</v>
      </c>
      <c r="I88" s="4">
        <v>35900831</v>
      </c>
      <c r="J88" s="41">
        <v>42231</v>
      </c>
      <c r="K88" s="11">
        <v>2015</v>
      </c>
      <c r="L88" s="11">
        <v>2015</v>
      </c>
      <c r="M88" s="5">
        <v>100</v>
      </c>
      <c r="N88" s="4"/>
      <c r="O88" s="4"/>
      <c r="P88" s="4"/>
    </row>
    <row r="89" spans="1:16" ht="38.25" x14ac:dyDescent="0.2">
      <c r="A89" s="7" t="s">
        <v>30</v>
      </c>
      <c r="B89" s="4" t="s">
        <v>47</v>
      </c>
      <c r="C89" s="4" t="s">
        <v>2400</v>
      </c>
      <c r="D89" s="8" t="s">
        <v>2401</v>
      </c>
      <c r="E89" s="4" t="s">
        <v>2402</v>
      </c>
      <c r="F89" s="4" t="s">
        <v>1006</v>
      </c>
      <c r="G89" s="4" t="s">
        <v>2357</v>
      </c>
      <c r="H89" s="4" t="s">
        <v>2403</v>
      </c>
      <c r="I89" s="4">
        <v>31398570</v>
      </c>
      <c r="J89" s="41">
        <v>42117</v>
      </c>
      <c r="K89" s="11">
        <v>2015</v>
      </c>
      <c r="L89" s="11">
        <v>2015</v>
      </c>
      <c r="M89" s="5">
        <v>3600</v>
      </c>
      <c r="N89" s="4"/>
      <c r="O89" s="4"/>
      <c r="P89" s="4"/>
    </row>
    <row r="90" spans="1:16" ht="38.25" x14ac:dyDescent="0.2">
      <c r="A90" s="7" t="s">
        <v>30</v>
      </c>
      <c r="B90" s="4" t="s">
        <v>47</v>
      </c>
      <c r="C90" s="4" t="s">
        <v>2404</v>
      </c>
      <c r="D90" s="8" t="s">
        <v>2405</v>
      </c>
      <c r="E90" s="4" t="s">
        <v>2406</v>
      </c>
      <c r="F90" s="4" t="s">
        <v>1006</v>
      </c>
      <c r="G90" s="4" t="s">
        <v>2357</v>
      </c>
      <c r="H90" s="4" t="s">
        <v>2407</v>
      </c>
      <c r="I90" s="4">
        <v>31320082</v>
      </c>
      <c r="J90" s="41">
        <v>42006</v>
      </c>
      <c r="K90" s="11">
        <v>2015</v>
      </c>
      <c r="L90" s="11">
        <v>2015</v>
      </c>
      <c r="M90" s="5">
        <v>1800</v>
      </c>
      <c r="N90" s="4"/>
      <c r="O90" s="4"/>
      <c r="P90" s="4"/>
    </row>
    <row r="91" spans="1:16" ht="38.25" x14ac:dyDescent="0.2">
      <c r="A91" s="7" t="s">
        <v>30</v>
      </c>
      <c r="B91" s="4" t="s">
        <v>47</v>
      </c>
      <c r="C91" s="4" t="s">
        <v>2408</v>
      </c>
      <c r="D91" s="8" t="s">
        <v>2408</v>
      </c>
      <c r="E91" s="4" t="s">
        <v>2409</v>
      </c>
      <c r="F91" s="4" t="s">
        <v>1006</v>
      </c>
      <c r="G91" s="4" t="s">
        <v>2357</v>
      </c>
      <c r="H91" s="4" t="s">
        <v>2410</v>
      </c>
      <c r="I91" s="4">
        <v>397687</v>
      </c>
      <c r="J91" s="41">
        <v>42050</v>
      </c>
      <c r="K91" s="11">
        <v>2015</v>
      </c>
      <c r="L91" s="11">
        <v>2015</v>
      </c>
      <c r="M91" s="5">
        <v>700</v>
      </c>
      <c r="N91" s="4"/>
      <c r="O91" s="4"/>
      <c r="P91" s="4"/>
    </row>
    <row r="92" spans="1:16" ht="38.25" x14ac:dyDescent="0.2">
      <c r="A92" s="7" t="s">
        <v>30</v>
      </c>
      <c r="B92" s="4" t="s">
        <v>47</v>
      </c>
      <c r="C92" s="4" t="s">
        <v>2411</v>
      </c>
      <c r="D92" s="8" t="s">
        <v>2401</v>
      </c>
      <c r="E92" s="4" t="s">
        <v>2412</v>
      </c>
      <c r="F92" s="4" t="s">
        <v>1006</v>
      </c>
      <c r="G92" s="4" t="s">
        <v>2357</v>
      </c>
      <c r="H92" s="4" t="s">
        <v>2413</v>
      </c>
      <c r="I92" s="4" t="s">
        <v>2414</v>
      </c>
      <c r="J92" s="41">
        <v>42107</v>
      </c>
      <c r="K92" s="11">
        <v>2015</v>
      </c>
      <c r="L92" s="11">
        <v>2015</v>
      </c>
      <c r="M92" s="5">
        <v>1000</v>
      </c>
      <c r="N92" s="4"/>
      <c r="O92" s="4"/>
      <c r="P92" s="4"/>
    </row>
    <row r="93" spans="1:16" ht="38.25" x14ac:dyDescent="0.2">
      <c r="A93" s="7" t="s">
        <v>30</v>
      </c>
      <c r="B93" s="4" t="s">
        <v>47</v>
      </c>
      <c r="C93" s="4" t="s">
        <v>2415</v>
      </c>
      <c r="D93" s="8" t="s">
        <v>2401</v>
      </c>
      <c r="E93" s="4" t="s">
        <v>2416</v>
      </c>
      <c r="F93" s="4" t="s">
        <v>1006</v>
      </c>
      <c r="G93" s="4" t="s">
        <v>2357</v>
      </c>
      <c r="H93" s="4" t="s">
        <v>2417</v>
      </c>
      <c r="I93" s="4">
        <v>397687</v>
      </c>
      <c r="J93" s="41">
        <v>42047</v>
      </c>
      <c r="K93" s="11">
        <v>2015</v>
      </c>
      <c r="L93" s="11">
        <v>2015</v>
      </c>
      <c r="M93" s="5">
        <v>10300</v>
      </c>
      <c r="N93" s="4"/>
      <c r="O93" s="4"/>
      <c r="P93" s="4"/>
    </row>
    <row r="94" spans="1:16" ht="38.25" x14ac:dyDescent="0.2">
      <c r="A94" s="7" t="s">
        <v>30</v>
      </c>
      <c r="B94" s="4" t="s">
        <v>47</v>
      </c>
      <c r="C94" s="4" t="s">
        <v>2418</v>
      </c>
      <c r="D94" s="8" t="s">
        <v>2401</v>
      </c>
      <c r="E94" s="4" t="s">
        <v>2419</v>
      </c>
      <c r="F94" s="4" t="s">
        <v>1006</v>
      </c>
      <c r="G94" s="4" t="s">
        <v>2357</v>
      </c>
      <c r="H94" s="4" t="s">
        <v>2420</v>
      </c>
      <c r="I94" s="4">
        <v>31333320</v>
      </c>
      <c r="J94" s="41">
        <v>42213</v>
      </c>
      <c r="K94" s="11">
        <v>2015</v>
      </c>
      <c r="L94" s="11">
        <v>2015</v>
      </c>
      <c r="M94" s="5">
        <v>1400</v>
      </c>
      <c r="N94" s="4"/>
      <c r="O94" s="4"/>
      <c r="P94" s="4"/>
    </row>
    <row r="95" spans="1:16" ht="38.25" x14ac:dyDescent="0.2">
      <c r="A95" s="7" t="s">
        <v>30</v>
      </c>
      <c r="B95" s="4" t="s">
        <v>47</v>
      </c>
      <c r="C95" s="4" t="s">
        <v>2421</v>
      </c>
      <c r="D95" s="8" t="s">
        <v>2405</v>
      </c>
      <c r="E95" s="4" t="s">
        <v>2422</v>
      </c>
      <c r="F95" s="4" t="s">
        <v>1006</v>
      </c>
      <c r="G95" s="4" t="s">
        <v>2357</v>
      </c>
      <c r="H95" s="4" t="s">
        <v>2423</v>
      </c>
      <c r="I95" s="4">
        <v>31355161</v>
      </c>
      <c r="J95" s="41">
        <v>42149</v>
      </c>
      <c r="K95" s="11">
        <v>2015</v>
      </c>
      <c r="L95" s="11">
        <v>2015</v>
      </c>
      <c r="M95" s="5">
        <v>3000</v>
      </c>
      <c r="N95" s="4"/>
      <c r="O95" s="4"/>
      <c r="P95" s="4"/>
    </row>
    <row r="96" spans="1:16" ht="38.25" x14ac:dyDescent="0.2">
      <c r="A96" s="7" t="s">
        <v>30</v>
      </c>
      <c r="B96" s="4" t="s">
        <v>47</v>
      </c>
      <c r="C96" s="4" t="s">
        <v>2424</v>
      </c>
      <c r="D96" s="8" t="s">
        <v>2401</v>
      </c>
      <c r="E96" s="4" t="s">
        <v>2425</v>
      </c>
      <c r="F96" s="4" t="s">
        <v>1006</v>
      </c>
      <c r="G96" s="4" t="s">
        <v>2357</v>
      </c>
      <c r="H96" s="4" t="s">
        <v>972</v>
      </c>
      <c r="I96" s="4">
        <v>30775442</v>
      </c>
      <c r="J96" s="41">
        <v>42206</v>
      </c>
      <c r="K96" s="11">
        <v>2015</v>
      </c>
      <c r="L96" s="11">
        <v>2015</v>
      </c>
      <c r="M96" s="5">
        <v>7200</v>
      </c>
      <c r="N96" s="4"/>
      <c r="O96" s="4"/>
      <c r="P96" s="4"/>
    </row>
    <row r="97" spans="1:16" ht="38.25" x14ac:dyDescent="0.2">
      <c r="A97" s="7" t="s">
        <v>30</v>
      </c>
      <c r="B97" s="4" t="s">
        <v>47</v>
      </c>
      <c r="C97" s="4" t="s">
        <v>2426</v>
      </c>
      <c r="D97" s="8" t="s">
        <v>2405</v>
      </c>
      <c r="E97" s="4" t="s">
        <v>2427</v>
      </c>
      <c r="F97" s="4" t="s">
        <v>1006</v>
      </c>
      <c r="G97" s="4" t="s">
        <v>2357</v>
      </c>
      <c r="H97" s="4" t="s">
        <v>2428</v>
      </c>
      <c r="I97" s="4">
        <v>44006420</v>
      </c>
      <c r="J97" s="41">
        <v>42246</v>
      </c>
      <c r="K97" s="11">
        <v>2015</v>
      </c>
      <c r="L97" s="11">
        <v>2015</v>
      </c>
      <c r="M97" s="5">
        <v>800</v>
      </c>
      <c r="N97" s="4"/>
      <c r="O97" s="4"/>
      <c r="P97" s="4"/>
    </row>
    <row r="98" spans="1:16" ht="38.25" x14ac:dyDescent="0.2">
      <c r="A98" s="7" t="s">
        <v>30</v>
      </c>
      <c r="B98" s="4" t="s">
        <v>47</v>
      </c>
      <c r="C98" s="4" t="s">
        <v>2429</v>
      </c>
      <c r="D98" s="8" t="s">
        <v>2405</v>
      </c>
      <c r="E98" s="4" t="s">
        <v>2430</v>
      </c>
      <c r="F98" s="4" t="s">
        <v>1006</v>
      </c>
      <c r="G98" s="4" t="s">
        <v>2357</v>
      </c>
      <c r="H98" s="4" t="s">
        <v>2431</v>
      </c>
      <c r="I98" s="4">
        <v>31753604</v>
      </c>
      <c r="J98" s="41">
        <v>42318</v>
      </c>
      <c r="K98" s="11">
        <v>2015</v>
      </c>
      <c r="L98" s="11">
        <v>2015</v>
      </c>
      <c r="M98" s="5">
        <v>1600</v>
      </c>
      <c r="N98" s="4"/>
      <c r="O98" s="4"/>
      <c r="P98" s="4"/>
    </row>
    <row r="99" spans="1:16" ht="38.25" x14ac:dyDescent="0.2">
      <c r="A99" s="7" t="s">
        <v>30</v>
      </c>
      <c r="B99" s="4" t="s">
        <v>47</v>
      </c>
      <c r="C99" s="4" t="s">
        <v>2432</v>
      </c>
      <c r="D99" s="8" t="s">
        <v>2433</v>
      </c>
      <c r="E99" s="4" t="s">
        <v>2434</v>
      </c>
      <c r="F99" s="4" t="s">
        <v>1006</v>
      </c>
      <c r="G99" s="4" t="s">
        <v>2357</v>
      </c>
      <c r="H99" s="4" t="s">
        <v>2435</v>
      </c>
      <c r="I99" s="4">
        <v>45948992</v>
      </c>
      <c r="J99" s="41">
        <v>42007</v>
      </c>
      <c r="K99" s="11">
        <v>2015</v>
      </c>
      <c r="L99" s="11">
        <v>2015</v>
      </c>
      <c r="M99" s="5">
        <v>80</v>
      </c>
      <c r="N99" s="4"/>
      <c r="O99" s="4"/>
      <c r="P99" s="4"/>
    </row>
    <row r="100" spans="1:16" ht="38.25" x14ac:dyDescent="0.2">
      <c r="A100" s="7" t="s">
        <v>30</v>
      </c>
      <c r="B100" s="4" t="s">
        <v>47</v>
      </c>
      <c r="C100" s="4" t="s">
        <v>2432</v>
      </c>
      <c r="D100" s="8" t="s">
        <v>2433</v>
      </c>
      <c r="E100" s="4" t="s">
        <v>2436</v>
      </c>
      <c r="F100" s="4" t="s">
        <v>1006</v>
      </c>
      <c r="G100" s="4" t="s">
        <v>2357</v>
      </c>
      <c r="H100" s="4" t="s">
        <v>2435</v>
      </c>
      <c r="I100" s="4">
        <v>45948992</v>
      </c>
      <c r="J100" s="41">
        <v>42008</v>
      </c>
      <c r="K100" s="11">
        <v>2015</v>
      </c>
      <c r="L100" s="11">
        <v>2015</v>
      </c>
      <c r="M100" s="5">
        <v>30</v>
      </c>
      <c r="N100" s="4"/>
      <c r="O100" s="4"/>
      <c r="P100" s="4"/>
    </row>
    <row r="101" spans="1:16" ht="38.25" x14ac:dyDescent="0.2">
      <c r="A101" s="7" t="s">
        <v>30</v>
      </c>
      <c r="B101" s="4" t="s">
        <v>47</v>
      </c>
      <c r="C101" s="4" t="s">
        <v>2432</v>
      </c>
      <c r="D101" s="8" t="s">
        <v>2433</v>
      </c>
      <c r="E101" s="4" t="s">
        <v>2437</v>
      </c>
      <c r="F101" s="4" t="s">
        <v>1006</v>
      </c>
      <c r="G101" s="4" t="s">
        <v>2357</v>
      </c>
      <c r="H101" s="4" t="s">
        <v>2435</v>
      </c>
      <c r="I101" s="4">
        <v>45948992</v>
      </c>
      <c r="J101" s="41">
        <v>42037</v>
      </c>
      <c r="K101" s="11">
        <v>2015</v>
      </c>
      <c r="L101" s="11">
        <v>2015</v>
      </c>
      <c r="M101" s="5">
        <v>100</v>
      </c>
      <c r="N101" s="4"/>
      <c r="O101" s="4"/>
      <c r="P101" s="4"/>
    </row>
    <row r="102" spans="1:16" ht="38.25" x14ac:dyDescent="0.2">
      <c r="A102" s="7" t="s">
        <v>30</v>
      </c>
      <c r="B102" s="4" t="s">
        <v>47</v>
      </c>
      <c r="C102" s="4" t="s">
        <v>2432</v>
      </c>
      <c r="D102" s="8" t="s">
        <v>2433</v>
      </c>
      <c r="E102" s="4" t="s">
        <v>2438</v>
      </c>
      <c r="F102" s="4" t="s">
        <v>1006</v>
      </c>
      <c r="G102" s="4" t="s">
        <v>2357</v>
      </c>
      <c r="H102" s="4" t="s">
        <v>2435</v>
      </c>
      <c r="I102" s="4">
        <v>45948992</v>
      </c>
      <c r="J102" s="41">
        <v>42050</v>
      </c>
      <c r="K102" s="11">
        <v>2015</v>
      </c>
      <c r="L102" s="11">
        <v>2015</v>
      </c>
      <c r="M102" s="5">
        <v>30</v>
      </c>
      <c r="N102" s="4"/>
      <c r="O102" s="4"/>
      <c r="P102" s="4"/>
    </row>
    <row r="103" spans="1:16" ht="38.25" x14ac:dyDescent="0.2">
      <c r="A103" s="7" t="s">
        <v>30</v>
      </c>
      <c r="B103" s="4" t="s">
        <v>47</v>
      </c>
      <c r="C103" s="4" t="s">
        <v>2432</v>
      </c>
      <c r="D103" s="8" t="s">
        <v>2433</v>
      </c>
      <c r="E103" s="4" t="s">
        <v>2439</v>
      </c>
      <c r="F103" s="4" t="s">
        <v>1006</v>
      </c>
      <c r="G103" s="4" t="s">
        <v>2357</v>
      </c>
      <c r="H103" s="4" t="s">
        <v>2435</v>
      </c>
      <c r="I103" s="4">
        <v>45948992</v>
      </c>
      <c r="J103" s="41">
        <v>42017</v>
      </c>
      <c r="K103" s="11">
        <v>2015</v>
      </c>
      <c r="L103" s="11">
        <v>2015</v>
      </c>
      <c r="M103" s="5">
        <v>50</v>
      </c>
      <c r="N103" s="4"/>
      <c r="O103" s="4"/>
      <c r="P103" s="4"/>
    </row>
    <row r="104" spans="1:16" ht="38.25" x14ac:dyDescent="0.2">
      <c r="A104" s="7" t="s">
        <v>30</v>
      </c>
      <c r="B104" s="4" t="s">
        <v>47</v>
      </c>
      <c r="C104" s="4" t="s">
        <v>2432</v>
      </c>
      <c r="D104" s="8" t="s">
        <v>2433</v>
      </c>
      <c r="E104" s="4" t="s">
        <v>2440</v>
      </c>
      <c r="F104" s="4" t="s">
        <v>1006</v>
      </c>
      <c r="G104" s="4" t="s">
        <v>2357</v>
      </c>
      <c r="H104" s="4" t="s">
        <v>2435</v>
      </c>
      <c r="I104" s="4">
        <v>45948992</v>
      </c>
      <c r="J104" s="41">
        <v>42107</v>
      </c>
      <c r="K104" s="11">
        <v>2015</v>
      </c>
      <c r="L104" s="11">
        <v>2015</v>
      </c>
      <c r="M104" s="5">
        <v>100</v>
      </c>
      <c r="N104" s="4"/>
      <c r="O104" s="4"/>
      <c r="P104" s="4"/>
    </row>
    <row r="105" spans="1:16" ht="38.25" x14ac:dyDescent="0.2">
      <c r="A105" s="7" t="s">
        <v>30</v>
      </c>
      <c r="B105" s="4" t="s">
        <v>47</v>
      </c>
      <c r="C105" s="4" t="s">
        <v>2441</v>
      </c>
      <c r="D105" s="8" t="s">
        <v>2442</v>
      </c>
      <c r="E105" s="4" t="s">
        <v>2443</v>
      </c>
      <c r="F105" s="4" t="s">
        <v>1006</v>
      </c>
      <c r="G105" s="4" t="s">
        <v>2357</v>
      </c>
      <c r="H105" s="4" t="s">
        <v>2444</v>
      </c>
      <c r="I105" s="4">
        <v>397687</v>
      </c>
      <c r="J105" s="41">
        <v>42206</v>
      </c>
      <c r="K105" s="11">
        <v>2015</v>
      </c>
      <c r="L105" s="11">
        <v>2015</v>
      </c>
      <c r="M105" s="5">
        <v>1500</v>
      </c>
      <c r="N105" s="4"/>
      <c r="O105" s="4"/>
      <c r="P105" s="4"/>
    </row>
    <row r="106" spans="1:16" ht="38.25" x14ac:dyDescent="0.2">
      <c r="A106" s="7" t="s">
        <v>30</v>
      </c>
      <c r="B106" s="4" t="s">
        <v>47</v>
      </c>
      <c r="C106" s="4" t="s">
        <v>2445</v>
      </c>
      <c r="D106" s="8" t="s">
        <v>2442</v>
      </c>
      <c r="E106" s="4" t="s">
        <v>2446</v>
      </c>
      <c r="F106" s="4" t="s">
        <v>1006</v>
      </c>
      <c r="G106" s="4" t="s">
        <v>2357</v>
      </c>
      <c r="H106" s="4" t="s">
        <v>2444</v>
      </c>
      <c r="I106" s="4">
        <v>397687</v>
      </c>
      <c r="J106" s="41">
        <v>42213</v>
      </c>
      <c r="K106" s="11">
        <v>2015</v>
      </c>
      <c r="L106" s="11">
        <v>2015</v>
      </c>
      <c r="M106" s="5">
        <v>2200</v>
      </c>
      <c r="N106" s="4"/>
      <c r="O106" s="4"/>
      <c r="P106" s="4"/>
    </row>
    <row r="107" spans="1:16" ht="38.25" x14ac:dyDescent="0.2">
      <c r="A107" s="7" t="s">
        <v>30</v>
      </c>
      <c r="B107" s="4" t="s">
        <v>47</v>
      </c>
      <c r="C107" s="4" t="s">
        <v>2447</v>
      </c>
      <c r="D107" s="8" t="s">
        <v>2448</v>
      </c>
      <c r="E107" s="4" t="s">
        <v>2449</v>
      </c>
      <c r="F107" s="4" t="s">
        <v>1006</v>
      </c>
      <c r="G107" s="4" t="s">
        <v>2357</v>
      </c>
      <c r="H107" s="4" t="s">
        <v>2450</v>
      </c>
      <c r="I107" s="4">
        <v>36341495</v>
      </c>
      <c r="J107" s="41">
        <v>42006</v>
      </c>
      <c r="K107" s="11">
        <v>2015</v>
      </c>
      <c r="L107" s="11">
        <v>2015</v>
      </c>
      <c r="M107" s="5">
        <v>300</v>
      </c>
      <c r="N107" s="4"/>
      <c r="O107" s="4"/>
      <c r="P107" s="4"/>
    </row>
    <row r="108" spans="1:16" ht="38.25" x14ac:dyDescent="0.2">
      <c r="A108" s="7" t="s">
        <v>30</v>
      </c>
      <c r="B108" s="4" t="s">
        <v>47</v>
      </c>
      <c r="C108" s="4" t="s">
        <v>2451</v>
      </c>
      <c r="D108" s="8" t="s">
        <v>2448</v>
      </c>
      <c r="E108" s="4" t="s">
        <v>2452</v>
      </c>
      <c r="F108" s="4" t="s">
        <v>1006</v>
      </c>
      <c r="G108" s="4" t="s">
        <v>2357</v>
      </c>
      <c r="H108" s="4" t="s">
        <v>2453</v>
      </c>
      <c r="I108" s="4">
        <v>397687</v>
      </c>
      <c r="J108" s="41">
        <v>42105</v>
      </c>
      <c r="K108" s="11">
        <v>2015</v>
      </c>
      <c r="L108" s="11">
        <v>2015</v>
      </c>
      <c r="M108" s="5">
        <v>700</v>
      </c>
      <c r="N108" s="4"/>
      <c r="O108" s="4"/>
      <c r="P108" s="4"/>
    </row>
    <row r="109" spans="1:16" ht="38.25" x14ac:dyDescent="0.2">
      <c r="A109" s="7" t="s">
        <v>30</v>
      </c>
      <c r="B109" s="4" t="s">
        <v>47</v>
      </c>
      <c r="C109" s="4" t="s">
        <v>2454</v>
      </c>
      <c r="D109" s="8" t="s">
        <v>2455</v>
      </c>
      <c r="E109" s="4" t="s">
        <v>2456</v>
      </c>
      <c r="F109" s="4" t="s">
        <v>1006</v>
      </c>
      <c r="G109" s="4" t="s">
        <v>2357</v>
      </c>
      <c r="H109" s="4" t="s">
        <v>2420</v>
      </c>
      <c r="I109" s="4">
        <v>313333320</v>
      </c>
      <c r="J109" s="41">
        <v>42106</v>
      </c>
      <c r="K109" s="11">
        <v>2015</v>
      </c>
      <c r="L109" s="11">
        <v>2015</v>
      </c>
      <c r="M109" s="5">
        <v>1600</v>
      </c>
      <c r="N109" s="4"/>
      <c r="O109" s="4"/>
      <c r="P109" s="4"/>
    </row>
    <row r="110" spans="1:16" ht="38.25" x14ac:dyDescent="0.2">
      <c r="A110" s="7" t="s">
        <v>30</v>
      </c>
      <c r="B110" s="4" t="s">
        <v>47</v>
      </c>
      <c r="C110" s="4" t="s">
        <v>2457</v>
      </c>
      <c r="D110" s="8" t="s">
        <v>845</v>
      </c>
      <c r="E110" s="4" t="s">
        <v>2458</v>
      </c>
      <c r="F110" s="4" t="s">
        <v>1006</v>
      </c>
      <c r="G110" s="4" t="s">
        <v>2357</v>
      </c>
      <c r="H110" s="4" t="s">
        <v>819</v>
      </c>
      <c r="I110" s="4">
        <v>30416094</v>
      </c>
      <c r="J110" s="41">
        <v>42287</v>
      </c>
      <c r="K110" s="11">
        <v>2015</v>
      </c>
      <c r="L110" s="11">
        <v>2015</v>
      </c>
      <c r="M110" s="5">
        <v>1400</v>
      </c>
      <c r="N110" s="4"/>
      <c r="O110" s="4"/>
      <c r="P110" s="4"/>
    </row>
    <row r="111" spans="1:16" ht="38.25" x14ac:dyDescent="0.2">
      <c r="A111" s="7" t="s">
        <v>30</v>
      </c>
      <c r="B111" s="4" t="s">
        <v>47</v>
      </c>
      <c r="C111" s="4" t="s">
        <v>2459</v>
      </c>
      <c r="D111" s="8" t="s">
        <v>845</v>
      </c>
      <c r="E111" s="4" t="s">
        <v>2460</v>
      </c>
      <c r="F111" s="4" t="s">
        <v>1006</v>
      </c>
      <c r="G111" s="4" t="s">
        <v>2357</v>
      </c>
      <c r="H111" s="4" t="s">
        <v>2461</v>
      </c>
      <c r="I111" s="4">
        <v>35729023</v>
      </c>
      <c r="J111" s="41">
        <v>42256</v>
      </c>
      <c r="K111" s="11">
        <v>2015</v>
      </c>
      <c r="L111" s="11">
        <v>2015</v>
      </c>
      <c r="M111" s="5">
        <v>800</v>
      </c>
      <c r="N111" s="4"/>
      <c r="O111" s="4"/>
      <c r="P111" s="4"/>
    </row>
    <row r="112" spans="1:16" ht="38.25" x14ac:dyDescent="0.2">
      <c r="A112" s="7" t="s">
        <v>30</v>
      </c>
      <c r="B112" s="4" t="s">
        <v>47</v>
      </c>
      <c r="C112" s="4" t="s">
        <v>2462</v>
      </c>
      <c r="D112" s="8" t="s">
        <v>2463</v>
      </c>
      <c r="E112" s="4" t="s">
        <v>2464</v>
      </c>
      <c r="F112" s="4" t="s">
        <v>1006</v>
      </c>
      <c r="G112" s="4" t="s">
        <v>2357</v>
      </c>
      <c r="H112" s="4" t="s">
        <v>2465</v>
      </c>
      <c r="I112" s="4">
        <v>43989861</v>
      </c>
      <c r="J112" s="41">
        <v>42298</v>
      </c>
      <c r="K112" s="11">
        <v>2015</v>
      </c>
      <c r="L112" s="11">
        <v>2015</v>
      </c>
      <c r="M112" s="5">
        <v>2600</v>
      </c>
      <c r="N112" s="4"/>
      <c r="O112" s="4"/>
      <c r="P112" s="4"/>
    </row>
    <row r="113" spans="1:16" ht="38.25" x14ac:dyDescent="0.2">
      <c r="A113" s="7" t="s">
        <v>30</v>
      </c>
      <c r="B113" s="4" t="s">
        <v>47</v>
      </c>
      <c r="C113" s="4" t="s">
        <v>2466</v>
      </c>
      <c r="D113" s="8" t="s">
        <v>856</v>
      </c>
      <c r="E113" s="4" t="s">
        <v>2467</v>
      </c>
      <c r="F113" s="4" t="s">
        <v>2468</v>
      </c>
      <c r="G113" s="4" t="s">
        <v>2357</v>
      </c>
      <c r="H113" s="4" t="s">
        <v>1035</v>
      </c>
      <c r="I113" s="4">
        <v>35910712</v>
      </c>
      <c r="J113" s="41">
        <v>42262</v>
      </c>
      <c r="K113" s="11">
        <v>2015</v>
      </c>
      <c r="L113" s="11">
        <v>2015</v>
      </c>
      <c r="M113" s="5">
        <v>2300</v>
      </c>
      <c r="N113" s="4"/>
      <c r="O113" s="4"/>
      <c r="P113" s="4"/>
    </row>
    <row r="114" spans="1:16" ht="38.25" x14ac:dyDescent="0.2">
      <c r="A114" s="7" t="s">
        <v>30</v>
      </c>
      <c r="B114" s="4" t="s">
        <v>47</v>
      </c>
      <c r="C114" s="4" t="s">
        <v>2469</v>
      </c>
      <c r="D114" s="8" t="s">
        <v>856</v>
      </c>
      <c r="E114" s="4" t="s">
        <v>2470</v>
      </c>
      <c r="F114" s="4" t="s">
        <v>2471</v>
      </c>
      <c r="G114" s="4" t="s">
        <v>2357</v>
      </c>
      <c r="H114" s="4" t="s">
        <v>2472</v>
      </c>
      <c r="I114" s="4">
        <v>35910712</v>
      </c>
      <c r="J114" s="41">
        <v>42090</v>
      </c>
      <c r="K114" s="11">
        <v>2015</v>
      </c>
      <c r="L114" s="11">
        <v>2015</v>
      </c>
      <c r="M114" s="5">
        <v>42900</v>
      </c>
      <c r="N114" s="4"/>
      <c r="O114" s="4"/>
      <c r="P114" s="4"/>
    </row>
    <row r="115" spans="1:16" ht="38.25" x14ac:dyDescent="0.2">
      <c r="A115" s="7" t="s">
        <v>30</v>
      </c>
      <c r="B115" s="4" t="s">
        <v>47</v>
      </c>
      <c r="C115" s="4" t="s">
        <v>2473</v>
      </c>
      <c r="D115" s="8" t="s">
        <v>856</v>
      </c>
      <c r="E115" s="4" t="s">
        <v>2474</v>
      </c>
      <c r="F115" s="4" t="s">
        <v>2468</v>
      </c>
      <c r="G115" s="4" t="s">
        <v>2357</v>
      </c>
      <c r="H115" s="4" t="s">
        <v>2472</v>
      </c>
      <c r="I115" s="4">
        <v>35910712</v>
      </c>
      <c r="J115" s="41">
        <v>42050</v>
      </c>
      <c r="K115" s="11">
        <v>2015</v>
      </c>
      <c r="L115" s="11">
        <v>2015</v>
      </c>
      <c r="M115" s="5">
        <v>20300</v>
      </c>
      <c r="N115" s="4"/>
      <c r="O115" s="4"/>
      <c r="P115" s="4"/>
    </row>
    <row r="116" spans="1:16" ht="38.25" x14ac:dyDescent="0.2">
      <c r="A116" s="7" t="s">
        <v>30</v>
      </c>
      <c r="B116" s="4" t="s">
        <v>47</v>
      </c>
      <c r="C116" s="4" t="s">
        <v>2475</v>
      </c>
      <c r="D116" s="8" t="s">
        <v>2476</v>
      </c>
      <c r="E116" s="4" t="s">
        <v>2477</v>
      </c>
      <c r="F116" s="4" t="s">
        <v>1006</v>
      </c>
      <c r="G116" s="4" t="s">
        <v>2357</v>
      </c>
      <c r="H116" s="4" t="s">
        <v>2478</v>
      </c>
      <c r="I116" s="4">
        <v>30810710</v>
      </c>
      <c r="J116" s="41">
        <v>42151</v>
      </c>
      <c r="K116" s="11">
        <v>2015</v>
      </c>
      <c r="L116" s="11">
        <v>2015</v>
      </c>
      <c r="M116" s="5">
        <v>100</v>
      </c>
      <c r="N116" s="4"/>
      <c r="O116" s="4"/>
      <c r="P116" s="4"/>
    </row>
    <row r="117" spans="1:16" ht="38.25" x14ac:dyDescent="0.2">
      <c r="A117" s="7" t="s">
        <v>30</v>
      </c>
      <c r="B117" s="4" t="s">
        <v>47</v>
      </c>
      <c r="C117" s="4" t="s">
        <v>2479</v>
      </c>
      <c r="D117" s="8" t="s">
        <v>2480</v>
      </c>
      <c r="E117" s="4" t="s">
        <v>2481</v>
      </c>
      <c r="F117" s="4" t="s">
        <v>1006</v>
      </c>
      <c r="G117" s="4" t="s">
        <v>2357</v>
      </c>
      <c r="H117" s="4" t="s">
        <v>2482</v>
      </c>
      <c r="I117" s="4">
        <v>17320429</v>
      </c>
      <c r="J117" s="41">
        <v>42299</v>
      </c>
      <c r="K117" s="11">
        <v>2015</v>
      </c>
      <c r="L117" s="11">
        <v>2015</v>
      </c>
      <c r="M117" s="5">
        <v>8400</v>
      </c>
      <c r="N117" s="4"/>
      <c r="O117" s="4"/>
      <c r="P117" s="4"/>
    </row>
    <row r="118" spans="1:16" ht="38.25" x14ac:dyDescent="0.2">
      <c r="A118" s="7" t="s">
        <v>30</v>
      </c>
      <c r="B118" s="4" t="s">
        <v>47</v>
      </c>
      <c r="C118" s="4" t="s">
        <v>2483</v>
      </c>
      <c r="D118" s="8" t="s">
        <v>2484</v>
      </c>
      <c r="E118" s="4" t="s">
        <v>2485</v>
      </c>
      <c r="F118" s="4" t="s">
        <v>1006</v>
      </c>
      <c r="G118" s="4" t="s">
        <v>2357</v>
      </c>
      <c r="H118" s="4" t="s">
        <v>2486</v>
      </c>
      <c r="I118" s="4">
        <v>46693874</v>
      </c>
      <c r="J118" s="41">
        <v>42048</v>
      </c>
      <c r="K118" s="11">
        <v>2015</v>
      </c>
      <c r="L118" s="11">
        <v>2015</v>
      </c>
      <c r="M118" s="5">
        <v>1000</v>
      </c>
      <c r="N118" s="4"/>
      <c r="O118" s="4"/>
      <c r="P118" s="4"/>
    </row>
    <row r="119" spans="1:16" ht="38.25" x14ac:dyDescent="0.2">
      <c r="A119" s="7" t="s">
        <v>30</v>
      </c>
      <c r="B119" s="4" t="s">
        <v>47</v>
      </c>
      <c r="C119" s="4" t="s">
        <v>2487</v>
      </c>
      <c r="D119" s="8" t="s">
        <v>2488</v>
      </c>
      <c r="E119" s="4" t="s">
        <v>2489</v>
      </c>
      <c r="F119" s="4" t="s">
        <v>1006</v>
      </c>
      <c r="G119" s="4" t="s">
        <v>2357</v>
      </c>
      <c r="H119" s="4" t="s">
        <v>2490</v>
      </c>
      <c r="I119" s="4">
        <v>31356648</v>
      </c>
      <c r="J119" s="41">
        <v>42239</v>
      </c>
      <c r="K119" s="11">
        <v>2015</v>
      </c>
      <c r="L119" s="11">
        <v>2015</v>
      </c>
      <c r="M119" s="5">
        <v>700</v>
      </c>
      <c r="N119" s="4"/>
      <c r="O119" s="4"/>
      <c r="P119" s="4"/>
    </row>
    <row r="120" spans="1:16" ht="38.25" x14ac:dyDescent="0.2">
      <c r="A120" s="7" t="s">
        <v>30</v>
      </c>
      <c r="B120" s="4" t="s">
        <v>47</v>
      </c>
      <c r="C120" s="4" t="s">
        <v>2491</v>
      </c>
      <c r="D120" s="8" t="s">
        <v>2492</v>
      </c>
      <c r="E120" s="4" t="s">
        <v>2493</v>
      </c>
      <c r="F120" s="4" t="s">
        <v>1006</v>
      </c>
      <c r="G120" s="4" t="s">
        <v>2357</v>
      </c>
      <c r="H120" s="4" t="s">
        <v>2494</v>
      </c>
      <c r="I120" s="4">
        <v>397687</v>
      </c>
      <c r="J120" s="41">
        <v>42224</v>
      </c>
      <c r="K120" s="11">
        <v>2015</v>
      </c>
      <c r="L120" s="11">
        <v>2015</v>
      </c>
      <c r="M120" s="5">
        <v>2400</v>
      </c>
      <c r="N120" s="4"/>
      <c r="O120" s="4"/>
      <c r="P120" s="4"/>
    </row>
    <row r="121" spans="1:16" ht="38.25" x14ac:dyDescent="0.2">
      <c r="A121" s="7" t="s">
        <v>30</v>
      </c>
      <c r="B121" s="4" t="s">
        <v>47</v>
      </c>
      <c r="C121" s="4" t="s">
        <v>2495</v>
      </c>
      <c r="D121" s="8" t="s">
        <v>2496</v>
      </c>
      <c r="E121" s="4" t="s">
        <v>2497</v>
      </c>
      <c r="F121" s="4" t="s">
        <v>1006</v>
      </c>
      <c r="G121" s="4" t="s">
        <v>2357</v>
      </c>
      <c r="H121" s="4" t="s">
        <v>2444</v>
      </c>
      <c r="I121" s="4">
        <v>397687</v>
      </c>
      <c r="J121" s="41">
        <v>42210</v>
      </c>
      <c r="K121" s="11">
        <v>2015</v>
      </c>
      <c r="L121" s="11">
        <v>2015</v>
      </c>
      <c r="M121" s="5">
        <v>15700</v>
      </c>
      <c r="N121" s="4"/>
      <c r="O121" s="4"/>
      <c r="P121" s="4"/>
    </row>
    <row r="122" spans="1:16" ht="38.25" x14ac:dyDescent="0.2">
      <c r="A122" s="7" t="s">
        <v>30</v>
      </c>
      <c r="B122" s="4" t="s">
        <v>47</v>
      </c>
      <c r="C122" s="4" t="s">
        <v>2498</v>
      </c>
      <c r="D122" s="8" t="s">
        <v>2499</v>
      </c>
      <c r="E122" s="4" t="s">
        <v>2500</v>
      </c>
      <c r="F122" s="4" t="s">
        <v>1006</v>
      </c>
      <c r="G122" s="4" t="s">
        <v>2357</v>
      </c>
      <c r="H122" s="4" t="s">
        <v>2501</v>
      </c>
      <c r="I122" s="4">
        <v>397687</v>
      </c>
      <c r="J122" s="41">
        <v>42084</v>
      </c>
      <c r="K122" s="11">
        <v>2015</v>
      </c>
      <c r="L122" s="11">
        <v>2015</v>
      </c>
      <c r="M122" s="5">
        <v>4800</v>
      </c>
      <c r="N122" s="4"/>
      <c r="O122" s="4"/>
      <c r="P122" s="4"/>
    </row>
    <row r="123" spans="1:16" ht="38.25" x14ac:dyDescent="0.2">
      <c r="A123" s="7" t="s">
        <v>30</v>
      </c>
      <c r="B123" s="4" t="s">
        <v>47</v>
      </c>
      <c r="C123" s="4" t="s">
        <v>1064</v>
      </c>
      <c r="D123" s="8" t="s">
        <v>2502</v>
      </c>
      <c r="E123" s="4" t="s">
        <v>1066</v>
      </c>
      <c r="F123" s="4" t="s">
        <v>1006</v>
      </c>
      <c r="G123" s="4" t="s">
        <v>2357</v>
      </c>
      <c r="H123" s="4" t="s">
        <v>1068</v>
      </c>
      <c r="I123" s="4">
        <v>31381120</v>
      </c>
      <c r="J123" s="41">
        <v>42268</v>
      </c>
      <c r="K123" s="11">
        <v>2015</v>
      </c>
      <c r="L123" s="11">
        <v>2015</v>
      </c>
      <c r="M123" s="5">
        <v>7800</v>
      </c>
      <c r="N123" s="4"/>
      <c r="O123" s="4"/>
      <c r="P123" s="4"/>
    </row>
    <row r="124" spans="1:16" ht="38.25" x14ac:dyDescent="0.2">
      <c r="A124" s="7" t="s">
        <v>30</v>
      </c>
      <c r="B124" s="4" t="s">
        <v>47</v>
      </c>
      <c r="C124" s="4" t="s">
        <v>2503</v>
      </c>
      <c r="D124" s="8" t="s">
        <v>2504</v>
      </c>
      <c r="E124" s="4" t="s">
        <v>2505</v>
      </c>
      <c r="F124" s="4" t="s">
        <v>1006</v>
      </c>
      <c r="G124" s="4" t="s">
        <v>2357</v>
      </c>
      <c r="H124" s="4" t="s">
        <v>2506</v>
      </c>
      <c r="I124" s="4">
        <v>31335004</v>
      </c>
      <c r="J124" s="41">
        <v>42143</v>
      </c>
      <c r="K124" s="11">
        <v>2015</v>
      </c>
      <c r="L124" s="11">
        <v>2015</v>
      </c>
      <c r="M124" s="5">
        <v>19900</v>
      </c>
      <c r="N124" s="4"/>
      <c r="O124" s="4"/>
      <c r="P124" s="4"/>
    </row>
    <row r="125" spans="1:16" ht="38.25" x14ac:dyDescent="0.2">
      <c r="A125" s="7" t="s">
        <v>30</v>
      </c>
      <c r="B125" s="4" t="s">
        <v>47</v>
      </c>
      <c r="C125" s="4" t="s">
        <v>2507</v>
      </c>
      <c r="D125" s="8" t="s">
        <v>2508</v>
      </c>
      <c r="E125" s="4" t="s">
        <v>2509</v>
      </c>
      <c r="F125" s="4" t="s">
        <v>1006</v>
      </c>
      <c r="G125" s="4" t="s">
        <v>2357</v>
      </c>
      <c r="H125" s="4" t="s">
        <v>2510</v>
      </c>
      <c r="I125" s="4">
        <v>39535</v>
      </c>
      <c r="J125" s="41">
        <v>41986</v>
      </c>
      <c r="K125" s="11">
        <v>2014</v>
      </c>
      <c r="L125" s="11">
        <v>2015</v>
      </c>
      <c r="M125" s="5">
        <v>300</v>
      </c>
      <c r="N125" s="4"/>
      <c r="O125" s="4"/>
      <c r="P125" s="4"/>
    </row>
    <row r="126" spans="1:16" ht="38.25" x14ac:dyDescent="0.2">
      <c r="A126" s="7" t="s">
        <v>30</v>
      </c>
      <c r="B126" s="4" t="s">
        <v>47</v>
      </c>
      <c r="C126" s="4" t="s">
        <v>2511</v>
      </c>
      <c r="D126" s="8" t="s">
        <v>2508</v>
      </c>
      <c r="E126" s="4" t="s">
        <v>2512</v>
      </c>
      <c r="F126" s="4" t="s">
        <v>1006</v>
      </c>
      <c r="G126" s="4" t="s">
        <v>2357</v>
      </c>
      <c r="H126" s="4" t="s">
        <v>2513</v>
      </c>
      <c r="I126" s="4">
        <v>39489</v>
      </c>
      <c r="J126" s="41">
        <v>41867</v>
      </c>
      <c r="K126" s="11">
        <v>2014</v>
      </c>
      <c r="L126" s="11">
        <v>2015</v>
      </c>
      <c r="M126" s="5">
        <v>1100</v>
      </c>
      <c r="N126" s="4"/>
      <c r="O126" s="4"/>
      <c r="P126" s="4"/>
    </row>
    <row r="127" spans="1:16" ht="38.25" x14ac:dyDescent="0.2">
      <c r="A127" s="7" t="s">
        <v>30</v>
      </c>
      <c r="B127" s="4" t="s">
        <v>47</v>
      </c>
      <c r="C127" s="4" t="s">
        <v>2507</v>
      </c>
      <c r="D127" s="8" t="s">
        <v>2508</v>
      </c>
      <c r="E127" s="4" t="s">
        <v>2514</v>
      </c>
      <c r="F127" s="4" t="s">
        <v>1006</v>
      </c>
      <c r="G127" s="4" t="s">
        <v>2357</v>
      </c>
      <c r="H127" s="4" t="s">
        <v>2515</v>
      </c>
      <c r="I127" s="4">
        <v>39471</v>
      </c>
      <c r="J127" s="41">
        <v>41974</v>
      </c>
      <c r="K127" s="11">
        <v>2014</v>
      </c>
      <c r="L127" s="11">
        <v>2015</v>
      </c>
      <c r="M127" s="5">
        <v>2600</v>
      </c>
      <c r="N127" s="4"/>
      <c r="O127" s="4"/>
      <c r="P127" s="4"/>
    </row>
    <row r="128" spans="1:16" ht="38.25" x14ac:dyDescent="0.2">
      <c r="A128" s="7" t="s">
        <v>30</v>
      </c>
      <c r="B128" s="4" t="s">
        <v>47</v>
      </c>
      <c r="C128" s="4" t="s">
        <v>2516</v>
      </c>
      <c r="D128" s="8" t="s">
        <v>2508</v>
      </c>
      <c r="E128" s="4" t="s">
        <v>2517</v>
      </c>
      <c r="F128" s="4" t="s">
        <v>1006</v>
      </c>
      <c r="G128" s="4" t="s">
        <v>2357</v>
      </c>
      <c r="H128" s="4" t="s">
        <v>2518</v>
      </c>
      <c r="I128" s="4">
        <v>47198036</v>
      </c>
      <c r="J128" s="41">
        <v>42060</v>
      </c>
      <c r="K128" s="11">
        <v>2015</v>
      </c>
      <c r="L128" s="11">
        <v>2015</v>
      </c>
      <c r="M128" s="5">
        <v>5100</v>
      </c>
      <c r="N128" s="4"/>
      <c r="O128" s="4"/>
      <c r="P128" s="4"/>
    </row>
    <row r="129" spans="1:16" ht="38.25" x14ac:dyDescent="0.2">
      <c r="A129" s="7" t="s">
        <v>30</v>
      </c>
      <c r="B129" s="4" t="s">
        <v>47</v>
      </c>
      <c r="C129" s="4" t="s">
        <v>2519</v>
      </c>
      <c r="D129" s="8" t="s">
        <v>2508</v>
      </c>
      <c r="E129" s="4" t="s">
        <v>2520</v>
      </c>
      <c r="F129" s="4" t="s">
        <v>1006</v>
      </c>
      <c r="G129" s="4" t="s">
        <v>2357</v>
      </c>
      <c r="H129" s="4" t="s">
        <v>2423</v>
      </c>
      <c r="I129" s="4">
        <v>31355161</v>
      </c>
      <c r="J129" s="41">
        <v>42083</v>
      </c>
      <c r="K129" s="11">
        <v>2015</v>
      </c>
      <c r="L129" s="11">
        <v>2015</v>
      </c>
      <c r="M129" s="5">
        <v>3600</v>
      </c>
      <c r="N129" s="4"/>
      <c r="O129" s="4"/>
      <c r="P129" s="4"/>
    </row>
    <row r="130" spans="1:16" ht="38.25" x14ac:dyDescent="0.2">
      <c r="A130" s="7" t="s">
        <v>30</v>
      </c>
      <c r="B130" s="4" t="s">
        <v>47</v>
      </c>
      <c r="C130" s="4" t="s">
        <v>2521</v>
      </c>
      <c r="D130" s="8" t="s">
        <v>2508</v>
      </c>
      <c r="E130" s="4" t="s">
        <v>2522</v>
      </c>
      <c r="F130" s="4" t="s">
        <v>1006</v>
      </c>
      <c r="G130" s="4" t="s">
        <v>2357</v>
      </c>
      <c r="H130" s="4" t="s">
        <v>2523</v>
      </c>
      <c r="I130" s="4">
        <v>151866</v>
      </c>
      <c r="J130" s="41">
        <v>42019</v>
      </c>
      <c r="K130" s="11">
        <v>2015</v>
      </c>
      <c r="L130" s="11">
        <v>2015</v>
      </c>
      <c r="M130" s="5">
        <v>4400</v>
      </c>
      <c r="N130" s="4"/>
      <c r="O130" s="4"/>
      <c r="P130" s="4"/>
    </row>
    <row r="131" spans="1:16" ht="38.25" x14ac:dyDescent="0.2">
      <c r="A131" s="7" t="s">
        <v>30</v>
      </c>
      <c r="B131" s="4" t="s">
        <v>47</v>
      </c>
      <c r="C131" s="4" t="s">
        <v>2524</v>
      </c>
      <c r="D131" s="8" t="s">
        <v>2508</v>
      </c>
      <c r="E131" s="4" t="s">
        <v>2525</v>
      </c>
      <c r="F131" s="4" t="s">
        <v>1006</v>
      </c>
      <c r="G131" s="4" t="s">
        <v>2357</v>
      </c>
      <c r="H131" s="4" t="s">
        <v>2526</v>
      </c>
      <c r="I131" s="4">
        <v>321796</v>
      </c>
      <c r="J131" s="41">
        <v>42119</v>
      </c>
      <c r="K131" s="11">
        <v>2015</v>
      </c>
      <c r="L131" s="11">
        <v>2015</v>
      </c>
      <c r="M131" s="5">
        <v>4900</v>
      </c>
      <c r="N131" s="4"/>
      <c r="O131" s="4"/>
      <c r="P131" s="4"/>
    </row>
    <row r="132" spans="1:16" ht="38.25" x14ac:dyDescent="0.2">
      <c r="A132" s="7" t="s">
        <v>30</v>
      </c>
      <c r="B132" s="4" t="s">
        <v>47</v>
      </c>
      <c r="C132" s="4" t="s">
        <v>2527</v>
      </c>
      <c r="D132" s="8" t="s">
        <v>2508</v>
      </c>
      <c r="E132" s="4" t="s">
        <v>2528</v>
      </c>
      <c r="F132" s="4" t="s">
        <v>1006</v>
      </c>
      <c r="G132" s="4" t="s">
        <v>2357</v>
      </c>
      <c r="H132" s="4" t="s">
        <v>2529</v>
      </c>
      <c r="I132" s="4">
        <v>42131685</v>
      </c>
      <c r="J132" s="41">
        <v>42164</v>
      </c>
      <c r="K132" s="11">
        <v>2015</v>
      </c>
      <c r="L132" s="11">
        <v>2015</v>
      </c>
      <c r="M132" s="5">
        <v>1800</v>
      </c>
      <c r="N132" s="4"/>
      <c r="O132" s="4"/>
      <c r="P132" s="4"/>
    </row>
    <row r="133" spans="1:16" ht="38.25" x14ac:dyDescent="0.2">
      <c r="A133" s="7" t="s">
        <v>30</v>
      </c>
      <c r="B133" s="4" t="s">
        <v>47</v>
      </c>
      <c r="C133" s="4" t="s">
        <v>2530</v>
      </c>
      <c r="D133" s="8" t="s">
        <v>2508</v>
      </c>
      <c r="E133" s="4" t="s">
        <v>2531</v>
      </c>
      <c r="F133" s="4" t="s">
        <v>1006</v>
      </c>
      <c r="G133" s="4" t="s">
        <v>2357</v>
      </c>
      <c r="H133" s="4" t="s">
        <v>2526</v>
      </c>
      <c r="I133" s="4">
        <v>321796</v>
      </c>
      <c r="J133" s="41">
        <v>42211</v>
      </c>
      <c r="K133" s="11">
        <v>2015</v>
      </c>
      <c r="L133" s="11">
        <v>2015</v>
      </c>
      <c r="M133" s="5">
        <v>2400</v>
      </c>
      <c r="N133" s="4"/>
      <c r="O133" s="4"/>
      <c r="P133" s="4"/>
    </row>
    <row r="134" spans="1:16" ht="38.25" x14ac:dyDescent="0.2">
      <c r="A134" s="7" t="s">
        <v>30</v>
      </c>
      <c r="B134" s="4" t="s">
        <v>47</v>
      </c>
      <c r="C134" s="4" t="s">
        <v>2532</v>
      </c>
      <c r="D134" s="8" t="s">
        <v>2508</v>
      </c>
      <c r="E134" s="4" t="s">
        <v>2533</v>
      </c>
      <c r="F134" s="4" t="s">
        <v>1006</v>
      </c>
      <c r="G134" s="4" t="s">
        <v>2357</v>
      </c>
      <c r="H134" s="4" t="s">
        <v>2534</v>
      </c>
      <c r="I134" s="4">
        <v>39501</v>
      </c>
      <c r="J134" s="41">
        <v>41968</v>
      </c>
      <c r="K134" s="11">
        <v>2014</v>
      </c>
      <c r="L134" s="11">
        <v>2015</v>
      </c>
      <c r="M134" s="5">
        <v>1500</v>
      </c>
      <c r="N134" s="4"/>
      <c r="O134" s="4"/>
      <c r="P134" s="4"/>
    </row>
    <row r="135" spans="1:16" ht="38.25" x14ac:dyDescent="0.2">
      <c r="A135" s="7" t="s">
        <v>30</v>
      </c>
      <c r="B135" s="4" t="s">
        <v>47</v>
      </c>
      <c r="C135" s="4" t="s">
        <v>2535</v>
      </c>
      <c r="D135" s="8" t="s">
        <v>2508</v>
      </c>
      <c r="E135" s="4" t="s">
        <v>2536</v>
      </c>
      <c r="F135" s="4" t="s">
        <v>1006</v>
      </c>
      <c r="G135" s="4" t="s">
        <v>2357</v>
      </c>
      <c r="H135" s="4" t="s">
        <v>813</v>
      </c>
      <c r="I135" s="4">
        <v>165182</v>
      </c>
      <c r="J135" s="41">
        <v>42267</v>
      </c>
      <c r="K135" s="11">
        <v>2015</v>
      </c>
      <c r="L135" s="11">
        <v>2015</v>
      </c>
      <c r="M135" s="5">
        <v>23700</v>
      </c>
      <c r="N135" s="4"/>
      <c r="O135" s="4"/>
      <c r="P135" s="4"/>
    </row>
    <row r="136" spans="1:16" ht="127.5" x14ac:dyDescent="0.2">
      <c r="A136" s="7" t="s">
        <v>30</v>
      </c>
      <c r="B136" s="4" t="s">
        <v>47</v>
      </c>
      <c r="C136" s="4" t="s">
        <v>2537</v>
      </c>
      <c r="D136" s="8" t="s">
        <v>2538</v>
      </c>
      <c r="E136" s="4" t="s">
        <v>2539</v>
      </c>
      <c r="F136" s="4" t="s">
        <v>1006</v>
      </c>
      <c r="G136" s="4" t="s">
        <v>2357</v>
      </c>
      <c r="H136" s="4" t="s">
        <v>2540</v>
      </c>
      <c r="I136" s="4">
        <v>36672297</v>
      </c>
      <c r="J136" s="41">
        <v>42006</v>
      </c>
      <c r="K136" s="11">
        <v>2015</v>
      </c>
      <c r="L136" s="11">
        <v>2015</v>
      </c>
      <c r="M136" s="5">
        <v>5900</v>
      </c>
      <c r="N136" s="4" t="s">
        <v>2541</v>
      </c>
      <c r="O136" s="4"/>
      <c r="P136" s="4"/>
    </row>
    <row r="137" spans="1:16" ht="38.25" x14ac:dyDescent="0.2">
      <c r="A137" s="7" t="s">
        <v>30</v>
      </c>
      <c r="B137" s="4" t="s">
        <v>47</v>
      </c>
      <c r="C137" s="4" t="s">
        <v>2542</v>
      </c>
      <c r="D137" s="8" t="s">
        <v>2543</v>
      </c>
      <c r="E137" s="4" t="s">
        <v>2544</v>
      </c>
      <c r="F137" s="4" t="s">
        <v>1006</v>
      </c>
      <c r="G137" s="4" t="s">
        <v>2357</v>
      </c>
      <c r="H137" s="4" t="s">
        <v>2545</v>
      </c>
      <c r="I137" s="4">
        <v>31320082</v>
      </c>
      <c r="J137" s="41">
        <v>42154</v>
      </c>
      <c r="K137" s="11">
        <v>2015</v>
      </c>
      <c r="L137" s="11">
        <v>2015</v>
      </c>
      <c r="M137" s="5">
        <v>500</v>
      </c>
      <c r="N137" s="4"/>
      <c r="O137" s="4"/>
      <c r="P137" s="4"/>
    </row>
    <row r="138" spans="1:16" ht="38.25" x14ac:dyDescent="0.2">
      <c r="A138" s="7" t="s">
        <v>30</v>
      </c>
      <c r="B138" s="4" t="s">
        <v>47</v>
      </c>
      <c r="C138" s="4" t="s">
        <v>2546</v>
      </c>
      <c r="D138" s="8" t="s">
        <v>2547</v>
      </c>
      <c r="E138" s="4" t="s">
        <v>2548</v>
      </c>
      <c r="F138" s="4" t="s">
        <v>1006</v>
      </c>
      <c r="G138" s="4" t="s">
        <v>2357</v>
      </c>
      <c r="H138" s="4" t="s">
        <v>2549</v>
      </c>
      <c r="I138" s="4">
        <v>35757442</v>
      </c>
      <c r="J138" s="41">
        <v>42086</v>
      </c>
      <c r="K138" s="11">
        <v>2015</v>
      </c>
      <c r="L138" s="11">
        <v>2015</v>
      </c>
      <c r="M138" s="5">
        <v>200</v>
      </c>
      <c r="N138" s="4"/>
      <c r="O138" s="4"/>
      <c r="P138" s="4"/>
    </row>
    <row r="139" spans="1:16" ht="102" x14ac:dyDescent="0.2">
      <c r="A139" s="7" t="s">
        <v>30</v>
      </c>
      <c r="B139" s="4" t="s">
        <v>47</v>
      </c>
      <c r="C139" s="4" t="s">
        <v>2550</v>
      </c>
      <c r="D139" s="8" t="s">
        <v>2538</v>
      </c>
      <c r="E139" s="4" t="s">
        <v>2551</v>
      </c>
      <c r="F139" s="4" t="s">
        <v>1006</v>
      </c>
      <c r="G139" s="4" t="s">
        <v>2357</v>
      </c>
      <c r="H139" s="4" t="s">
        <v>2552</v>
      </c>
      <c r="I139" s="4">
        <v>397687</v>
      </c>
      <c r="J139" s="41">
        <v>42230</v>
      </c>
      <c r="K139" s="11">
        <v>2015</v>
      </c>
      <c r="L139" s="11">
        <v>2015</v>
      </c>
      <c r="M139" s="5">
        <v>21000</v>
      </c>
      <c r="N139" s="4" t="s">
        <v>2553</v>
      </c>
      <c r="O139" s="4"/>
      <c r="P139" s="4"/>
    </row>
    <row r="140" spans="1:16" ht="51" x14ac:dyDescent="0.2">
      <c r="A140" s="7" t="s">
        <v>30</v>
      </c>
      <c r="B140" s="4" t="s">
        <v>47</v>
      </c>
      <c r="C140" s="4" t="s">
        <v>2554</v>
      </c>
      <c r="D140" s="8" t="s">
        <v>2555</v>
      </c>
      <c r="E140" s="4" t="s">
        <v>2556</v>
      </c>
      <c r="F140" s="4" t="s">
        <v>988</v>
      </c>
      <c r="G140" s="4" t="s">
        <v>2357</v>
      </c>
      <c r="H140" s="4" t="s">
        <v>2557</v>
      </c>
      <c r="I140" s="4">
        <v>35927887</v>
      </c>
      <c r="J140" s="41">
        <v>41793</v>
      </c>
      <c r="K140" s="11">
        <v>2014</v>
      </c>
      <c r="L140" s="11">
        <v>2015</v>
      </c>
      <c r="M140" s="5">
        <v>2400</v>
      </c>
      <c r="N140" s="4" t="s">
        <v>2558</v>
      </c>
      <c r="O140" s="4"/>
      <c r="P140" s="4"/>
    </row>
    <row r="141" spans="1:16" ht="51" x14ac:dyDescent="0.2">
      <c r="A141" s="7" t="s">
        <v>30</v>
      </c>
      <c r="B141" s="4" t="s">
        <v>47</v>
      </c>
      <c r="C141" s="4" t="s">
        <v>2559</v>
      </c>
      <c r="D141" s="8" t="s">
        <v>2555</v>
      </c>
      <c r="E141" s="4" t="s">
        <v>2560</v>
      </c>
      <c r="F141" s="4" t="s">
        <v>988</v>
      </c>
      <c r="G141" s="4" t="s">
        <v>2357</v>
      </c>
      <c r="H141" s="4" t="s">
        <v>2561</v>
      </c>
      <c r="I141" s="4">
        <v>36855812</v>
      </c>
      <c r="J141" s="41">
        <v>42010</v>
      </c>
      <c r="K141" s="11">
        <v>2015</v>
      </c>
      <c r="L141" s="11">
        <v>2015</v>
      </c>
      <c r="M141" s="5">
        <v>700</v>
      </c>
      <c r="N141" s="4" t="s">
        <v>2558</v>
      </c>
      <c r="O141" s="4"/>
      <c r="P141" s="4"/>
    </row>
    <row r="142" spans="1:16" ht="51" x14ac:dyDescent="0.2">
      <c r="A142" s="7" t="s">
        <v>30</v>
      </c>
      <c r="B142" s="4" t="s">
        <v>47</v>
      </c>
      <c r="C142" s="4" t="s">
        <v>2562</v>
      </c>
      <c r="D142" s="8" t="s">
        <v>2555</v>
      </c>
      <c r="E142" s="4" t="s">
        <v>2563</v>
      </c>
      <c r="F142" s="4" t="s">
        <v>988</v>
      </c>
      <c r="G142" s="4" t="s">
        <v>2357</v>
      </c>
      <c r="H142" s="4" t="s">
        <v>2564</v>
      </c>
      <c r="I142" s="4">
        <v>35830085</v>
      </c>
      <c r="J142" s="41">
        <v>42019</v>
      </c>
      <c r="K142" s="11">
        <v>2015</v>
      </c>
      <c r="L142" s="11">
        <v>2015</v>
      </c>
      <c r="M142" s="5">
        <v>200</v>
      </c>
      <c r="N142" s="4" t="s">
        <v>2558</v>
      </c>
      <c r="O142" s="4"/>
      <c r="P142" s="4"/>
    </row>
    <row r="143" spans="1:16" ht="51" x14ac:dyDescent="0.2">
      <c r="A143" s="7" t="s">
        <v>30</v>
      </c>
      <c r="B143" s="4" t="s">
        <v>47</v>
      </c>
      <c r="C143" s="4" t="s">
        <v>2565</v>
      </c>
      <c r="D143" s="8" t="s">
        <v>2555</v>
      </c>
      <c r="E143" s="4" t="s">
        <v>2566</v>
      </c>
      <c r="F143" s="4" t="s">
        <v>988</v>
      </c>
      <c r="G143" s="4" t="s">
        <v>2357</v>
      </c>
      <c r="H143" s="4" t="s">
        <v>2567</v>
      </c>
      <c r="I143" s="4">
        <v>35841281</v>
      </c>
      <c r="J143" s="41">
        <v>42202</v>
      </c>
      <c r="K143" s="11">
        <v>2015</v>
      </c>
      <c r="L143" s="11">
        <v>2015</v>
      </c>
      <c r="M143" s="5">
        <v>300</v>
      </c>
      <c r="N143" s="4" t="s">
        <v>2558</v>
      </c>
      <c r="O143" s="4"/>
      <c r="P143" s="4"/>
    </row>
    <row r="144" spans="1:16" ht="51" x14ac:dyDescent="0.2">
      <c r="A144" s="7" t="s">
        <v>30</v>
      </c>
      <c r="B144" s="4" t="s">
        <v>47</v>
      </c>
      <c r="C144" s="4" t="s">
        <v>2568</v>
      </c>
      <c r="D144" s="8" t="s">
        <v>2555</v>
      </c>
      <c r="E144" s="4" t="s">
        <v>2569</v>
      </c>
      <c r="F144" s="4" t="s">
        <v>988</v>
      </c>
      <c r="G144" s="4" t="s">
        <v>2357</v>
      </c>
      <c r="H144" s="4" t="s">
        <v>2570</v>
      </c>
      <c r="I144" s="4">
        <v>3587463</v>
      </c>
      <c r="J144" s="41">
        <v>42008</v>
      </c>
      <c r="K144" s="11">
        <v>2015</v>
      </c>
      <c r="L144" s="11">
        <v>2015</v>
      </c>
      <c r="M144" s="5">
        <v>900</v>
      </c>
      <c r="N144" s="4" t="s">
        <v>2558</v>
      </c>
      <c r="O144" s="4"/>
      <c r="P144" s="4"/>
    </row>
    <row r="145" spans="1:16" ht="51" x14ac:dyDescent="0.2">
      <c r="A145" s="7" t="s">
        <v>30</v>
      </c>
      <c r="B145" s="4" t="s">
        <v>47</v>
      </c>
      <c r="C145" s="4" t="s">
        <v>2571</v>
      </c>
      <c r="D145" s="8" t="s">
        <v>2555</v>
      </c>
      <c r="E145" s="4" t="s">
        <v>2572</v>
      </c>
      <c r="F145" s="4" t="s">
        <v>988</v>
      </c>
      <c r="G145" s="4" t="s">
        <v>2357</v>
      </c>
      <c r="H145" s="4" t="s">
        <v>2573</v>
      </c>
      <c r="I145" s="4">
        <v>31346715</v>
      </c>
      <c r="J145" s="41">
        <v>42069</v>
      </c>
      <c r="K145" s="11">
        <v>2015</v>
      </c>
      <c r="L145" s="11">
        <v>2015</v>
      </c>
      <c r="M145" s="5">
        <v>700</v>
      </c>
      <c r="N145" s="4" t="s">
        <v>2558</v>
      </c>
      <c r="O145" s="4"/>
      <c r="P145" s="4"/>
    </row>
    <row r="146" spans="1:16" ht="51" x14ac:dyDescent="0.2">
      <c r="A146" s="7" t="s">
        <v>30</v>
      </c>
      <c r="B146" s="4" t="s">
        <v>47</v>
      </c>
      <c r="C146" s="4" t="s">
        <v>2574</v>
      </c>
      <c r="D146" s="8" t="s">
        <v>2555</v>
      </c>
      <c r="E146" s="4" t="s">
        <v>2575</v>
      </c>
      <c r="F146" s="4" t="s">
        <v>988</v>
      </c>
      <c r="G146" s="4" t="s">
        <v>2357</v>
      </c>
      <c r="H146" s="4" t="s">
        <v>2576</v>
      </c>
      <c r="I146" s="4">
        <v>36760447</v>
      </c>
      <c r="J146" s="41">
        <v>42076</v>
      </c>
      <c r="K146" s="11">
        <v>2015</v>
      </c>
      <c r="L146" s="11">
        <v>2015</v>
      </c>
      <c r="M146" s="5">
        <v>500</v>
      </c>
      <c r="N146" s="4" t="s">
        <v>2558</v>
      </c>
      <c r="O146" s="4"/>
      <c r="P146" s="4"/>
    </row>
    <row r="147" spans="1:16" ht="51" x14ac:dyDescent="0.2">
      <c r="A147" s="7" t="s">
        <v>30</v>
      </c>
      <c r="B147" s="4" t="s">
        <v>47</v>
      </c>
      <c r="C147" s="4" t="s">
        <v>2577</v>
      </c>
      <c r="D147" s="8" t="s">
        <v>2555</v>
      </c>
      <c r="E147" s="4" t="s">
        <v>2578</v>
      </c>
      <c r="F147" s="4" t="s">
        <v>988</v>
      </c>
      <c r="G147" s="4" t="s">
        <v>2357</v>
      </c>
      <c r="H147" s="4" t="s">
        <v>2579</v>
      </c>
      <c r="I147" s="4">
        <v>31356648</v>
      </c>
      <c r="J147" s="41">
        <v>42081</v>
      </c>
      <c r="K147" s="11">
        <v>2015</v>
      </c>
      <c r="L147" s="11">
        <v>2015</v>
      </c>
      <c r="M147" s="5">
        <v>100</v>
      </c>
      <c r="N147" s="4" t="s">
        <v>2558</v>
      </c>
      <c r="O147" s="4"/>
      <c r="P147" s="4"/>
    </row>
    <row r="148" spans="1:16" ht="51" x14ac:dyDescent="0.2">
      <c r="A148" s="7" t="s">
        <v>30</v>
      </c>
      <c r="B148" s="4" t="s">
        <v>47</v>
      </c>
      <c r="C148" s="4" t="s">
        <v>2580</v>
      </c>
      <c r="D148" s="8" t="s">
        <v>2555</v>
      </c>
      <c r="E148" s="4" t="s">
        <v>2581</v>
      </c>
      <c r="F148" s="4" t="s">
        <v>988</v>
      </c>
      <c r="G148" s="4" t="s">
        <v>2357</v>
      </c>
      <c r="H148" s="4" t="s">
        <v>2564</v>
      </c>
      <c r="I148" s="4">
        <v>35830085</v>
      </c>
      <c r="J148" s="41">
        <v>42112</v>
      </c>
      <c r="K148" s="11">
        <v>2015</v>
      </c>
      <c r="L148" s="11">
        <v>2015</v>
      </c>
      <c r="M148" s="5">
        <v>1000</v>
      </c>
      <c r="N148" s="4" t="s">
        <v>2558</v>
      </c>
      <c r="O148" s="4"/>
      <c r="P148" s="4"/>
    </row>
    <row r="149" spans="1:16" ht="51" x14ac:dyDescent="0.2">
      <c r="A149" s="7" t="s">
        <v>30</v>
      </c>
      <c r="B149" s="4" t="s">
        <v>47</v>
      </c>
      <c r="C149" s="4" t="s">
        <v>2580</v>
      </c>
      <c r="D149" s="8" t="s">
        <v>2555</v>
      </c>
      <c r="E149" s="4" t="s">
        <v>2582</v>
      </c>
      <c r="F149" s="4" t="s">
        <v>988</v>
      </c>
      <c r="G149" s="4" t="s">
        <v>2357</v>
      </c>
      <c r="H149" s="4" t="s">
        <v>2583</v>
      </c>
      <c r="I149" s="4">
        <v>35830085</v>
      </c>
      <c r="J149" s="41">
        <v>42081</v>
      </c>
      <c r="K149" s="11">
        <v>2015</v>
      </c>
      <c r="L149" s="11">
        <v>2015</v>
      </c>
      <c r="M149" s="5">
        <v>500</v>
      </c>
      <c r="N149" s="4" t="s">
        <v>2558</v>
      </c>
      <c r="O149" s="4"/>
      <c r="P149" s="4"/>
    </row>
    <row r="150" spans="1:16" ht="51" x14ac:dyDescent="0.2">
      <c r="A150" s="7" t="s">
        <v>30</v>
      </c>
      <c r="B150" s="4" t="s">
        <v>47</v>
      </c>
      <c r="C150" s="4" t="s">
        <v>2584</v>
      </c>
      <c r="D150" s="8" t="s">
        <v>2555</v>
      </c>
      <c r="E150" s="4" t="s">
        <v>2585</v>
      </c>
      <c r="F150" s="4" t="s">
        <v>988</v>
      </c>
      <c r="G150" s="4" t="s">
        <v>2357</v>
      </c>
      <c r="H150" s="4" t="s">
        <v>2557</v>
      </c>
      <c r="I150" s="4">
        <v>35927887</v>
      </c>
      <c r="J150" s="41">
        <v>42107</v>
      </c>
      <c r="K150" s="11">
        <v>2015</v>
      </c>
      <c r="L150" s="11">
        <v>2015</v>
      </c>
      <c r="M150" s="5">
        <v>600</v>
      </c>
      <c r="N150" s="4" t="s">
        <v>2558</v>
      </c>
      <c r="O150" s="4"/>
      <c r="P150" s="4"/>
    </row>
    <row r="151" spans="1:16" ht="51" x14ac:dyDescent="0.2">
      <c r="A151" s="7" t="s">
        <v>30</v>
      </c>
      <c r="B151" s="4" t="s">
        <v>47</v>
      </c>
      <c r="C151" s="4" t="s">
        <v>2586</v>
      </c>
      <c r="D151" s="8" t="s">
        <v>2555</v>
      </c>
      <c r="E151" s="4" t="s">
        <v>2587</v>
      </c>
      <c r="F151" s="4" t="s">
        <v>988</v>
      </c>
      <c r="G151" s="4" t="s">
        <v>2357</v>
      </c>
      <c r="H151" s="4" t="s">
        <v>2564</v>
      </c>
      <c r="I151" s="4">
        <v>35830085</v>
      </c>
      <c r="J151" s="41">
        <v>42134</v>
      </c>
      <c r="K151" s="11">
        <v>2015</v>
      </c>
      <c r="L151" s="11">
        <v>2015</v>
      </c>
      <c r="M151" s="5">
        <v>500</v>
      </c>
      <c r="N151" s="4" t="s">
        <v>2558</v>
      </c>
      <c r="O151" s="4"/>
      <c r="P151" s="4"/>
    </row>
    <row r="152" spans="1:16" ht="51" x14ac:dyDescent="0.2">
      <c r="A152" s="7" t="s">
        <v>30</v>
      </c>
      <c r="B152" s="4" t="s">
        <v>47</v>
      </c>
      <c r="C152" s="4" t="s">
        <v>2588</v>
      </c>
      <c r="D152" s="8" t="s">
        <v>2555</v>
      </c>
      <c r="E152" s="4" t="s">
        <v>2589</v>
      </c>
      <c r="F152" s="4" t="s">
        <v>988</v>
      </c>
      <c r="G152" s="4" t="s">
        <v>2357</v>
      </c>
      <c r="H152" s="4" t="s">
        <v>2590</v>
      </c>
      <c r="I152" s="4">
        <v>128201</v>
      </c>
      <c r="J152" s="41">
        <v>42143</v>
      </c>
      <c r="K152" s="11">
        <v>2015</v>
      </c>
      <c r="L152" s="11">
        <v>2015</v>
      </c>
      <c r="M152" s="5">
        <v>1000</v>
      </c>
      <c r="N152" s="4" t="s">
        <v>2558</v>
      </c>
      <c r="O152" s="4"/>
      <c r="P152" s="4"/>
    </row>
    <row r="153" spans="1:16" ht="51" x14ac:dyDescent="0.2">
      <c r="A153" s="7" t="s">
        <v>30</v>
      </c>
      <c r="B153" s="4" t="s">
        <v>47</v>
      </c>
      <c r="C153" s="4" t="s">
        <v>2591</v>
      </c>
      <c r="D153" s="8" t="s">
        <v>2555</v>
      </c>
      <c r="E153" s="4" t="s">
        <v>2592</v>
      </c>
      <c r="F153" s="4" t="s">
        <v>988</v>
      </c>
      <c r="G153" s="4" t="s">
        <v>2357</v>
      </c>
      <c r="H153" s="4" t="s">
        <v>2593</v>
      </c>
      <c r="I153" s="4">
        <v>36553671</v>
      </c>
      <c r="J153" s="41">
        <v>42127</v>
      </c>
      <c r="K153" s="11">
        <v>2015</v>
      </c>
      <c r="L153" s="11">
        <v>2015</v>
      </c>
      <c r="M153" s="5">
        <v>1300</v>
      </c>
      <c r="N153" s="4" t="s">
        <v>2558</v>
      </c>
      <c r="O153" s="4"/>
      <c r="P153" s="4"/>
    </row>
    <row r="154" spans="1:16" ht="51" x14ac:dyDescent="0.2">
      <c r="A154" s="7" t="s">
        <v>30</v>
      </c>
      <c r="B154" s="4" t="s">
        <v>47</v>
      </c>
      <c r="C154" s="4" t="s">
        <v>2594</v>
      </c>
      <c r="D154" s="8" t="s">
        <v>2555</v>
      </c>
      <c r="E154" s="4" t="s">
        <v>2595</v>
      </c>
      <c r="F154" s="4" t="s">
        <v>988</v>
      </c>
      <c r="G154" s="4" t="s">
        <v>2357</v>
      </c>
      <c r="H154" s="4" t="s">
        <v>2596</v>
      </c>
      <c r="I154" s="4">
        <v>35919451</v>
      </c>
      <c r="J154" s="41">
        <v>42175</v>
      </c>
      <c r="K154" s="11">
        <v>2015</v>
      </c>
      <c r="L154" s="11">
        <v>2015</v>
      </c>
      <c r="M154" s="5">
        <v>600</v>
      </c>
      <c r="N154" s="4" t="s">
        <v>2558</v>
      </c>
      <c r="O154" s="4"/>
      <c r="P154" s="4"/>
    </row>
    <row r="155" spans="1:16" ht="51" x14ac:dyDescent="0.2">
      <c r="A155" s="7" t="s">
        <v>30</v>
      </c>
      <c r="B155" s="4" t="s">
        <v>47</v>
      </c>
      <c r="C155" s="4" t="s">
        <v>2597</v>
      </c>
      <c r="D155" s="8" t="s">
        <v>2555</v>
      </c>
      <c r="E155" s="4" t="s">
        <v>2598</v>
      </c>
      <c r="F155" s="4" t="s">
        <v>988</v>
      </c>
      <c r="G155" s="4" t="s">
        <v>2357</v>
      </c>
      <c r="H155" s="4" t="s">
        <v>2599</v>
      </c>
      <c r="I155" s="4">
        <v>35825341</v>
      </c>
      <c r="J155" s="41">
        <v>42191</v>
      </c>
      <c r="K155" s="11">
        <v>2015</v>
      </c>
      <c r="L155" s="11">
        <v>2015</v>
      </c>
      <c r="M155" s="5">
        <v>1200</v>
      </c>
      <c r="N155" s="4" t="s">
        <v>2558</v>
      </c>
      <c r="O155" s="4"/>
      <c r="P155" s="4"/>
    </row>
    <row r="156" spans="1:16" ht="51" x14ac:dyDescent="0.2">
      <c r="A156" s="7" t="s">
        <v>30</v>
      </c>
      <c r="B156" s="4" t="s">
        <v>47</v>
      </c>
      <c r="C156" s="4" t="s">
        <v>2600</v>
      </c>
      <c r="D156" s="8" t="s">
        <v>2555</v>
      </c>
      <c r="E156" s="4" t="s">
        <v>2601</v>
      </c>
      <c r="F156" s="4" t="s">
        <v>988</v>
      </c>
      <c r="G156" s="4" t="s">
        <v>2357</v>
      </c>
      <c r="H156" s="4" t="s">
        <v>2602</v>
      </c>
      <c r="I156" s="4">
        <v>36388807</v>
      </c>
      <c r="J156" s="41">
        <v>42184</v>
      </c>
      <c r="K156" s="11">
        <v>2015</v>
      </c>
      <c r="L156" s="11">
        <v>2015</v>
      </c>
      <c r="M156" s="5">
        <v>100</v>
      </c>
      <c r="N156" s="4" t="s">
        <v>2558</v>
      </c>
      <c r="O156" s="4"/>
      <c r="P156" s="4"/>
    </row>
    <row r="157" spans="1:16" ht="51" x14ac:dyDescent="0.2">
      <c r="A157" s="7" t="s">
        <v>30</v>
      </c>
      <c r="B157" s="4" t="s">
        <v>47</v>
      </c>
      <c r="C157" s="4" t="s">
        <v>2603</v>
      </c>
      <c r="D157" s="8" t="s">
        <v>2555</v>
      </c>
      <c r="E157" s="4" t="s">
        <v>2604</v>
      </c>
      <c r="F157" s="4" t="s">
        <v>988</v>
      </c>
      <c r="G157" s="4" t="s">
        <v>2357</v>
      </c>
      <c r="H157" s="4" t="s">
        <v>2490</v>
      </c>
      <c r="I157" s="4">
        <v>31356648</v>
      </c>
      <c r="J157" s="41">
        <v>42115</v>
      </c>
      <c r="K157" s="11">
        <v>2015</v>
      </c>
      <c r="L157" s="11">
        <v>2015</v>
      </c>
      <c r="M157" s="5">
        <v>1500</v>
      </c>
      <c r="N157" s="4" t="s">
        <v>2558</v>
      </c>
      <c r="O157" s="4"/>
      <c r="P157" s="4"/>
    </row>
    <row r="158" spans="1:16" ht="51" x14ac:dyDescent="0.2">
      <c r="A158" s="7" t="s">
        <v>30</v>
      </c>
      <c r="B158" s="4" t="s">
        <v>47</v>
      </c>
      <c r="C158" s="4" t="s">
        <v>2580</v>
      </c>
      <c r="D158" s="8" t="s">
        <v>2555</v>
      </c>
      <c r="E158" s="4" t="s">
        <v>2605</v>
      </c>
      <c r="F158" s="4" t="s">
        <v>988</v>
      </c>
      <c r="G158" s="4" t="s">
        <v>2357</v>
      </c>
      <c r="H158" s="4" t="s">
        <v>2564</v>
      </c>
      <c r="I158" s="4">
        <v>35830085</v>
      </c>
      <c r="J158" s="41">
        <v>42223</v>
      </c>
      <c r="K158" s="11">
        <v>2015</v>
      </c>
      <c r="L158" s="11">
        <v>2015</v>
      </c>
      <c r="M158" s="5">
        <v>300</v>
      </c>
      <c r="N158" s="4" t="s">
        <v>2558</v>
      </c>
      <c r="O158" s="4"/>
      <c r="P158" s="4"/>
    </row>
    <row r="159" spans="1:16" ht="51" x14ac:dyDescent="0.2">
      <c r="A159" s="7" t="s">
        <v>30</v>
      </c>
      <c r="B159" s="4" t="s">
        <v>47</v>
      </c>
      <c r="C159" s="4" t="s">
        <v>2606</v>
      </c>
      <c r="D159" s="8" t="s">
        <v>2555</v>
      </c>
      <c r="E159" s="4" t="s">
        <v>2607</v>
      </c>
      <c r="F159" s="4" t="s">
        <v>988</v>
      </c>
      <c r="G159" s="4" t="s">
        <v>2357</v>
      </c>
      <c r="H159" s="4" t="s">
        <v>2608</v>
      </c>
      <c r="I159" s="4">
        <v>31327257</v>
      </c>
      <c r="J159" s="41">
        <v>42244</v>
      </c>
      <c r="K159" s="11">
        <v>2015</v>
      </c>
      <c r="L159" s="11">
        <v>2015</v>
      </c>
      <c r="M159" s="5">
        <v>100</v>
      </c>
      <c r="N159" s="4" t="s">
        <v>2558</v>
      </c>
      <c r="O159" s="4"/>
      <c r="P159" s="4"/>
    </row>
    <row r="160" spans="1:16" ht="51" x14ac:dyDescent="0.2">
      <c r="A160" s="7" t="s">
        <v>30</v>
      </c>
      <c r="B160" s="4" t="s">
        <v>47</v>
      </c>
      <c r="C160" s="4" t="s">
        <v>2609</v>
      </c>
      <c r="D160" s="8" t="s">
        <v>2555</v>
      </c>
      <c r="E160" s="4" t="s">
        <v>2610</v>
      </c>
      <c r="F160" s="4" t="s">
        <v>988</v>
      </c>
      <c r="G160" s="4" t="s">
        <v>2357</v>
      </c>
      <c r="H160" s="4" t="s">
        <v>2611</v>
      </c>
      <c r="I160" s="4">
        <v>36360937</v>
      </c>
      <c r="J160" s="41">
        <v>42245</v>
      </c>
      <c r="K160" s="11">
        <v>2015</v>
      </c>
      <c r="L160" s="11">
        <v>2015</v>
      </c>
      <c r="M160" s="5">
        <v>1700</v>
      </c>
      <c r="N160" s="4" t="s">
        <v>2558</v>
      </c>
      <c r="O160" s="4"/>
      <c r="P160" s="4"/>
    </row>
    <row r="161" spans="1:16" ht="51" x14ac:dyDescent="0.2">
      <c r="A161" s="7" t="s">
        <v>30</v>
      </c>
      <c r="B161" s="4" t="s">
        <v>47</v>
      </c>
      <c r="C161" s="4" t="s">
        <v>2580</v>
      </c>
      <c r="D161" s="8" t="s">
        <v>2555</v>
      </c>
      <c r="E161" s="4" t="s">
        <v>2612</v>
      </c>
      <c r="F161" s="4" t="s">
        <v>988</v>
      </c>
      <c r="G161" s="4" t="s">
        <v>2357</v>
      </c>
      <c r="H161" s="4" t="s">
        <v>2564</v>
      </c>
      <c r="I161" s="4">
        <v>35830085</v>
      </c>
      <c r="J161" s="41">
        <v>42275</v>
      </c>
      <c r="K161" s="11">
        <v>2015</v>
      </c>
      <c r="L161" s="11">
        <v>2015</v>
      </c>
      <c r="M161" s="5">
        <v>500</v>
      </c>
      <c r="N161" s="4" t="s">
        <v>2558</v>
      </c>
      <c r="O161" s="4"/>
      <c r="P161" s="4"/>
    </row>
    <row r="162" spans="1:16" ht="51" x14ac:dyDescent="0.2">
      <c r="A162" s="7" t="s">
        <v>30</v>
      </c>
      <c r="B162" s="4" t="s">
        <v>47</v>
      </c>
      <c r="C162" s="4" t="s">
        <v>2613</v>
      </c>
      <c r="D162" s="8" t="s">
        <v>2555</v>
      </c>
      <c r="E162" s="4" t="s">
        <v>2614</v>
      </c>
      <c r="F162" s="4" t="s">
        <v>988</v>
      </c>
      <c r="G162" s="4" t="s">
        <v>2357</v>
      </c>
      <c r="H162" s="4" t="s">
        <v>2615</v>
      </c>
      <c r="I162" s="4">
        <v>36065722</v>
      </c>
      <c r="J162" s="41">
        <v>42310</v>
      </c>
      <c r="K162" s="11">
        <v>2015</v>
      </c>
      <c r="L162" s="11">
        <v>2015</v>
      </c>
      <c r="M162" s="5">
        <v>200</v>
      </c>
      <c r="N162" s="4" t="s">
        <v>2558</v>
      </c>
      <c r="O162" s="4"/>
      <c r="P162" s="4"/>
    </row>
    <row r="163" spans="1:16" ht="51" x14ac:dyDescent="0.2">
      <c r="A163" s="7" t="s">
        <v>30</v>
      </c>
      <c r="B163" s="4" t="s">
        <v>47</v>
      </c>
      <c r="C163" s="4" t="s">
        <v>2616</v>
      </c>
      <c r="D163" s="8" t="s">
        <v>2555</v>
      </c>
      <c r="E163" s="4" t="s">
        <v>2617</v>
      </c>
      <c r="F163" s="4" t="s">
        <v>988</v>
      </c>
      <c r="G163" s="4" t="s">
        <v>2357</v>
      </c>
      <c r="H163" s="4" t="s">
        <v>2618</v>
      </c>
      <c r="I163" s="4">
        <v>35830085</v>
      </c>
      <c r="J163" s="41">
        <v>42302</v>
      </c>
      <c r="K163" s="11">
        <v>2015</v>
      </c>
      <c r="L163" s="11">
        <v>2015</v>
      </c>
      <c r="M163" s="5">
        <v>600</v>
      </c>
      <c r="N163" s="4" t="s">
        <v>2558</v>
      </c>
      <c r="O163" s="4"/>
      <c r="P163" s="4"/>
    </row>
    <row r="164" spans="1:16" ht="51" x14ac:dyDescent="0.2">
      <c r="A164" s="7" t="s">
        <v>30</v>
      </c>
      <c r="B164" s="4" t="s">
        <v>47</v>
      </c>
      <c r="C164" s="4" t="s">
        <v>2619</v>
      </c>
      <c r="D164" s="8" t="s">
        <v>2555</v>
      </c>
      <c r="E164" s="4" t="s">
        <v>2620</v>
      </c>
      <c r="F164" s="4" t="s">
        <v>988</v>
      </c>
      <c r="G164" s="4" t="s">
        <v>2357</v>
      </c>
      <c r="H164" s="4" t="s">
        <v>2621</v>
      </c>
      <c r="I164" s="4">
        <v>31821987</v>
      </c>
      <c r="J164" s="41">
        <v>42006</v>
      </c>
      <c r="K164" s="11">
        <v>2015</v>
      </c>
      <c r="L164" s="11">
        <v>2015</v>
      </c>
      <c r="M164" s="5">
        <v>2000</v>
      </c>
      <c r="N164" s="4" t="s">
        <v>2558</v>
      </c>
      <c r="O164" s="4"/>
      <c r="P164" s="4"/>
    </row>
    <row r="165" spans="1:16" ht="38.25" x14ac:dyDescent="0.2">
      <c r="A165" s="7" t="s">
        <v>30</v>
      </c>
      <c r="B165" s="4" t="s">
        <v>47</v>
      </c>
      <c r="C165" s="4" t="s">
        <v>2622</v>
      </c>
      <c r="D165" s="8" t="s">
        <v>2623</v>
      </c>
      <c r="E165" s="4" t="s">
        <v>2624</v>
      </c>
      <c r="F165" s="4" t="s">
        <v>988</v>
      </c>
      <c r="G165" s="4" t="s">
        <v>2357</v>
      </c>
      <c r="H165" s="4" t="s">
        <v>2625</v>
      </c>
      <c r="I165" s="4">
        <v>35879271</v>
      </c>
      <c r="J165" s="41">
        <v>42325</v>
      </c>
      <c r="K165" s="11">
        <v>2015</v>
      </c>
      <c r="L165" s="11">
        <v>2015</v>
      </c>
      <c r="M165" s="5">
        <v>400</v>
      </c>
      <c r="N165" s="4"/>
      <c r="O165" s="4"/>
      <c r="P165" s="4"/>
    </row>
    <row r="166" spans="1:16" ht="38.25" x14ac:dyDescent="0.2">
      <c r="A166" s="7" t="s">
        <v>30</v>
      </c>
      <c r="B166" s="4" t="s">
        <v>47</v>
      </c>
      <c r="C166" s="4" t="s">
        <v>2626</v>
      </c>
      <c r="D166" s="8" t="s">
        <v>2623</v>
      </c>
      <c r="E166" s="4" t="s">
        <v>2627</v>
      </c>
      <c r="F166" s="4" t="s">
        <v>988</v>
      </c>
      <c r="G166" s="4" t="s">
        <v>2357</v>
      </c>
      <c r="H166" s="4" t="s">
        <v>2625</v>
      </c>
      <c r="I166" s="4">
        <v>35879271</v>
      </c>
      <c r="J166" s="41">
        <v>41991</v>
      </c>
      <c r="K166" s="11">
        <v>2014</v>
      </c>
      <c r="L166" s="11">
        <v>2015</v>
      </c>
      <c r="M166" s="5">
        <v>1680</v>
      </c>
      <c r="N166" s="4"/>
      <c r="O166" s="4"/>
      <c r="P166" s="4"/>
    </row>
    <row r="167" spans="1:16" ht="38.25" x14ac:dyDescent="0.2">
      <c r="A167" s="7" t="s">
        <v>30</v>
      </c>
      <c r="B167" s="4" t="s">
        <v>47</v>
      </c>
      <c r="C167" s="4" t="s">
        <v>2628</v>
      </c>
      <c r="D167" s="8" t="s">
        <v>2623</v>
      </c>
      <c r="E167" s="4" t="s">
        <v>2629</v>
      </c>
      <c r="F167" s="4" t="s">
        <v>988</v>
      </c>
      <c r="G167" s="4" t="s">
        <v>2357</v>
      </c>
      <c r="H167" s="4" t="s">
        <v>2630</v>
      </c>
      <c r="I167" s="4">
        <v>35927887</v>
      </c>
      <c r="J167" s="41">
        <v>41975</v>
      </c>
      <c r="K167" s="11">
        <v>2014</v>
      </c>
      <c r="L167" s="11">
        <v>2015</v>
      </c>
      <c r="M167" s="5">
        <v>200</v>
      </c>
      <c r="N167" s="4"/>
      <c r="O167" s="4"/>
      <c r="P167" s="4"/>
    </row>
    <row r="168" spans="1:16" ht="51" x14ac:dyDescent="0.2">
      <c r="A168" s="7" t="s">
        <v>30</v>
      </c>
      <c r="B168" s="4" t="s">
        <v>47</v>
      </c>
      <c r="C168" s="4" t="s">
        <v>2631</v>
      </c>
      <c r="D168" s="8" t="s">
        <v>2555</v>
      </c>
      <c r="E168" s="4" t="s">
        <v>987</v>
      </c>
      <c r="F168" s="4" t="s">
        <v>988</v>
      </c>
      <c r="G168" s="4" t="s">
        <v>2357</v>
      </c>
      <c r="H168" s="4" t="s">
        <v>989</v>
      </c>
      <c r="I168" s="4">
        <v>35909234</v>
      </c>
      <c r="J168" s="41">
        <v>42046</v>
      </c>
      <c r="K168" s="11">
        <v>2015</v>
      </c>
      <c r="L168" s="11">
        <v>2015</v>
      </c>
      <c r="M168" s="5">
        <v>2200</v>
      </c>
      <c r="N168" s="4" t="s">
        <v>2558</v>
      </c>
      <c r="O168" s="4"/>
      <c r="P168" s="4"/>
    </row>
    <row r="169" spans="1:16" ht="51" x14ac:dyDescent="0.2">
      <c r="A169" s="7" t="s">
        <v>30</v>
      </c>
      <c r="B169" s="4" t="s">
        <v>47</v>
      </c>
      <c r="C169" s="4" t="s">
        <v>2632</v>
      </c>
      <c r="D169" s="8" t="s">
        <v>2555</v>
      </c>
      <c r="E169" s="4" t="s">
        <v>1001</v>
      </c>
      <c r="F169" s="4" t="s">
        <v>988</v>
      </c>
      <c r="G169" s="4" t="s">
        <v>2357</v>
      </c>
      <c r="H169" s="4" t="s">
        <v>2633</v>
      </c>
      <c r="I169" s="4">
        <v>47240377</v>
      </c>
      <c r="J169" s="41">
        <v>42156</v>
      </c>
      <c r="K169" s="11">
        <v>2015</v>
      </c>
      <c r="L169" s="11">
        <v>2015</v>
      </c>
      <c r="M169" s="5">
        <v>10900</v>
      </c>
      <c r="N169" s="4" t="s">
        <v>2558</v>
      </c>
      <c r="O169" s="4"/>
      <c r="P169" s="4"/>
    </row>
    <row r="170" spans="1:16" ht="51" x14ac:dyDescent="0.2">
      <c r="A170" s="7" t="s">
        <v>30</v>
      </c>
      <c r="B170" s="4" t="s">
        <v>47</v>
      </c>
      <c r="C170" s="4" t="s">
        <v>2634</v>
      </c>
      <c r="D170" s="8" t="s">
        <v>2555</v>
      </c>
      <c r="E170" s="4" t="s">
        <v>961</v>
      </c>
      <c r="F170" s="4" t="s">
        <v>988</v>
      </c>
      <c r="G170" s="4" t="s">
        <v>2357</v>
      </c>
      <c r="H170" s="4" t="s">
        <v>2567</v>
      </c>
      <c r="I170" s="4">
        <v>35841281</v>
      </c>
      <c r="J170" s="41">
        <v>42027</v>
      </c>
      <c r="K170" s="11">
        <v>2015</v>
      </c>
      <c r="L170" s="11">
        <v>2015</v>
      </c>
      <c r="M170" s="5">
        <v>1000</v>
      </c>
      <c r="N170" s="4" t="s">
        <v>2558</v>
      </c>
      <c r="O170" s="4"/>
      <c r="P170" s="4"/>
    </row>
    <row r="171" spans="1:16" ht="51" x14ac:dyDescent="0.2">
      <c r="A171" s="7" t="s">
        <v>30</v>
      </c>
      <c r="B171" s="4" t="s">
        <v>47</v>
      </c>
      <c r="C171" s="4" t="s">
        <v>2635</v>
      </c>
      <c r="D171" s="8" t="s">
        <v>2555</v>
      </c>
      <c r="E171" s="4" t="s">
        <v>2636</v>
      </c>
      <c r="F171" s="4" t="s">
        <v>988</v>
      </c>
      <c r="G171" s="4" t="s">
        <v>2357</v>
      </c>
      <c r="H171" s="4" t="s">
        <v>2637</v>
      </c>
      <c r="I171" s="4">
        <v>397687</v>
      </c>
      <c r="J171" s="41">
        <v>42233</v>
      </c>
      <c r="K171" s="11">
        <v>2015</v>
      </c>
      <c r="L171" s="11">
        <v>2015</v>
      </c>
      <c r="M171" s="5">
        <v>400</v>
      </c>
      <c r="N171" s="4" t="s">
        <v>2558</v>
      </c>
      <c r="O171" s="4"/>
      <c r="P171" s="4"/>
    </row>
    <row r="172" spans="1:16" ht="51" x14ac:dyDescent="0.2">
      <c r="A172" s="7" t="s">
        <v>30</v>
      </c>
      <c r="B172" s="4" t="s">
        <v>47</v>
      </c>
      <c r="C172" s="4" t="s">
        <v>2638</v>
      </c>
      <c r="D172" s="8" t="s">
        <v>2555</v>
      </c>
      <c r="E172" s="4" t="s">
        <v>2639</v>
      </c>
      <c r="F172" s="4" t="s">
        <v>988</v>
      </c>
      <c r="G172" s="4" t="s">
        <v>2357</v>
      </c>
      <c r="H172" s="4" t="s">
        <v>2640</v>
      </c>
      <c r="I172" s="4">
        <v>397687</v>
      </c>
      <c r="J172" s="41">
        <v>42281</v>
      </c>
      <c r="K172" s="11">
        <v>2015</v>
      </c>
      <c r="L172" s="11">
        <v>2015</v>
      </c>
      <c r="M172" s="5">
        <v>1200</v>
      </c>
      <c r="N172" s="4" t="s">
        <v>2558</v>
      </c>
      <c r="O172" s="4"/>
      <c r="P172" s="4"/>
    </row>
    <row r="173" spans="1:16" ht="51" x14ac:dyDescent="0.2">
      <c r="A173" s="7" t="s">
        <v>30</v>
      </c>
      <c r="B173" s="4" t="s">
        <v>47</v>
      </c>
      <c r="C173" s="4" t="s">
        <v>2638</v>
      </c>
      <c r="D173" s="8" t="s">
        <v>2555</v>
      </c>
      <c r="E173" s="4" t="s">
        <v>2641</v>
      </c>
      <c r="F173" s="4" t="s">
        <v>988</v>
      </c>
      <c r="G173" s="4" t="s">
        <v>2357</v>
      </c>
      <c r="H173" s="4" t="s">
        <v>2640</v>
      </c>
      <c r="I173" s="4">
        <v>397687</v>
      </c>
      <c r="J173" s="41">
        <v>42281</v>
      </c>
      <c r="K173" s="11">
        <v>2015</v>
      </c>
      <c r="L173" s="11">
        <v>2015</v>
      </c>
      <c r="M173" s="5">
        <v>200</v>
      </c>
      <c r="N173" s="4" t="s">
        <v>2558</v>
      </c>
      <c r="O173" s="4"/>
      <c r="P173" s="4"/>
    </row>
    <row r="174" spans="1:16" ht="51" x14ac:dyDescent="0.2">
      <c r="A174" s="7" t="s">
        <v>30</v>
      </c>
      <c r="B174" s="4" t="s">
        <v>47</v>
      </c>
      <c r="C174" s="4" t="s">
        <v>2642</v>
      </c>
      <c r="D174" s="8" t="s">
        <v>2555</v>
      </c>
      <c r="E174" s="4" t="s">
        <v>2643</v>
      </c>
      <c r="F174" s="4" t="s">
        <v>988</v>
      </c>
      <c r="G174" s="4" t="s">
        <v>2357</v>
      </c>
      <c r="H174" s="4" t="s">
        <v>2640</v>
      </c>
      <c r="I174" s="4">
        <v>397687</v>
      </c>
      <c r="J174" s="41">
        <v>42122</v>
      </c>
      <c r="K174" s="11">
        <v>2015</v>
      </c>
      <c r="L174" s="11">
        <v>2015</v>
      </c>
      <c r="M174" s="5">
        <v>600</v>
      </c>
      <c r="N174" s="4" t="s">
        <v>2558</v>
      </c>
      <c r="O174" s="4"/>
      <c r="P174" s="4"/>
    </row>
    <row r="175" spans="1:16" x14ac:dyDescent="0.2">
      <c r="A175" s="7" t="s">
        <v>30</v>
      </c>
      <c r="B175" s="4" t="s">
        <v>44</v>
      </c>
      <c r="C175" s="4" t="s">
        <v>2644</v>
      </c>
      <c r="D175" s="8" t="s">
        <v>2645</v>
      </c>
      <c r="E175" s="4" t="s">
        <v>2646</v>
      </c>
      <c r="F175" s="4"/>
      <c r="G175" s="4" t="s">
        <v>2647</v>
      </c>
      <c r="H175" s="4" t="s">
        <v>2648</v>
      </c>
      <c r="I175" s="4">
        <v>35701501</v>
      </c>
      <c r="J175" s="41">
        <v>41935</v>
      </c>
      <c r="K175" s="11">
        <v>2014</v>
      </c>
      <c r="L175" s="11">
        <v>2014</v>
      </c>
      <c r="M175" s="5">
        <v>2909</v>
      </c>
      <c r="N175" s="4"/>
      <c r="O175" s="4"/>
      <c r="P175" s="4"/>
    </row>
    <row r="176" spans="1:16" ht="25.5" x14ac:dyDescent="0.2">
      <c r="A176" s="7" t="s">
        <v>30</v>
      </c>
      <c r="B176" s="4" t="s">
        <v>44</v>
      </c>
      <c r="C176" s="4" t="s">
        <v>2649</v>
      </c>
      <c r="D176" s="8" t="s">
        <v>2650</v>
      </c>
      <c r="E176" s="4" t="s">
        <v>2651</v>
      </c>
      <c r="F176" s="4"/>
      <c r="G176" s="4" t="s">
        <v>2647</v>
      </c>
      <c r="H176" s="4" t="s">
        <v>2652</v>
      </c>
      <c r="I176" s="4">
        <v>31356915</v>
      </c>
      <c r="J176" s="41">
        <v>41968</v>
      </c>
      <c r="K176" s="11">
        <v>2014</v>
      </c>
      <c r="L176" s="11">
        <v>2014</v>
      </c>
      <c r="M176" s="5">
        <v>1248</v>
      </c>
      <c r="N176" s="4"/>
      <c r="O176" s="4"/>
      <c r="P176" s="4"/>
    </row>
    <row r="177" spans="1:16" ht="25.5" x14ac:dyDescent="0.2">
      <c r="A177" s="7" t="s">
        <v>30</v>
      </c>
      <c r="B177" s="4" t="s">
        <v>44</v>
      </c>
      <c r="C177" s="4" t="s">
        <v>2653</v>
      </c>
      <c r="D177" s="8" t="s">
        <v>1079</v>
      </c>
      <c r="E177" s="4" t="s">
        <v>1464</v>
      </c>
      <c r="F177" s="4"/>
      <c r="G177" s="4" t="s">
        <v>2647</v>
      </c>
      <c r="H177" s="4" t="s">
        <v>2654</v>
      </c>
      <c r="I177" s="4">
        <v>35962623</v>
      </c>
      <c r="J177" s="41">
        <v>42005</v>
      </c>
      <c r="K177" s="11">
        <v>2015</v>
      </c>
      <c r="L177" s="11">
        <v>2015</v>
      </c>
      <c r="M177" s="5">
        <v>5880</v>
      </c>
      <c r="N177" s="4"/>
      <c r="O177" s="4"/>
      <c r="P177" s="4"/>
    </row>
    <row r="178" spans="1:16" ht="25.5" x14ac:dyDescent="0.2">
      <c r="A178" s="7" t="s">
        <v>30</v>
      </c>
      <c r="B178" s="4" t="s">
        <v>44</v>
      </c>
      <c r="C178" s="4" t="s">
        <v>2655</v>
      </c>
      <c r="D178" s="8" t="s">
        <v>1098</v>
      </c>
      <c r="E178" s="4" t="s">
        <v>1467</v>
      </c>
      <c r="F178" s="4"/>
      <c r="G178" s="4" t="s">
        <v>2647</v>
      </c>
      <c r="H178" s="4" t="s">
        <v>2656</v>
      </c>
      <c r="I178" s="4">
        <v>36302511</v>
      </c>
      <c r="J178" s="41">
        <v>42016</v>
      </c>
      <c r="K178" s="11">
        <v>2015</v>
      </c>
      <c r="L178" s="11">
        <v>2015</v>
      </c>
      <c r="M178" s="5">
        <v>306</v>
      </c>
      <c r="N178" s="4"/>
      <c r="O178" s="4"/>
      <c r="P178" s="4"/>
    </row>
    <row r="179" spans="1:16" ht="25.5" x14ac:dyDescent="0.2">
      <c r="A179" s="7" t="s">
        <v>30</v>
      </c>
      <c r="B179" s="4" t="s">
        <v>44</v>
      </c>
      <c r="C179" s="4" t="s">
        <v>2657</v>
      </c>
      <c r="D179" s="8" t="s">
        <v>1098</v>
      </c>
      <c r="E179" s="4" t="s">
        <v>1471</v>
      </c>
      <c r="F179" s="4"/>
      <c r="G179" s="4" t="s">
        <v>2647</v>
      </c>
      <c r="H179" s="4" t="s">
        <v>2658</v>
      </c>
      <c r="I179" s="4">
        <v>36182192</v>
      </c>
      <c r="J179" s="41">
        <v>42037</v>
      </c>
      <c r="K179" s="11">
        <v>2015</v>
      </c>
      <c r="L179" s="11">
        <v>2015</v>
      </c>
      <c r="M179" s="5">
        <v>960</v>
      </c>
      <c r="N179" s="4"/>
      <c r="O179" s="4"/>
      <c r="P179" s="4"/>
    </row>
    <row r="180" spans="1:16" ht="25.5" x14ac:dyDescent="0.2">
      <c r="A180" s="7" t="s">
        <v>30</v>
      </c>
      <c r="B180" s="4" t="s">
        <v>44</v>
      </c>
      <c r="C180" s="4" t="s">
        <v>2659</v>
      </c>
      <c r="D180" s="8" t="s">
        <v>2645</v>
      </c>
      <c r="E180" s="4" t="s">
        <v>1474</v>
      </c>
      <c r="F180" s="4"/>
      <c r="G180" s="4" t="s">
        <v>2647</v>
      </c>
      <c r="H180" s="4" t="s">
        <v>2660</v>
      </c>
      <c r="I180" s="4" t="s">
        <v>2661</v>
      </c>
      <c r="J180" s="41">
        <v>42023</v>
      </c>
      <c r="K180" s="11">
        <v>2015</v>
      </c>
      <c r="L180" s="11">
        <v>2015</v>
      </c>
      <c r="M180" s="5">
        <v>691</v>
      </c>
      <c r="N180" s="4"/>
      <c r="O180" s="4"/>
      <c r="P180" s="4"/>
    </row>
    <row r="181" spans="1:16" x14ac:dyDescent="0.2">
      <c r="A181" s="7" t="s">
        <v>30</v>
      </c>
      <c r="B181" s="4" t="s">
        <v>44</v>
      </c>
      <c r="C181" s="4" t="s">
        <v>2662</v>
      </c>
      <c r="D181" s="8" t="s">
        <v>2645</v>
      </c>
      <c r="E181" s="4" t="s">
        <v>1478</v>
      </c>
      <c r="F181" s="4"/>
      <c r="G181" s="4" t="s">
        <v>2647</v>
      </c>
      <c r="H181" s="4" t="s">
        <v>2663</v>
      </c>
      <c r="I181" s="4">
        <v>45948992</v>
      </c>
      <c r="J181" s="41">
        <v>42033</v>
      </c>
      <c r="K181" s="11">
        <v>2015</v>
      </c>
      <c r="L181" s="11">
        <v>2015</v>
      </c>
      <c r="M181" s="5">
        <v>202</v>
      </c>
      <c r="N181" s="4"/>
      <c r="O181" s="4"/>
      <c r="P181" s="4"/>
    </row>
    <row r="182" spans="1:16" ht="25.5" x14ac:dyDescent="0.2">
      <c r="A182" s="7" t="s">
        <v>30</v>
      </c>
      <c r="B182" s="4" t="s">
        <v>44</v>
      </c>
      <c r="C182" s="4" t="s">
        <v>2664</v>
      </c>
      <c r="D182" s="8" t="s">
        <v>862</v>
      </c>
      <c r="E182" s="4" t="s">
        <v>2665</v>
      </c>
      <c r="F182" s="4"/>
      <c r="G182" s="4" t="s">
        <v>2647</v>
      </c>
      <c r="H182" s="4" t="s">
        <v>2666</v>
      </c>
      <c r="I182" s="4" t="s">
        <v>1140</v>
      </c>
      <c r="J182" s="41">
        <v>2015</v>
      </c>
      <c r="K182" s="11">
        <v>2015</v>
      </c>
      <c r="L182" s="11">
        <v>2015</v>
      </c>
      <c r="M182" s="5">
        <v>3920</v>
      </c>
      <c r="N182" s="4"/>
      <c r="O182" s="4"/>
      <c r="P182" s="4"/>
    </row>
    <row r="183" spans="1:16" x14ac:dyDescent="0.2">
      <c r="A183" s="7" t="s">
        <v>30</v>
      </c>
      <c r="B183" s="4" t="s">
        <v>44</v>
      </c>
      <c r="C183" s="4" t="s">
        <v>2667</v>
      </c>
      <c r="D183" s="8" t="s">
        <v>2645</v>
      </c>
      <c r="E183" s="4" t="s">
        <v>2668</v>
      </c>
      <c r="F183" s="4"/>
      <c r="G183" s="4" t="s">
        <v>2647</v>
      </c>
      <c r="H183" s="4" t="s">
        <v>2669</v>
      </c>
      <c r="I183" s="4">
        <v>35969211</v>
      </c>
      <c r="J183" s="41">
        <v>42039</v>
      </c>
      <c r="K183" s="11">
        <v>2015</v>
      </c>
      <c r="L183" s="11">
        <v>2015</v>
      </c>
      <c r="M183" s="5">
        <v>93</v>
      </c>
      <c r="N183" s="4"/>
      <c r="O183" s="4"/>
      <c r="P183" s="4"/>
    </row>
    <row r="184" spans="1:16" x14ac:dyDescent="0.2">
      <c r="A184" s="7" t="s">
        <v>30</v>
      </c>
      <c r="B184" s="4" t="s">
        <v>44</v>
      </c>
      <c r="C184" s="4" t="s">
        <v>2670</v>
      </c>
      <c r="D184" s="8" t="s">
        <v>2645</v>
      </c>
      <c r="E184" s="4" t="s">
        <v>2671</v>
      </c>
      <c r="F184" s="4"/>
      <c r="G184" s="4" t="s">
        <v>2647</v>
      </c>
      <c r="H184" s="4" t="s">
        <v>2672</v>
      </c>
      <c r="I184" s="4">
        <v>35701501</v>
      </c>
      <c r="J184" s="41">
        <v>42038</v>
      </c>
      <c r="K184" s="11">
        <v>2015</v>
      </c>
      <c r="L184" s="11">
        <v>2015</v>
      </c>
      <c r="M184" s="5">
        <v>216</v>
      </c>
      <c r="N184" s="4"/>
      <c r="O184" s="4"/>
      <c r="P184" s="4"/>
    </row>
    <row r="185" spans="1:16" x14ac:dyDescent="0.2">
      <c r="A185" s="7" t="s">
        <v>30</v>
      </c>
      <c r="B185" s="4" t="s">
        <v>44</v>
      </c>
      <c r="C185" s="4" t="s">
        <v>2673</v>
      </c>
      <c r="D185" s="8" t="s">
        <v>2645</v>
      </c>
      <c r="E185" s="4" t="s">
        <v>1482</v>
      </c>
      <c r="F185" s="4"/>
      <c r="G185" s="4" t="s">
        <v>2647</v>
      </c>
      <c r="H185" s="4" t="s">
        <v>2663</v>
      </c>
      <c r="I185" s="4">
        <v>45948992</v>
      </c>
      <c r="J185" s="41">
        <v>42051</v>
      </c>
      <c r="K185" s="11">
        <v>2015</v>
      </c>
      <c r="L185" s="11">
        <v>2015</v>
      </c>
      <c r="M185" s="5">
        <v>276</v>
      </c>
      <c r="N185" s="4"/>
      <c r="O185" s="4"/>
      <c r="P185" s="4"/>
    </row>
    <row r="186" spans="1:16" x14ac:dyDescent="0.2">
      <c r="A186" s="7" t="s">
        <v>30</v>
      </c>
      <c r="B186" s="4" t="s">
        <v>44</v>
      </c>
      <c r="C186" s="4" t="s">
        <v>2674</v>
      </c>
      <c r="D186" s="8" t="s">
        <v>1137</v>
      </c>
      <c r="E186" s="4" t="s">
        <v>1492</v>
      </c>
      <c r="F186" s="4"/>
      <c r="G186" s="4" t="s">
        <v>2647</v>
      </c>
      <c r="H186" s="4" t="s">
        <v>2675</v>
      </c>
      <c r="I186" s="4">
        <v>35949104</v>
      </c>
      <c r="J186" s="41">
        <v>42089</v>
      </c>
      <c r="K186" s="11">
        <v>2015</v>
      </c>
      <c r="L186" s="11">
        <v>2015</v>
      </c>
      <c r="M186" s="5">
        <v>180</v>
      </c>
      <c r="N186" s="4"/>
      <c r="O186" s="4"/>
      <c r="P186" s="4"/>
    </row>
    <row r="187" spans="1:16" ht="25.5" x14ac:dyDescent="0.2">
      <c r="A187" s="7" t="s">
        <v>30</v>
      </c>
      <c r="B187" s="4" t="s">
        <v>44</v>
      </c>
      <c r="C187" s="4" t="s">
        <v>2676</v>
      </c>
      <c r="D187" s="8" t="s">
        <v>1098</v>
      </c>
      <c r="E187" s="4" t="s">
        <v>1498</v>
      </c>
      <c r="F187" s="4"/>
      <c r="G187" s="4" t="s">
        <v>2647</v>
      </c>
      <c r="H187" s="4" t="s">
        <v>2677</v>
      </c>
      <c r="I187" s="4">
        <v>36065722</v>
      </c>
      <c r="J187" s="41">
        <v>42101</v>
      </c>
      <c r="K187" s="11">
        <v>2015</v>
      </c>
      <c r="L187" s="11">
        <v>2015</v>
      </c>
      <c r="M187" s="5">
        <v>36</v>
      </c>
      <c r="N187" s="4"/>
      <c r="O187" s="4"/>
      <c r="P187" s="4"/>
    </row>
    <row r="188" spans="1:16" x14ac:dyDescent="0.2">
      <c r="A188" s="7" t="s">
        <v>30</v>
      </c>
      <c r="B188" s="4" t="s">
        <v>44</v>
      </c>
      <c r="C188" s="4" t="s">
        <v>2678</v>
      </c>
      <c r="D188" s="8" t="s">
        <v>1137</v>
      </c>
      <c r="E188" s="4" t="s">
        <v>2679</v>
      </c>
      <c r="F188" s="4"/>
      <c r="G188" s="4" t="s">
        <v>2647</v>
      </c>
      <c r="H188" s="4" t="s">
        <v>2680</v>
      </c>
      <c r="I188" s="4">
        <v>35683911</v>
      </c>
      <c r="J188" s="41">
        <v>42102</v>
      </c>
      <c r="K188" s="11">
        <v>2015</v>
      </c>
      <c r="L188" s="11">
        <v>2015</v>
      </c>
      <c r="M188" s="5">
        <v>144</v>
      </c>
      <c r="N188" s="4"/>
      <c r="O188" s="4"/>
      <c r="P188" s="4"/>
    </row>
    <row r="189" spans="1:16" x14ac:dyDescent="0.2">
      <c r="A189" s="7" t="s">
        <v>30</v>
      </c>
      <c r="B189" s="4" t="s">
        <v>44</v>
      </c>
      <c r="C189" s="4" t="s">
        <v>2681</v>
      </c>
      <c r="D189" s="8" t="s">
        <v>1137</v>
      </c>
      <c r="E189" s="4" t="s">
        <v>1501</v>
      </c>
      <c r="F189" s="4"/>
      <c r="G189" s="4" t="s">
        <v>2647</v>
      </c>
      <c r="H189" s="4" t="s">
        <v>2682</v>
      </c>
      <c r="I189" s="4" t="s">
        <v>1140</v>
      </c>
      <c r="J189" s="41">
        <v>42087</v>
      </c>
      <c r="K189" s="11">
        <v>2015</v>
      </c>
      <c r="L189" s="11">
        <v>2015</v>
      </c>
      <c r="M189" s="5">
        <v>15</v>
      </c>
      <c r="N189" s="4"/>
      <c r="O189" s="4"/>
      <c r="P189" s="4"/>
    </row>
    <row r="190" spans="1:16" x14ac:dyDescent="0.2">
      <c r="A190" s="7" t="s">
        <v>30</v>
      </c>
      <c r="B190" s="4" t="s">
        <v>44</v>
      </c>
      <c r="C190" s="4" t="s">
        <v>2683</v>
      </c>
      <c r="D190" s="8" t="s">
        <v>1137</v>
      </c>
      <c r="E190" s="4" t="s">
        <v>1503</v>
      </c>
      <c r="F190" s="4"/>
      <c r="G190" s="4" t="s">
        <v>2647</v>
      </c>
      <c r="H190" s="4" t="s">
        <v>2684</v>
      </c>
      <c r="I190" s="4" t="s">
        <v>1140</v>
      </c>
      <c r="J190" s="41">
        <v>42109</v>
      </c>
      <c r="K190" s="11">
        <v>2015</v>
      </c>
      <c r="L190" s="11">
        <v>2015</v>
      </c>
      <c r="M190" s="5">
        <v>775</v>
      </c>
      <c r="N190" s="4"/>
      <c r="O190" s="4"/>
      <c r="P190" s="4"/>
    </row>
    <row r="191" spans="1:16" x14ac:dyDescent="0.2">
      <c r="A191" s="7" t="s">
        <v>30</v>
      </c>
      <c r="B191" s="4" t="s">
        <v>44</v>
      </c>
      <c r="C191" s="4" t="s">
        <v>2685</v>
      </c>
      <c r="D191" s="8" t="s">
        <v>1137</v>
      </c>
      <c r="E191" s="4" t="s">
        <v>1506</v>
      </c>
      <c r="F191" s="4"/>
      <c r="G191" s="4" t="s">
        <v>2647</v>
      </c>
      <c r="H191" s="4" t="s">
        <v>2686</v>
      </c>
      <c r="I191" s="4">
        <v>35957522</v>
      </c>
      <c r="J191" s="41">
        <v>42110</v>
      </c>
      <c r="K191" s="11">
        <v>2015</v>
      </c>
      <c r="L191" s="11">
        <v>2015</v>
      </c>
      <c r="M191" s="5">
        <v>793</v>
      </c>
      <c r="N191" s="4"/>
      <c r="O191" s="4"/>
      <c r="P191" s="4"/>
    </row>
    <row r="192" spans="1:16" ht="25.5" x14ac:dyDescent="0.2">
      <c r="A192" s="7" t="s">
        <v>30</v>
      </c>
      <c r="B192" s="4" t="s">
        <v>44</v>
      </c>
      <c r="C192" s="4" t="s">
        <v>2687</v>
      </c>
      <c r="D192" s="8" t="s">
        <v>2688</v>
      </c>
      <c r="E192" s="4" t="s">
        <v>1510</v>
      </c>
      <c r="F192" s="4"/>
      <c r="G192" s="4" t="s">
        <v>2647</v>
      </c>
      <c r="H192" s="4" t="s">
        <v>2689</v>
      </c>
      <c r="I192" s="4">
        <v>36246093</v>
      </c>
      <c r="J192" s="41">
        <v>42101</v>
      </c>
      <c r="K192" s="11">
        <v>2015</v>
      </c>
      <c r="L192" s="11">
        <v>2015</v>
      </c>
      <c r="M192" s="5">
        <v>600</v>
      </c>
      <c r="N192" s="4"/>
      <c r="O192" s="4"/>
      <c r="P192" s="4"/>
    </row>
    <row r="193" spans="1:16" x14ac:dyDescent="0.2">
      <c r="A193" s="7" t="s">
        <v>30</v>
      </c>
      <c r="B193" s="4" t="s">
        <v>44</v>
      </c>
      <c r="C193" s="4" t="s">
        <v>2690</v>
      </c>
      <c r="D193" s="8" t="s">
        <v>1137</v>
      </c>
      <c r="E193" s="4" t="s">
        <v>1513</v>
      </c>
      <c r="F193" s="4"/>
      <c r="G193" s="4" t="s">
        <v>2647</v>
      </c>
      <c r="H193" s="4" t="s">
        <v>2691</v>
      </c>
      <c r="I193" s="4">
        <v>35269693</v>
      </c>
      <c r="J193" s="41">
        <v>42115</v>
      </c>
      <c r="K193" s="11">
        <v>2015</v>
      </c>
      <c r="L193" s="11">
        <v>2015</v>
      </c>
      <c r="M193" s="5">
        <v>480</v>
      </c>
      <c r="N193" s="4"/>
      <c r="O193" s="4"/>
      <c r="P193" s="4"/>
    </row>
    <row r="194" spans="1:16" ht="25.5" x14ac:dyDescent="0.2">
      <c r="A194" s="7" t="s">
        <v>30</v>
      </c>
      <c r="B194" s="4" t="s">
        <v>44</v>
      </c>
      <c r="C194" s="4" t="s">
        <v>2690</v>
      </c>
      <c r="D194" s="8" t="s">
        <v>1137</v>
      </c>
      <c r="E194" s="4" t="s">
        <v>1517</v>
      </c>
      <c r="F194" s="4"/>
      <c r="G194" s="4" t="s">
        <v>2647</v>
      </c>
      <c r="H194" s="4" t="s">
        <v>2660</v>
      </c>
      <c r="I194" s="4" t="s">
        <v>2661</v>
      </c>
      <c r="J194" s="41">
        <v>42128</v>
      </c>
      <c r="K194" s="11">
        <v>2015</v>
      </c>
      <c r="L194" s="11">
        <v>2015</v>
      </c>
      <c r="M194" s="5">
        <v>599</v>
      </c>
      <c r="N194" s="4"/>
      <c r="O194" s="4"/>
      <c r="P194" s="4"/>
    </row>
    <row r="195" spans="1:16" x14ac:dyDescent="0.2">
      <c r="A195" s="7" t="s">
        <v>30</v>
      </c>
      <c r="B195" s="4" t="s">
        <v>44</v>
      </c>
      <c r="C195" s="4" t="s">
        <v>2692</v>
      </c>
      <c r="D195" s="8" t="s">
        <v>1137</v>
      </c>
      <c r="E195" s="4" t="s">
        <v>1521</v>
      </c>
      <c r="F195" s="4"/>
      <c r="G195" s="4" t="s">
        <v>2647</v>
      </c>
      <c r="H195" s="4" t="s">
        <v>2682</v>
      </c>
      <c r="I195" s="4" t="s">
        <v>1140</v>
      </c>
      <c r="J195" s="41">
        <v>42116</v>
      </c>
      <c r="K195" s="11">
        <v>2015</v>
      </c>
      <c r="L195" s="11">
        <v>2015</v>
      </c>
      <c r="M195" s="5">
        <v>285</v>
      </c>
      <c r="N195" s="4"/>
      <c r="O195" s="4"/>
      <c r="P195" s="4"/>
    </row>
    <row r="196" spans="1:16" ht="25.5" x14ac:dyDescent="0.2">
      <c r="A196" s="7" t="s">
        <v>30</v>
      </c>
      <c r="B196" s="4" t="s">
        <v>44</v>
      </c>
      <c r="C196" s="4" t="s">
        <v>2693</v>
      </c>
      <c r="D196" s="8" t="s">
        <v>1137</v>
      </c>
      <c r="E196" s="4" t="s">
        <v>1527</v>
      </c>
      <c r="F196" s="4"/>
      <c r="G196" s="4" t="s">
        <v>2647</v>
      </c>
      <c r="H196" s="4" t="s">
        <v>2660</v>
      </c>
      <c r="I196" s="4" t="s">
        <v>2661</v>
      </c>
      <c r="J196" s="41">
        <v>42142</v>
      </c>
      <c r="K196" s="11">
        <v>2015</v>
      </c>
      <c r="L196" s="11">
        <v>2015</v>
      </c>
      <c r="M196" s="5">
        <v>380</v>
      </c>
      <c r="N196" s="4"/>
      <c r="O196" s="4"/>
      <c r="P196" s="4"/>
    </row>
    <row r="197" spans="1:16" ht="25.5" x14ac:dyDescent="0.2">
      <c r="A197" s="7" t="s">
        <v>30</v>
      </c>
      <c r="B197" s="4" t="s">
        <v>44</v>
      </c>
      <c r="C197" s="4" t="s">
        <v>2694</v>
      </c>
      <c r="D197" s="8" t="s">
        <v>1098</v>
      </c>
      <c r="E197" s="4" t="s">
        <v>1531</v>
      </c>
      <c r="F197" s="4"/>
      <c r="G197" s="4" t="s">
        <v>2647</v>
      </c>
      <c r="H197" s="4" t="s">
        <v>2695</v>
      </c>
      <c r="I197" s="4" t="s">
        <v>1140</v>
      </c>
      <c r="J197" s="41">
        <v>42275</v>
      </c>
      <c r="K197" s="11">
        <v>2015</v>
      </c>
      <c r="L197" s="11">
        <v>2015</v>
      </c>
      <c r="M197" s="5">
        <v>2000</v>
      </c>
      <c r="N197" s="4"/>
      <c r="O197" s="4"/>
      <c r="P197" s="4"/>
    </row>
    <row r="198" spans="1:16" x14ac:dyDescent="0.2">
      <c r="A198" s="7" t="s">
        <v>30</v>
      </c>
      <c r="B198" s="4" t="s">
        <v>44</v>
      </c>
      <c r="C198" s="4" t="s">
        <v>2696</v>
      </c>
      <c r="D198" s="8" t="s">
        <v>2697</v>
      </c>
      <c r="E198" s="4" t="s">
        <v>1543</v>
      </c>
      <c r="F198" s="4"/>
      <c r="G198" s="4" t="s">
        <v>2647</v>
      </c>
      <c r="H198" s="4" t="s">
        <v>2698</v>
      </c>
      <c r="I198" s="4">
        <v>30998140</v>
      </c>
      <c r="J198" s="41">
        <v>42166</v>
      </c>
      <c r="K198" s="11">
        <v>2015</v>
      </c>
      <c r="L198" s="11">
        <v>2015</v>
      </c>
      <c r="M198" s="5">
        <v>1260</v>
      </c>
      <c r="N198" s="4"/>
      <c r="O198" s="4"/>
      <c r="P198" s="4"/>
    </row>
    <row r="199" spans="1:16" x14ac:dyDescent="0.2">
      <c r="A199" s="7" t="s">
        <v>30</v>
      </c>
      <c r="B199" s="4" t="s">
        <v>44</v>
      </c>
      <c r="C199" s="4" t="s">
        <v>2699</v>
      </c>
      <c r="D199" s="8" t="s">
        <v>1137</v>
      </c>
      <c r="E199" s="4" t="s">
        <v>1548</v>
      </c>
      <c r="F199" s="4"/>
      <c r="G199" s="4" t="s">
        <v>2647</v>
      </c>
      <c r="H199" s="4" t="s">
        <v>2700</v>
      </c>
      <c r="I199" s="4" t="s">
        <v>1140</v>
      </c>
      <c r="J199" s="41">
        <v>42173</v>
      </c>
      <c r="K199" s="11">
        <v>2015</v>
      </c>
      <c r="L199" s="11">
        <v>2015</v>
      </c>
      <c r="M199" s="5">
        <v>60</v>
      </c>
      <c r="N199" s="4"/>
      <c r="O199" s="4"/>
      <c r="P199" s="4"/>
    </row>
    <row r="200" spans="1:16" ht="25.5" x14ac:dyDescent="0.2">
      <c r="A200" s="7" t="s">
        <v>30</v>
      </c>
      <c r="B200" s="4" t="s">
        <v>44</v>
      </c>
      <c r="C200" s="4" t="s">
        <v>2701</v>
      </c>
      <c r="D200" s="8" t="s">
        <v>2702</v>
      </c>
      <c r="E200" s="4" t="s">
        <v>1552</v>
      </c>
      <c r="F200" s="4"/>
      <c r="G200" s="4" t="s">
        <v>2647</v>
      </c>
      <c r="H200" s="4" t="s">
        <v>2666</v>
      </c>
      <c r="I200" s="4" t="s">
        <v>1140</v>
      </c>
      <c r="J200" s="41">
        <v>2015</v>
      </c>
      <c r="K200" s="11">
        <v>2015</v>
      </c>
      <c r="L200" s="11">
        <v>2015</v>
      </c>
      <c r="M200" s="5">
        <v>0</v>
      </c>
      <c r="N200" s="4"/>
      <c r="O200" s="4" t="s">
        <v>10143</v>
      </c>
      <c r="P200" s="4" t="s">
        <v>10145</v>
      </c>
    </row>
    <row r="201" spans="1:16" x14ac:dyDescent="0.2">
      <c r="A201" s="7" t="s">
        <v>30</v>
      </c>
      <c r="B201" s="4" t="s">
        <v>44</v>
      </c>
      <c r="C201" s="4" t="s">
        <v>2703</v>
      </c>
      <c r="D201" s="8" t="s">
        <v>1137</v>
      </c>
      <c r="E201" s="4" t="s">
        <v>1559</v>
      </c>
      <c r="F201" s="4"/>
      <c r="G201" s="4" t="s">
        <v>2647</v>
      </c>
      <c r="H201" s="4" t="s">
        <v>2704</v>
      </c>
      <c r="I201" s="4">
        <v>34110135</v>
      </c>
      <c r="J201" s="41">
        <v>42171</v>
      </c>
      <c r="K201" s="11">
        <v>2015</v>
      </c>
      <c r="L201" s="11">
        <v>2015</v>
      </c>
      <c r="M201" s="5">
        <v>1572</v>
      </c>
      <c r="N201" s="4"/>
      <c r="O201" s="4"/>
      <c r="P201" s="4"/>
    </row>
    <row r="202" spans="1:16" x14ac:dyDescent="0.2">
      <c r="A202" s="7" t="s">
        <v>30</v>
      </c>
      <c r="B202" s="4" t="s">
        <v>44</v>
      </c>
      <c r="C202" s="4" t="s">
        <v>2705</v>
      </c>
      <c r="D202" s="8" t="s">
        <v>1137</v>
      </c>
      <c r="E202" s="4" t="s">
        <v>1562</v>
      </c>
      <c r="F202" s="4"/>
      <c r="G202" s="4" t="s">
        <v>2647</v>
      </c>
      <c r="H202" s="4" t="s">
        <v>2682</v>
      </c>
      <c r="I202" s="4" t="s">
        <v>1140</v>
      </c>
      <c r="J202" s="41">
        <v>42170</v>
      </c>
      <c r="K202" s="11">
        <v>2015</v>
      </c>
      <c r="L202" s="11">
        <v>2015</v>
      </c>
      <c r="M202" s="5">
        <v>84</v>
      </c>
      <c r="N202" s="4"/>
      <c r="O202" s="4"/>
      <c r="P202" s="4"/>
    </row>
    <row r="203" spans="1:16" ht="25.5" x14ac:dyDescent="0.2">
      <c r="A203" s="7" t="s">
        <v>30</v>
      </c>
      <c r="B203" s="4" t="s">
        <v>44</v>
      </c>
      <c r="C203" s="4" t="s">
        <v>2706</v>
      </c>
      <c r="D203" s="8" t="s">
        <v>1137</v>
      </c>
      <c r="E203" s="4" t="s">
        <v>2707</v>
      </c>
      <c r="F203" s="4"/>
      <c r="G203" s="4" t="s">
        <v>2647</v>
      </c>
      <c r="H203" s="4" t="s">
        <v>2660</v>
      </c>
      <c r="I203" s="4" t="s">
        <v>2661</v>
      </c>
      <c r="J203" s="41">
        <v>42207</v>
      </c>
      <c r="K203" s="11">
        <v>2015</v>
      </c>
      <c r="L203" s="11">
        <v>2015</v>
      </c>
      <c r="M203" s="5">
        <v>311</v>
      </c>
      <c r="N203" s="4"/>
      <c r="O203" s="4"/>
      <c r="P203" s="4"/>
    </row>
    <row r="204" spans="1:16" x14ac:dyDescent="0.2">
      <c r="A204" s="7" t="s">
        <v>30</v>
      </c>
      <c r="B204" s="4" t="s">
        <v>44</v>
      </c>
      <c r="C204" s="4" t="s">
        <v>2708</v>
      </c>
      <c r="D204" s="8" t="s">
        <v>1137</v>
      </c>
      <c r="E204" s="4" t="s">
        <v>1571</v>
      </c>
      <c r="F204" s="4"/>
      <c r="G204" s="4" t="s">
        <v>2647</v>
      </c>
      <c r="H204" s="4" t="s">
        <v>2700</v>
      </c>
      <c r="I204" s="4" t="s">
        <v>1140</v>
      </c>
      <c r="J204" s="41">
        <v>42251</v>
      </c>
      <c r="K204" s="11">
        <v>2015</v>
      </c>
      <c r="L204" s="11">
        <v>2015</v>
      </c>
      <c r="M204" s="5">
        <v>140</v>
      </c>
      <c r="N204" s="4"/>
      <c r="O204" s="4"/>
      <c r="P204" s="4"/>
    </row>
    <row r="205" spans="1:16" x14ac:dyDescent="0.2">
      <c r="A205" s="7" t="s">
        <v>30</v>
      </c>
      <c r="B205" s="4" t="s">
        <v>44</v>
      </c>
      <c r="C205" s="4" t="s">
        <v>2709</v>
      </c>
      <c r="D205" s="8" t="s">
        <v>1137</v>
      </c>
      <c r="E205" s="4" t="s">
        <v>1573</v>
      </c>
      <c r="F205" s="4"/>
      <c r="G205" s="4" t="s">
        <v>2647</v>
      </c>
      <c r="H205" s="4" t="s">
        <v>2710</v>
      </c>
      <c r="I205" s="4">
        <v>43817602</v>
      </c>
      <c r="J205" s="41">
        <v>42244</v>
      </c>
      <c r="K205" s="11">
        <v>2015</v>
      </c>
      <c r="L205" s="11">
        <v>2015</v>
      </c>
      <c r="M205" s="5">
        <v>456</v>
      </c>
      <c r="N205" s="4"/>
      <c r="O205" s="4"/>
      <c r="P205" s="4"/>
    </row>
    <row r="206" spans="1:16" ht="25.5" x14ac:dyDescent="0.2">
      <c r="A206" s="7" t="s">
        <v>30</v>
      </c>
      <c r="B206" s="4" t="s">
        <v>44</v>
      </c>
      <c r="C206" s="4" t="s">
        <v>2693</v>
      </c>
      <c r="D206" s="8" t="s">
        <v>1137</v>
      </c>
      <c r="E206" s="4" t="s">
        <v>1576</v>
      </c>
      <c r="F206" s="4"/>
      <c r="G206" s="4" t="s">
        <v>2647</v>
      </c>
      <c r="H206" s="4" t="s">
        <v>2660</v>
      </c>
      <c r="I206" s="4" t="s">
        <v>2661</v>
      </c>
      <c r="J206" s="41">
        <v>42255</v>
      </c>
      <c r="K206" s="11">
        <v>2015</v>
      </c>
      <c r="L206" s="11">
        <v>2015</v>
      </c>
      <c r="M206" s="5">
        <v>921</v>
      </c>
      <c r="N206" s="4"/>
      <c r="O206" s="4"/>
      <c r="P206" s="4"/>
    </row>
    <row r="207" spans="1:16" x14ac:dyDescent="0.2">
      <c r="A207" s="7" t="s">
        <v>30</v>
      </c>
      <c r="B207" s="4" t="s">
        <v>44</v>
      </c>
      <c r="C207" s="4" t="s">
        <v>2711</v>
      </c>
      <c r="D207" s="8" t="s">
        <v>2712</v>
      </c>
      <c r="E207" s="4" t="s">
        <v>1578</v>
      </c>
      <c r="F207" s="4"/>
      <c r="G207" s="4" t="s">
        <v>2647</v>
      </c>
      <c r="H207" s="4" t="s">
        <v>2666</v>
      </c>
      <c r="I207" s="4" t="s">
        <v>1140</v>
      </c>
      <c r="J207" s="41" t="s">
        <v>2713</v>
      </c>
      <c r="K207" s="11">
        <v>2015</v>
      </c>
      <c r="L207" s="11">
        <v>2015</v>
      </c>
      <c r="M207" s="5">
        <v>0</v>
      </c>
      <c r="N207" s="4"/>
      <c r="O207" s="4" t="s">
        <v>10143</v>
      </c>
      <c r="P207" s="4" t="s">
        <v>10145</v>
      </c>
    </row>
    <row r="208" spans="1:16" x14ac:dyDescent="0.2">
      <c r="A208" s="7" t="s">
        <v>30</v>
      </c>
      <c r="B208" s="4" t="s">
        <v>44</v>
      </c>
      <c r="C208" s="4" t="s">
        <v>2714</v>
      </c>
      <c r="D208" s="8" t="s">
        <v>1137</v>
      </c>
      <c r="E208" s="4" t="s">
        <v>1588</v>
      </c>
      <c r="F208" s="4"/>
      <c r="G208" s="4" t="s">
        <v>2647</v>
      </c>
      <c r="H208" s="4" t="s">
        <v>2672</v>
      </c>
      <c r="I208" s="4">
        <v>35701501</v>
      </c>
      <c r="J208" s="41">
        <v>42277</v>
      </c>
      <c r="K208" s="11">
        <v>2015</v>
      </c>
      <c r="L208" s="11">
        <v>2015</v>
      </c>
      <c r="M208" s="5">
        <v>4440</v>
      </c>
      <c r="N208" s="4"/>
      <c r="O208" s="4"/>
      <c r="P208" s="4"/>
    </row>
    <row r="209" spans="1:16" x14ac:dyDescent="0.2">
      <c r="A209" s="7" t="s">
        <v>30</v>
      </c>
      <c r="B209" s="4" t="s">
        <v>44</v>
      </c>
      <c r="C209" s="4" t="s">
        <v>2715</v>
      </c>
      <c r="D209" s="8" t="s">
        <v>1137</v>
      </c>
      <c r="E209" s="4" t="s">
        <v>1594</v>
      </c>
      <c r="F209" s="4"/>
      <c r="G209" s="4" t="s">
        <v>2647</v>
      </c>
      <c r="H209" s="4" t="s">
        <v>2710</v>
      </c>
      <c r="I209" s="4">
        <v>43817602</v>
      </c>
      <c r="J209" s="41">
        <v>42263</v>
      </c>
      <c r="K209" s="11">
        <v>2015</v>
      </c>
      <c r="L209" s="11">
        <v>2015</v>
      </c>
      <c r="M209" s="5">
        <v>158</v>
      </c>
      <c r="N209" s="4"/>
      <c r="O209" s="4"/>
      <c r="P209" s="4"/>
    </row>
    <row r="210" spans="1:16" ht="25.5" x14ac:dyDescent="0.2">
      <c r="A210" s="7" t="s">
        <v>30</v>
      </c>
      <c r="B210" s="4" t="s">
        <v>44</v>
      </c>
      <c r="C210" s="4" t="s">
        <v>2716</v>
      </c>
      <c r="D210" s="8" t="s">
        <v>2717</v>
      </c>
      <c r="E210" s="4" t="s">
        <v>1596</v>
      </c>
      <c r="F210" s="4"/>
      <c r="G210" s="4" t="s">
        <v>2647</v>
      </c>
      <c r="H210" s="4" t="s">
        <v>2718</v>
      </c>
      <c r="I210" s="4"/>
      <c r="J210" s="41">
        <v>2016</v>
      </c>
      <c r="K210" s="11">
        <v>2015</v>
      </c>
      <c r="L210" s="11">
        <v>2015</v>
      </c>
      <c r="M210" s="5">
        <v>0</v>
      </c>
      <c r="N210" s="4"/>
      <c r="O210" s="4" t="s">
        <v>10143</v>
      </c>
      <c r="P210" s="4" t="s">
        <v>10145</v>
      </c>
    </row>
    <row r="211" spans="1:16" ht="25.5" x14ac:dyDescent="0.2">
      <c r="A211" s="7" t="s">
        <v>30</v>
      </c>
      <c r="B211" s="4" t="s">
        <v>44</v>
      </c>
      <c r="C211" s="4" t="s">
        <v>2693</v>
      </c>
      <c r="D211" s="8" t="s">
        <v>1137</v>
      </c>
      <c r="E211" s="4" t="s">
        <v>1601</v>
      </c>
      <c r="F211" s="4"/>
      <c r="G211" s="4" t="s">
        <v>2647</v>
      </c>
      <c r="H211" s="4" t="s">
        <v>2660</v>
      </c>
      <c r="I211" s="4" t="s">
        <v>2661</v>
      </c>
      <c r="J211" s="41">
        <v>42310</v>
      </c>
      <c r="K211" s="11">
        <v>2015</v>
      </c>
      <c r="L211" s="11">
        <v>2015</v>
      </c>
      <c r="M211" s="5">
        <v>576</v>
      </c>
      <c r="N211" s="4"/>
      <c r="O211" s="4"/>
      <c r="P211" s="4"/>
    </row>
    <row r="212" spans="1:16" x14ac:dyDescent="0.2">
      <c r="A212" s="7" t="s">
        <v>30</v>
      </c>
      <c r="B212" s="4" t="s">
        <v>44</v>
      </c>
      <c r="C212" s="4" t="s">
        <v>2719</v>
      </c>
      <c r="D212" s="8" t="s">
        <v>1137</v>
      </c>
      <c r="E212" s="4" t="s">
        <v>1604</v>
      </c>
      <c r="F212" s="4"/>
      <c r="G212" s="4" t="s">
        <v>2647</v>
      </c>
      <c r="H212" s="4" t="s">
        <v>2720</v>
      </c>
      <c r="I212" s="4">
        <v>35970740</v>
      </c>
      <c r="J212" s="41">
        <v>42326</v>
      </c>
      <c r="K212" s="11">
        <v>2015</v>
      </c>
      <c r="L212" s="11">
        <v>2015</v>
      </c>
      <c r="M212" s="5">
        <v>341</v>
      </c>
      <c r="N212" s="4"/>
      <c r="O212" s="4"/>
      <c r="P212" s="4"/>
    </row>
    <row r="213" spans="1:16" x14ac:dyDescent="0.2">
      <c r="A213" s="7" t="s">
        <v>30</v>
      </c>
      <c r="B213" s="4" t="s">
        <v>44</v>
      </c>
      <c r="C213" s="4" t="s">
        <v>2721</v>
      </c>
      <c r="D213" s="8" t="s">
        <v>1137</v>
      </c>
      <c r="E213" s="4" t="s">
        <v>1607</v>
      </c>
      <c r="F213" s="4"/>
      <c r="G213" s="4" t="s">
        <v>2647</v>
      </c>
      <c r="H213" s="4" t="s">
        <v>2700</v>
      </c>
      <c r="I213" s="4" t="s">
        <v>1140</v>
      </c>
      <c r="J213" s="41">
        <v>42318</v>
      </c>
      <c r="K213" s="11">
        <v>2015</v>
      </c>
      <c r="L213" s="11">
        <v>2015</v>
      </c>
      <c r="M213" s="5">
        <v>820</v>
      </c>
      <c r="N213" s="4"/>
      <c r="O213" s="4"/>
      <c r="P213" s="4"/>
    </row>
    <row r="214" spans="1:16" x14ac:dyDescent="0.2">
      <c r="A214" s="7" t="s">
        <v>30</v>
      </c>
      <c r="B214" s="4" t="s">
        <v>44</v>
      </c>
      <c r="C214" s="4" t="s">
        <v>2722</v>
      </c>
      <c r="D214" s="8" t="s">
        <v>1137</v>
      </c>
      <c r="E214" s="4" t="s">
        <v>1612</v>
      </c>
      <c r="F214" s="4"/>
      <c r="G214" s="4" t="s">
        <v>2647</v>
      </c>
      <c r="H214" s="4" t="s">
        <v>2700</v>
      </c>
      <c r="I214" s="4" t="s">
        <v>1140</v>
      </c>
      <c r="J214" s="41">
        <v>42307</v>
      </c>
      <c r="K214" s="11">
        <v>2015</v>
      </c>
      <c r="L214" s="11">
        <v>2015</v>
      </c>
      <c r="M214" s="5">
        <v>540</v>
      </c>
      <c r="N214" s="4"/>
      <c r="O214" s="4"/>
      <c r="P214" s="4"/>
    </row>
    <row r="215" spans="1:16" ht="25.5" x14ac:dyDescent="0.2">
      <c r="A215" s="7" t="s">
        <v>30</v>
      </c>
      <c r="B215" s="4" t="s">
        <v>44</v>
      </c>
      <c r="C215" s="4" t="s">
        <v>2693</v>
      </c>
      <c r="D215" s="8" t="s">
        <v>1137</v>
      </c>
      <c r="E215" s="4" t="s">
        <v>1614</v>
      </c>
      <c r="F215" s="4"/>
      <c r="G215" s="4" t="s">
        <v>2647</v>
      </c>
      <c r="H215" s="4" t="s">
        <v>2660</v>
      </c>
      <c r="I215" s="4" t="s">
        <v>2661</v>
      </c>
      <c r="J215" s="41">
        <v>42339</v>
      </c>
      <c r="K215" s="11">
        <v>2015</v>
      </c>
      <c r="L215" s="11">
        <v>2015</v>
      </c>
      <c r="M215" s="5">
        <v>634</v>
      </c>
      <c r="N215" s="4"/>
      <c r="O215" s="4"/>
      <c r="P215" s="4"/>
    </row>
    <row r="216" spans="1:16" ht="25.5" x14ac:dyDescent="0.2">
      <c r="A216" s="7" t="s">
        <v>30</v>
      </c>
      <c r="B216" s="4" t="s">
        <v>878</v>
      </c>
      <c r="C216" s="4" t="s">
        <v>2723</v>
      </c>
      <c r="D216" s="8" t="s">
        <v>2724</v>
      </c>
      <c r="E216" s="4" t="s">
        <v>2725</v>
      </c>
      <c r="F216" s="4"/>
      <c r="G216" s="4" t="s">
        <v>988</v>
      </c>
      <c r="H216" s="4" t="s">
        <v>2726</v>
      </c>
      <c r="I216" s="4">
        <v>36361518</v>
      </c>
      <c r="J216" s="41">
        <v>41852</v>
      </c>
      <c r="K216" s="11">
        <v>2014</v>
      </c>
      <c r="L216" s="11">
        <v>2015</v>
      </c>
      <c r="M216" s="5">
        <v>19200</v>
      </c>
      <c r="N216" s="4"/>
      <c r="O216" s="4"/>
      <c r="P216" s="4"/>
    </row>
    <row r="217" spans="1:16" ht="38.25" x14ac:dyDescent="0.2">
      <c r="A217" s="7" t="s">
        <v>30</v>
      </c>
      <c r="B217" s="4" t="s">
        <v>878</v>
      </c>
      <c r="C217" s="4" t="s">
        <v>2727</v>
      </c>
      <c r="D217" s="8" t="s">
        <v>2728</v>
      </c>
      <c r="E217" s="4"/>
      <c r="F217" s="4"/>
      <c r="G217" s="4" t="s">
        <v>988</v>
      </c>
      <c r="H217" s="4" t="s">
        <v>2729</v>
      </c>
      <c r="I217" s="4" t="s">
        <v>2730</v>
      </c>
      <c r="J217" s="41">
        <v>42044</v>
      </c>
      <c r="K217" s="11">
        <v>2015</v>
      </c>
      <c r="L217" s="11">
        <v>2015</v>
      </c>
      <c r="M217" s="5">
        <v>234</v>
      </c>
      <c r="N217" s="4"/>
      <c r="O217" s="4"/>
      <c r="P217" s="4"/>
    </row>
    <row r="218" spans="1:16" ht="25.5" x14ac:dyDescent="0.2">
      <c r="A218" s="7" t="s">
        <v>30</v>
      </c>
      <c r="B218" s="4" t="s">
        <v>878</v>
      </c>
      <c r="C218" s="4" t="s">
        <v>2731</v>
      </c>
      <c r="D218" s="8" t="s">
        <v>2728</v>
      </c>
      <c r="E218" s="4">
        <v>20150115</v>
      </c>
      <c r="F218" s="4"/>
      <c r="G218" s="4" t="s">
        <v>988</v>
      </c>
      <c r="H218" s="4" t="s">
        <v>2732</v>
      </c>
      <c r="I218" s="4" t="s">
        <v>2733</v>
      </c>
      <c r="J218" s="41">
        <v>42101</v>
      </c>
      <c r="K218" s="11">
        <v>2015</v>
      </c>
      <c r="L218" s="11">
        <v>2015</v>
      </c>
      <c r="M218" s="5">
        <v>840</v>
      </c>
      <c r="N218" s="4"/>
      <c r="O218" s="4"/>
      <c r="P218" s="4"/>
    </row>
    <row r="219" spans="1:16" ht="25.5" x14ac:dyDescent="0.2">
      <c r="A219" s="7" t="s">
        <v>30</v>
      </c>
      <c r="B219" s="4" t="s">
        <v>878</v>
      </c>
      <c r="C219" s="4" t="s">
        <v>2734</v>
      </c>
      <c r="D219" s="8" t="s">
        <v>2728</v>
      </c>
      <c r="E219" s="4" t="s">
        <v>2735</v>
      </c>
      <c r="F219" s="4"/>
      <c r="G219" s="4" t="s">
        <v>988</v>
      </c>
      <c r="H219" s="4" t="s">
        <v>2736</v>
      </c>
      <c r="I219" s="4" t="s">
        <v>2737</v>
      </c>
      <c r="J219" s="41">
        <v>42101</v>
      </c>
      <c r="K219" s="11">
        <v>2015</v>
      </c>
      <c r="L219" s="11">
        <v>2015</v>
      </c>
      <c r="M219" s="5">
        <v>187.5</v>
      </c>
      <c r="N219" s="4"/>
      <c r="O219" s="4"/>
      <c r="P219" s="4"/>
    </row>
    <row r="220" spans="1:16" ht="25.5" x14ac:dyDescent="0.2">
      <c r="A220" s="7" t="s">
        <v>30</v>
      </c>
      <c r="B220" s="4" t="s">
        <v>878</v>
      </c>
      <c r="C220" s="4" t="s">
        <v>2738</v>
      </c>
      <c r="D220" s="8" t="s">
        <v>2728</v>
      </c>
      <c r="E220" s="4" t="s">
        <v>2739</v>
      </c>
      <c r="F220" s="4"/>
      <c r="G220" s="4" t="s">
        <v>988</v>
      </c>
      <c r="H220" s="4" t="s">
        <v>2740</v>
      </c>
      <c r="I220" s="4" t="s">
        <v>2741</v>
      </c>
      <c r="J220" s="41">
        <v>42152</v>
      </c>
      <c r="K220" s="11">
        <v>2015</v>
      </c>
      <c r="L220" s="11">
        <v>2015</v>
      </c>
      <c r="M220" s="5">
        <v>384</v>
      </c>
      <c r="N220" s="4"/>
      <c r="O220" s="4"/>
      <c r="P220" s="4"/>
    </row>
    <row r="221" spans="1:16" ht="25.5" x14ac:dyDescent="0.2">
      <c r="A221" s="7" t="s">
        <v>30</v>
      </c>
      <c r="B221" s="4" t="s">
        <v>878</v>
      </c>
      <c r="C221" s="4" t="s">
        <v>2734</v>
      </c>
      <c r="D221" s="8" t="s">
        <v>2728</v>
      </c>
      <c r="E221" s="4" t="s">
        <v>2742</v>
      </c>
      <c r="F221" s="4"/>
      <c r="G221" s="4" t="s">
        <v>988</v>
      </c>
      <c r="H221" s="4" t="s">
        <v>2736</v>
      </c>
      <c r="I221" s="4" t="s">
        <v>2737</v>
      </c>
      <c r="J221" s="41">
        <v>42174</v>
      </c>
      <c r="K221" s="11">
        <v>2015</v>
      </c>
      <c r="L221" s="11">
        <v>2015</v>
      </c>
      <c r="M221" s="5">
        <v>375</v>
      </c>
      <c r="N221" s="4"/>
      <c r="O221" s="4"/>
      <c r="P221" s="4"/>
    </row>
    <row r="222" spans="1:16" ht="25.5" x14ac:dyDescent="0.2">
      <c r="A222" s="7" t="s">
        <v>30</v>
      </c>
      <c r="B222" s="4" t="s">
        <v>878</v>
      </c>
      <c r="C222" s="4" t="s">
        <v>2734</v>
      </c>
      <c r="D222" s="8" t="s">
        <v>2728</v>
      </c>
      <c r="E222" s="4" t="s">
        <v>2743</v>
      </c>
      <c r="F222" s="4"/>
      <c r="G222" s="4" t="s">
        <v>988</v>
      </c>
      <c r="H222" s="4" t="s">
        <v>2736</v>
      </c>
      <c r="I222" s="4" t="s">
        <v>2737</v>
      </c>
      <c r="J222" s="41">
        <v>42227</v>
      </c>
      <c r="K222" s="11">
        <v>2015</v>
      </c>
      <c r="L222" s="11">
        <v>2015</v>
      </c>
      <c r="M222" s="5">
        <v>450</v>
      </c>
      <c r="N222" s="4"/>
      <c r="O222" s="4"/>
      <c r="P222" s="4"/>
    </row>
    <row r="223" spans="1:16" ht="25.5" x14ac:dyDescent="0.2">
      <c r="A223" s="7" t="s">
        <v>30</v>
      </c>
      <c r="B223" s="4" t="s">
        <v>878</v>
      </c>
      <c r="C223" s="4" t="s">
        <v>2734</v>
      </c>
      <c r="D223" s="8" t="s">
        <v>2728</v>
      </c>
      <c r="E223" s="4" t="s">
        <v>2744</v>
      </c>
      <c r="F223" s="4"/>
      <c r="G223" s="4" t="s">
        <v>988</v>
      </c>
      <c r="H223" s="4" t="s">
        <v>2736</v>
      </c>
      <c r="I223" s="4" t="s">
        <v>2737</v>
      </c>
      <c r="J223" s="41">
        <v>42254</v>
      </c>
      <c r="K223" s="11">
        <v>2015</v>
      </c>
      <c r="L223" s="11">
        <v>2015</v>
      </c>
      <c r="M223" s="5">
        <v>90</v>
      </c>
      <c r="N223" s="4"/>
      <c r="O223" s="4"/>
      <c r="P223" s="4"/>
    </row>
    <row r="224" spans="1:16" ht="25.5" x14ac:dyDescent="0.2">
      <c r="A224" s="7" t="s">
        <v>30</v>
      </c>
      <c r="B224" s="4" t="s">
        <v>878</v>
      </c>
      <c r="C224" s="4" t="s">
        <v>2734</v>
      </c>
      <c r="D224" s="8" t="s">
        <v>2728</v>
      </c>
      <c r="E224" s="4" t="s">
        <v>2745</v>
      </c>
      <c r="F224" s="4"/>
      <c r="G224" s="4" t="s">
        <v>988</v>
      </c>
      <c r="H224" s="4" t="s">
        <v>2736</v>
      </c>
      <c r="I224" s="4" t="s">
        <v>2737</v>
      </c>
      <c r="J224" s="41">
        <v>42284</v>
      </c>
      <c r="K224" s="11">
        <v>2015</v>
      </c>
      <c r="L224" s="11">
        <v>2015</v>
      </c>
      <c r="M224" s="5">
        <v>90</v>
      </c>
      <c r="N224" s="4"/>
      <c r="O224" s="4"/>
      <c r="P224" s="4"/>
    </row>
    <row r="225" spans="1:16" ht="25.5" x14ac:dyDescent="0.2">
      <c r="A225" s="7" t="s">
        <v>30</v>
      </c>
      <c r="B225" s="4" t="s">
        <v>878</v>
      </c>
      <c r="C225" s="4" t="s">
        <v>2746</v>
      </c>
      <c r="D225" s="8" t="s">
        <v>2747</v>
      </c>
      <c r="E225" s="4">
        <v>4500114865</v>
      </c>
      <c r="F225" s="4"/>
      <c r="G225" s="4" t="s">
        <v>988</v>
      </c>
      <c r="H225" s="4" t="s">
        <v>2748</v>
      </c>
      <c r="I225" s="4">
        <v>27203395</v>
      </c>
      <c r="J225" s="41">
        <v>42016</v>
      </c>
      <c r="K225" s="11">
        <v>2015</v>
      </c>
      <c r="L225" s="11">
        <v>2015</v>
      </c>
      <c r="M225" s="5">
        <v>4320</v>
      </c>
      <c r="N225" s="4"/>
      <c r="O225" s="4"/>
      <c r="P225" s="4"/>
    </row>
    <row r="226" spans="1:16" ht="25.5" x14ac:dyDescent="0.2">
      <c r="A226" s="7" t="s">
        <v>30</v>
      </c>
      <c r="B226" s="4" t="s">
        <v>878</v>
      </c>
      <c r="C226" s="4" t="s">
        <v>2746</v>
      </c>
      <c r="D226" s="8" t="s">
        <v>2747</v>
      </c>
      <c r="E226" s="4" t="s">
        <v>2749</v>
      </c>
      <c r="F226" s="4"/>
      <c r="G226" s="4" t="s">
        <v>988</v>
      </c>
      <c r="H226" s="4" t="s">
        <v>2748</v>
      </c>
      <c r="I226" s="4">
        <v>27203395</v>
      </c>
      <c r="J226" s="41">
        <v>42019</v>
      </c>
      <c r="K226" s="11">
        <v>2015</v>
      </c>
      <c r="L226" s="11">
        <v>2015</v>
      </c>
      <c r="M226" s="5">
        <v>4320</v>
      </c>
      <c r="N226" s="4"/>
      <c r="O226" s="4"/>
      <c r="P226" s="4"/>
    </row>
    <row r="227" spans="1:16" ht="38.25" x14ac:dyDescent="0.2">
      <c r="A227" s="7" t="s">
        <v>30</v>
      </c>
      <c r="B227" s="4" t="s">
        <v>878</v>
      </c>
      <c r="C227" s="4" t="s">
        <v>2750</v>
      </c>
      <c r="D227" s="8" t="s">
        <v>2751</v>
      </c>
      <c r="E227" s="4">
        <v>4500220323</v>
      </c>
      <c r="F227" s="4"/>
      <c r="G227" s="4" t="s">
        <v>988</v>
      </c>
      <c r="H227" s="4" t="s">
        <v>2752</v>
      </c>
      <c r="I227" s="4" t="s">
        <v>2753</v>
      </c>
      <c r="J227" s="41">
        <v>42019</v>
      </c>
      <c r="K227" s="11">
        <v>2015</v>
      </c>
      <c r="L227" s="11">
        <v>2015</v>
      </c>
      <c r="M227" s="5">
        <v>1200</v>
      </c>
      <c r="N227" s="4"/>
      <c r="O227" s="4"/>
      <c r="P227" s="4"/>
    </row>
    <row r="228" spans="1:16" ht="38.25" x14ac:dyDescent="0.2">
      <c r="A228" s="7" t="s">
        <v>30</v>
      </c>
      <c r="B228" s="4" t="s">
        <v>878</v>
      </c>
      <c r="C228" s="4" t="s">
        <v>2754</v>
      </c>
      <c r="D228" s="8" t="s">
        <v>2751</v>
      </c>
      <c r="E228" s="4" t="s">
        <v>2755</v>
      </c>
      <c r="F228" s="4"/>
      <c r="G228" s="4" t="s">
        <v>988</v>
      </c>
      <c r="H228" s="4" t="s">
        <v>2756</v>
      </c>
      <c r="I228" s="4" t="s">
        <v>2757</v>
      </c>
      <c r="J228" s="41">
        <v>42124</v>
      </c>
      <c r="K228" s="11">
        <v>2015</v>
      </c>
      <c r="L228" s="11">
        <v>2015</v>
      </c>
      <c r="M228" s="5">
        <v>788.95</v>
      </c>
      <c r="N228" s="4"/>
      <c r="O228" s="4"/>
      <c r="P228" s="4"/>
    </row>
    <row r="229" spans="1:16" ht="38.25" x14ac:dyDescent="0.2">
      <c r="A229" s="7" t="s">
        <v>30</v>
      </c>
      <c r="B229" s="4" t="s">
        <v>878</v>
      </c>
      <c r="C229" s="4" t="s">
        <v>2758</v>
      </c>
      <c r="D229" s="8" t="s">
        <v>2751</v>
      </c>
      <c r="E229" s="4" t="s">
        <v>2759</v>
      </c>
      <c r="F229" s="4"/>
      <c r="G229" s="4" t="s">
        <v>988</v>
      </c>
      <c r="H229" s="4" t="s">
        <v>2760</v>
      </c>
      <c r="I229" s="4" t="s">
        <v>2761</v>
      </c>
      <c r="J229" s="41">
        <v>42153</v>
      </c>
      <c r="K229" s="11">
        <v>2015</v>
      </c>
      <c r="L229" s="11">
        <v>2015</v>
      </c>
      <c r="M229" s="5">
        <v>2077.25</v>
      </c>
      <c r="N229" s="4"/>
      <c r="O229" s="4"/>
      <c r="P229" s="4"/>
    </row>
    <row r="230" spans="1:16" ht="25.5" x14ac:dyDescent="0.2">
      <c r="A230" s="7" t="s">
        <v>30</v>
      </c>
      <c r="B230" s="4" t="s">
        <v>878</v>
      </c>
      <c r="C230" s="4" t="s">
        <v>2762</v>
      </c>
      <c r="D230" s="8" t="s">
        <v>2763</v>
      </c>
      <c r="E230" s="4">
        <v>4500054492</v>
      </c>
      <c r="F230" s="4"/>
      <c r="G230" s="4" t="s">
        <v>988</v>
      </c>
      <c r="H230" s="4" t="s">
        <v>2764</v>
      </c>
      <c r="I230" s="4" t="s">
        <v>2765</v>
      </c>
      <c r="J230" s="41">
        <v>42116</v>
      </c>
      <c r="K230" s="11">
        <v>2015</v>
      </c>
      <c r="L230" s="11">
        <v>2015</v>
      </c>
      <c r="M230" s="5">
        <v>300</v>
      </c>
      <c r="N230" s="4"/>
      <c r="O230" s="4"/>
      <c r="P230" s="4"/>
    </row>
    <row r="231" spans="1:16" ht="25.5" x14ac:dyDescent="0.2">
      <c r="A231" s="7" t="s">
        <v>30</v>
      </c>
      <c r="B231" s="4" t="s">
        <v>878</v>
      </c>
      <c r="C231" s="4" t="s">
        <v>2766</v>
      </c>
      <c r="D231" s="8" t="s">
        <v>2763</v>
      </c>
      <c r="E231" s="4">
        <v>4500053545</v>
      </c>
      <c r="F231" s="4"/>
      <c r="G231" s="4" t="s">
        <v>988</v>
      </c>
      <c r="H231" s="4" t="s">
        <v>2764</v>
      </c>
      <c r="I231" s="4" t="s">
        <v>2765</v>
      </c>
      <c r="J231" s="41">
        <v>42116</v>
      </c>
      <c r="K231" s="11">
        <v>2015</v>
      </c>
      <c r="L231" s="11">
        <v>2015</v>
      </c>
      <c r="M231" s="5">
        <v>660</v>
      </c>
      <c r="N231" s="4"/>
      <c r="O231" s="4"/>
      <c r="P231" s="4"/>
    </row>
    <row r="232" spans="1:16" ht="38.25" x14ac:dyDescent="0.2">
      <c r="A232" s="7" t="s">
        <v>30</v>
      </c>
      <c r="B232" s="4" t="s">
        <v>878</v>
      </c>
      <c r="C232" s="4" t="s">
        <v>2767</v>
      </c>
      <c r="D232" s="8" t="s">
        <v>2763</v>
      </c>
      <c r="E232" s="4">
        <v>4500054560</v>
      </c>
      <c r="F232" s="4"/>
      <c r="G232" s="4" t="s">
        <v>988</v>
      </c>
      <c r="H232" s="4" t="s">
        <v>2764</v>
      </c>
      <c r="I232" s="4" t="s">
        <v>2765</v>
      </c>
      <c r="J232" s="41">
        <v>42139</v>
      </c>
      <c r="K232" s="11">
        <v>2015</v>
      </c>
      <c r="L232" s="11">
        <v>2015</v>
      </c>
      <c r="M232" s="5">
        <v>240</v>
      </c>
      <c r="N232" s="4"/>
      <c r="O232" s="4"/>
      <c r="P232" s="4"/>
    </row>
    <row r="233" spans="1:16" ht="25.5" x14ac:dyDescent="0.2">
      <c r="A233" s="7" t="s">
        <v>30</v>
      </c>
      <c r="B233" s="4" t="s">
        <v>878</v>
      </c>
      <c r="C233" s="4" t="s">
        <v>2768</v>
      </c>
      <c r="D233" s="8" t="s">
        <v>2747</v>
      </c>
      <c r="E233" s="4">
        <v>150265</v>
      </c>
      <c r="F233" s="4"/>
      <c r="G233" s="4" t="s">
        <v>988</v>
      </c>
      <c r="H233" s="4" t="s">
        <v>2769</v>
      </c>
      <c r="I233" s="4" t="s">
        <v>2770</v>
      </c>
      <c r="J233" s="41">
        <v>42030</v>
      </c>
      <c r="K233" s="11">
        <v>2015</v>
      </c>
      <c r="L233" s="11">
        <v>2015</v>
      </c>
      <c r="M233" s="5">
        <v>1282.8</v>
      </c>
      <c r="N233" s="4"/>
      <c r="O233" s="4"/>
      <c r="P233" s="4"/>
    </row>
    <row r="234" spans="1:16" ht="25.5" x14ac:dyDescent="0.2">
      <c r="A234" s="7" t="s">
        <v>30</v>
      </c>
      <c r="B234" s="4" t="s">
        <v>878</v>
      </c>
      <c r="C234" s="4" t="s">
        <v>2768</v>
      </c>
      <c r="D234" s="8" t="s">
        <v>2747</v>
      </c>
      <c r="E234" s="4">
        <v>4520015095</v>
      </c>
      <c r="F234" s="4"/>
      <c r="G234" s="4" t="s">
        <v>988</v>
      </c>
      <c r="H234" s="4" t="s">
        <v>2771</v>
      </c>
      <c r="I234" s="4">
        <v>36361518</v>
      </c>
      <c r="J234" s="41">
        <v>42044</v>
      </c>
      <c r="K234" s="11">
        <v>2015</v>
      </c>
      <c r="L234" s="11">
        <v>2015</v>
      </c>
      <c r="M234" s="5">
        <v>1460.4</v>
      </c>
      <c r="N234" s="4"/>
      <c r="O234" s="4"/>
      <c r="P234" s="4"/>
    </row>
    <row r="235" spans="1:16" ht="25.5" x14ac:dyDescent="0.2">
      <c r="A235" s="7" t="s">
        <v>30</v>
      </c>
      <c r="B235" s="4" t="s">
        <v>878</v>
      </c>
      <c r="C235" s="4" t="s">
        <v>2772</v>
      </c>
      <c r="D235" s="8" t="s">
        <v>2763</v>
      </c>
      <c r="E235" s="4"/>
      <c r="F235" s="4"/>
      <c r="G235" s="4" t="s">
        <v>988</v>
      </c>
      <c r="H235" s="4" t="s">
        <v>2773</v>
      </c>
      <c r="I235" s="4" t="s">
        <v>2774</v>
      </c>
      <c r="J235" s="41">
        <v>42059</v>
      </c>
      <c r="K235" s="11">
        <v>2015</v>
      </c>
      <c r="L235" s="11">
        <v>2015</v>
      </c>
      <c r="M235" s="5">
        <v>4428</v>
      </c>
      <c r="N235" s="4"/>
      <c r="O235" s="4"/>
      <c r="P235" s="4"/>
    </row>
    <row r="236" spans="1:16" ht="25.5" x14ac:dyDescent="0.2">
      <c r="A236" s="7" t="s">
        <v>30</v>
      </c>
      <c r="B236" s="4" t="s">
        <v>878</v>
      </c>
      <c r="C236" s="4" t="s">
        <v>2775</v>
      </c>
      <c r="D236" s="8" t="s">
        <v>2763</v>
      </c>
      <c r="E236" s="4">
        <v>4510179650</v>
      </c>
      <c r="F236" s="4"/>
      <c r="G236" s="4" t="s">
        <v>988</v>
      </c>
      <c r="H236" s="4" t="s">
        <v>2776</v>
      </c>
      <c r="I236" s="4" t="s">
        <v>2777</v>
      </c>
      <c r="J236" s="41">
        <v>42045</v>
      </c>
      <c r="K236" s="11">
        <v>2015</v>
      </c>
      <c r="L236" s="11">
        <v>2015</v>
      </c>
      <c r="M236" s="5">
        <v>1368</v>
      </c>
      <c r="N236" s="4"/>
      <c r="O236" s="4"/>
      <c r="P236" s="4"/>
    </row>
    <row r="237" spans="1:16" ht="25.5" x14ac:dyDescent="0.2">
      <c r="A237" s="7" t="s">
        <v>30</v>
      </c>
      <c r="B237" s="4" t="s">
        <v>878</v>
      </c>
      <c r="C237" s="4" t="s">
        <v>2778</v>
      </c>
      <c r="D237" s="8" t="s">
        <v>2763</v>
      </c>
      <c r="E237" s="4"/>
      <c r="F237" s="4"/>
      <c r="G237" s="4" t="s">
        <v>988</v>
      </c>
      <c r="H237" s="4" t="s">
        <v>2779</v>
      </c>
      <c r="I237" s="4" t="s">
        <v>2780</v>
      </c>
      <c r="J237" s="41">
        <v>42024</v>
      </c>
      <c r="K237" s="11">
        <v>2015</v>
      </c>
      <c r="L237" s="11">
        <v>2015</v>
      </c>
      <c r="M237" s="5">
        <v>942</v>
      </c>
      <c r="N237" s="4"/>
      <c r="O237" s="4"/>
      <c r="P237" s="4"/>
    </row>
    <row r="238" spans="1:16" ht="25.5" x14ac:dyDescent="0.2">
      <c r="A238" s="7" t="s">
        <v>30</v>
      </c>
      <c r="B238" s="4" t="s">
        <v>878</v>
      </c>
      <c r="C238" s="4" t="s">
        <v>2781</v>
      </c>
      <c r="D238" s="8" t="s">
        <v>2763</v>
      </c>
      <c r="E238" s="4">
        <v>14200184</v>
      </c>
      <c r="F238" s="4"/>
      <c r="G238" s="4" t="s">
        <v>988</v>
      </c>
      <c r="H238" s="4" t="s">
        <v>2782</v>
      </c>
      <c r="I238" s="4" t="s">
        <v>2783</v>
      </c>
      <c r="J238" s="41">
        <v>42030</v>
      </c>
      <c r="K238" s="11">
        <v>2015</v>
      </c>
      <c r="L238" s="11">
        <v>2015</v>
      </c>
      <c r="M238" s="5">
        <v>325</v>
      </c>
      <c r="N238" s="4"/>
      <c r="O238" s="4"/>
      <c r="P238" s="4"/>
    </row>
    <row r="239" spans="1:16" ht="25.5" x14ac:dyDescent="0.2">
      <c r="A239" s="7" t="s">
        <v>30</v>
      </c>
      <c r="B239" s="4" t="s">
        <v>878</v>
      </c>
      <c r="C239" s="4" t="s">
        <v>2784</v>
      </c>
      <c r="D239" s="8" t="s">
        <v>2763</v>
      </c>
      <c r="E239" s="4" t="s">
        <v>2785</v>
      </c>
      <c r="F239" s="4"/>
      <c r="G239" s="4" t="s">
        <v>988</v>
      </c>
      <c r="H239" s="4" t="s">
        <v>2786</v>
      </c>
      <c r="I239" s="4" t="s">
        <v>2787</v>
      </c>
      <c r="J239" s="41">
        <v>42047</v>
      </c>
      <c r="K239" s="11">
        <v>2015</v>
      </c>
      <c r="L239" s="11">
        <v>2015</v>
      </c>
      <c r="M239" s="5">
        <v>1368</v>
      </c>
      <c r="N239" s="4"/>
      <c r="O239" s="4"/>
      <c r="P239" s="4"/>
    </row>
    <row r="240" spans="1:16" ht="25.5" x14ac:dyDescent="0.2">
      <c r="A240" s="7" t="s">
        <v>30</v>
      </c>
      <c r="B240" s="4" t="s">
        <v>878</v>
      </c>
      <c r="C240" s="4" t="s">
        <v>2788</v>
      </c>
      <c r="D240" s="8" t="s">
        <v>2763</v>
      </c>
      <c r="E240" s="4">
        <v>4500053346</v>
      </c>
      <c r="F240" s="4"/>
      <c r="G240" s="4" t="s">
        <v>988</v>
      </c>
      <c r="H240" s="4" t="s">
        <v>2764</v>
      </c>
      <c r="I240" s="4" t="s">
        <v>2765</v>
      </c>
      <c r="J240" s="41">
        <v>42048</v>
      </c>
      <c r="K240" s="11">
        <v>2015</v>
      </c>
      <c r="L240" s="11">
        <v>2015</v>
      </c>
      <c r="M240" s="5">
        <v>1908</v>
      </c>
      <c r="N240" s="4"/>
      <c r="O240" s="4"/>
      <c r="P240" s="4"/>
    </row>
    <row r="241" spans="1:16" ht="25.5" x14ac:dyDescent="0.2">
      <c r="A241" s="7" t="s">
        <v>30</v>
      </c>
      <c r="B241" s="4" t="s">
        <v>878</v>
      </c>
      <c r="C241" s="4" t="s">
        <v>2789</v>
      </c>
      <c r="D241" s="8" t="s">
        <v>2763</v>
      </c>
      <c r="E241" s="4" t="s">
        <v>2790</v>
      </c>
      <c r="F241" s="4"/>
      <c r="G241" s="4" t="s">
        <v>988</v>
      </c>
      <c r="H241" s="4" t="s">
        <v>2791</v>
      </c>
      <c r="I241" s="4" t="s">
        <v>2792</v>
      </c>
      <c r="J241" s="41">
        <v>42088</v>
      </c>
      <c r="K241" s="11">
        <v>2015</v>
      </c>
      <c r="L241" s="11">
        <v>2015</v>
      </c>
      <c r="M241" s="5">
        <v>588</v>
      </c>
      <c r="N241" s="4"/>
      <c r="O241" s="4"/>
      <c r="P241" s="4"/>
    </row>
    <row r="242" spans="1:16" ht="25.5" x14ac:dyDescent="0.2">
      <c r="A242" s="7" t="s">
        <v>30</v>
      </c>
      <c r="B242" s="4" t="s">
        <v>878</v>
      </c>
      <c r="C242" s="4" t="s">
        <v>2793</v>
      </c>
      <c r="D242" s="8" t="s">
        <v>2763</v>
      </c>
      <c r="E242" s="4">
        <v>2150301</v>
      </c>
      <c r="F242" s="4"/>
      <c r="G242" s="4" t="s">
        <v>988</v>
      </c>
      <c r="H242" s="4" t="s">
        <v>2794</v>
      </c>
      <c r="I242" s="4" t="s">
        <v>2795</v>
      </c>
      <c r="J242" s="41">
        <v>42095</v>
      </c>
      <c r="K242" s="11">
        <v>2015</v>
      </c>
      <c r="L242" s="11">
        <v>2015</v>
      </c>
      <c r="M242" s="5">
        <v>240</v>
      </c>
      <c r="N242" s="4"/>
      <c r="O242" s="4"/>
      <c r="P242" s="4"/>
    </row>
    <row r="243" spans="1:16" ht="25.5" x14ac:dyDescent="0.2">
      <c r="A243" s="7" t="s">
        <v>30</v>
      </c>
      <c r="B243" s="4" t="s">
        <v>878</v>
      </c>
      <c r="C243" s="4" t="s">
        <v>2796</v>
      </c>
      <c r="D243" s="8" t="s">
        <v>2763</v>
      </c>
      <c r="E243" s="4"/>
      <c r="F243" s="4"/>
      <c r="G243" s="4" t="s">
        <v>988</v>
      </c>
      <c r="H243" s="4" t="s">
        <v>2797</v>
      </c>
      <c r="I243" s="4"/>
      <c r="J243" s="41">
        <v>42069</v>
      </c>
      <c r="K243" s="11">
        <v>2015</v>
      </c>
      <c r="L243" s="11">
        <v>2015</v>
      </c>
      <c r="M243" s="5">
        <v>700</v>
      </c>
      <c r="N243" s="4"/>
      <c r="O243" s="4"/>
      <c r="P243" s="4"/>
    </row>
    <row r="244" spans="1:16" ht="38.25" x14ac:dyDescent="0.2">
      <c r="A244" s="7" t="s">
        <v>30</v>
      </c>
      <c r="B244" s="4" t="s">
        <v>878</v>
      </c>
      <c r="C244" s="4" t="s">
        <v>2798</v>
      </c>
      <c r="D244" s="8" t="s">
        <v>2763</v>
      </c>
      <c r="E244" s="4" t="s">
        <v>2799</v>
      </c>
      <c r="F244" s="4"/>
      <c r="G244" s="4" t="s">
        <v>988</v>
      </c>
      <c r="H244" s="4" t="s">
        <v>2800</v>
      </c>
      <c r="I244" s="4" t="s">
        <v>2801</v>
      </c>
      <c r="J244" s="41">
        <v>42088</v>
      </c>
      <c r="K244" s="11">
        <v>2015</v>
      </c>
      <c r="L244" s="11">
        <v>2015</v>
      </c>
      <c r="M244" s="5">
        <v>780</v>
      </c>
      <c r="N244" s="4"/>
      <c r="O244" s="4"/>
      <c r="P244" s="4"/>
    </row>
    <row r="245" spans="1:16" ht="38.25" x14ac:dyDescent="0.2">
      <c r="A245" s="7" t="s">
        <v>30</v>
      </c>
      <c r="B245" s="4" t="s">
        <v>878</v>
      </c>
      <c r="C245" s="4" t="s">
        <v>2802</v>
      </c>
      <c r="D245" s="8" t="s">
        <v>2763</v>
      </c>
      <c r="E245" s="4"/>
      <c r="F245" s="4"/>
      <c r="G245" s="4" t="s">
        <v>988</v>
      </c>
      <c r="H245" s="4" t="s">
        <v>2729</v>
      </c>
      <c r="I245" s="4" t="s">
        <v>2730</v>
      </c>
      <c r="J245" s="41">
        <v>42096</v>
      </c>
      <c r="K245" s="11">
        <v>2015</v>
      </c>
      <c r="L245" s="11">
        <v>2015</v>
      </c>
      <c r="M245" s="5">
        <v>780</v>
      </c>
      <c r="N245" s="4"/>
      <c r="O245" s="4"/>
      <c r="P245" s="4"/>
    </row>
    <row r="246" spans="1:16" ht="25.5" x14ac:dyDescent="0.2">
      <c r="A246" s="7" t="s">
        <v>30</v>
      </c>
      <c r="B246" s="4" t="s">
        <v>878</v>
      </c>
      <c r="C246" s="4" t="s">
        <v>2803</v>
      </c>
      <c r="D246" s="8" t="s">
        <v>2763</v>
      </c>
      <c r="E246" s="4">
        <v>4510184588</v>
      </c>
      <c r="F246" s="4"/>
      <c r="G246" s="4" t="s">
        <v>988</v>
      </c>
      <c r="H246" s="4" t="s">
        <v>2776</v>
      </c>
      <c r="I246" s="4" t="s">
        <v>2777</v>
      </c>
      <c r="J246" s="41">
        <v>42114</v>
      </c>
      <c r="K246" s="11">
        <v>2015</v>
      </c>
      <c r="L246" s="11">
        <v>2015</v>
      </c>
      <c r="M246" s="5">
        <v>1080</v>
      </c>
      <c r="N246" s="4"/>
      <c r="O246" s="4"/>
      <c r="P246" s="4"/>
    </row>
    <row r="247" spans="1:16" ht="25.5" x14ac:dyDescent="0.2">
      <c r="A247" s="7" t="s">
        <v>30</v>
      </c>
      <c r="B247" s="4" t="s">
        <v>878</v>
      </c>
      <c r="C247" s="4" t="s">
        <v>2804</v>
      </c>
      <c r="D247" s="8" t="s">
        <v>2763</v>
      </c>
      <c r="E247" s="4" t="s">
        <v>2805</v>
      </c>
      <c r="F247" s="4"/>
      <c r="G247" s="4" t="s">
        <v>988</v>
      </c>
      <c r="H247" s="4" t="s">
        <v>2806</v>
      </c>
      <c r="I247" s="4" t="s">
        <v>2807</v>
      </c>
      <c r="J247" s="41">
        <v>42118</v>
      </c>
      <c r="K247" s="11">
        <v>2015</v>
      </c>
      <c r="L247" s="11">
        <v>2015</v>
      </c>
      <c r="M247" s="5">
        <v>312</v>
      </c>
      <c r="N247" s="4"/>
      <c r="O247" s="4"/>
      <c r="P247" s="4"/>
    </row>
    <row r="248" spans="1:16" ht="25.5" x14ac:dyDescent="0.2">
      <c r="A248" s="7" t="s">
        <v>30</v>
      </c>
      <c r="B248" s="4" t="s">
        <v>878</v>
      </c>
      <c r="C248" s="4" t="s">
        <v>2808</v>
      </c>
      <c r="D248" s="8" t="s">
        <v>2763</v>
      </c>
      <c r="E248" s="4">
        <v>20150416</v>
      </c>
      <c r="F248" s="4"/>
      <c r="G248" s="4" t="s">
        <v>988</v>
      </c>
      <c r="H248" s="4" t="s">
        <v>2732</v>
      </c>
      <c r="I248" s="4" t="s">
        <v>2733</v>
      </c>
      <c r="J248" s="41">
        <v>42123</v>
      </c>
      <c r="K248" s="11">
        <v>2015</v>
      </c>
      <c r="L248" s="11">
        <v>2015</v>
      </c>
      <c r="M248" s="5">
        <v>1680</v>
      </c>
      <c r="N248" s="4"/>
      <c r="O248" s="4"/>
      <c r="P248" s="4"/>
    </row>
    <row r="249" spans="1:16" ht="25.5" x14ac:dyDescent="0.2">
      <c r="A249" s="7" t="s">
        <v>30</v>
      </c>
      <c r="B249" s="4" t="s">
        <v>878</v>
      </c>
      <c r="C249" s="4" t="s">
        <v>2809</v>
      </c>
      <c r="D249" s="8" t="s">
        <v>2763</v>
      </c>
      <c r="E249" s="4"/>
      <c r="F249" s="4"/>
      <c r="G249" s="4" t="s">
        <v>988</v>
      </c>
      <c r="H249" s="4" t="s">
        <v>2810</v>
      </c>
      <c r="I249" s="4" t="s">
        <v>2811</v>
      </c>
      <c r="J249" s="41">
        <v>42136</v>
      </c>
      <c r="K249" s="11">
        <v>2015</v>
      </c>
      <c r="L249" s="11">
        <v>2015</v>
      </c>
      <c r="M249" s="5">
        <v>420</v>
      </c>
      <c r="N249" s="4"/>
      <c r="O249" s="4"/>
      <c r="P249" s="4"/>
    </row>
    <row r="250" spans="1:16" ht="38.25" x14ac:dyDescent="0.2">
      <c r="A250" s="7" t="s">
        <v>30</v>
      </c>
      <c r="B250" s="4" t="s">
        <v>878</v>
      </c>
      <c r="C250" s="4" t="s">
        <v>2812</v>
      </c>
      <c r="D250" s="8" t="s">
        <v>2763</v>
      </c>
      <c r="E250" s="4">
        <v>4510184969</v>
      </c>
      <c r="F250" s="4"/>
      <c r="G250" s="4" t="s">
        <v>988</v>
      </c>
      <c r="H250" s="4" t="s">
        <v>2776</v>
      </c>
      <c r="I250" s="4" t="s">
        <v>2777</v>
      </c>
      <c r="J250" s="41">
        <v>42136</v>
      </c>
      <c r="K250" s="11">
        <v>2015</v>
      </c>
      <c r="L250" s="11">
        <v>2015</v>
      </c>
      <c r="M250" s="5">
        <v>1860</v>
      </c>
      <c r="N250" s="4"/>
      <c r="O250" s="4"/>
      <c r="P250" s="4"/>
    </row>
    <row r="251" spans="1:16" ht="38.25" x14ac:dyDescent="0.2">
      <c r="A251" s="7" t="s">
        <v>30</v>
      </c>
      <c r="B251" s="4" t="s">
        <v>878</v>
      </c>
      <c r="C251" s="4" t="s">
        <v>2813</v>
      </c>
      <c r="D251" s="8" t="s">
        <v>2763</v>
      </c>
      <c r="E251" s="4">
        <v>20150505</v>
      </c>
      <c r="F251" s="4"/>
      <c r="G251" s="4" t="s">
        <v>988</v>
      </c>
      <c r="H251" s="4" t="s">
        <v>2732</v>
      </c>
      <c r="I251" s="4" t="s">
        <v>2733</v>
      </c>
      <c r="J251" s="41">
        <v>42137</v>
      </c>
      <c r="K251" s="11">
        <v>2015</v>
      </c>
      <c r="L251" s="11">
        <v>2015</v>
      </c>
      <c r="M251" s="5">
        <v>1488</v>
      </c>
      <c r="N251" s="4"/>
      <c r="O251" s="4"/>
      <c r="P251" s="4"/>
    </row>
    <row r="252" spans="1:16" ht="25.5" x14ac:dyDescent="0.2">
      <c r="A252" s="7" t="s">
        <v>30</v>
      </c>
      <c r="B252" s="4" t="s">
        <v>878</v>
      </c>
      <c r="C252" s="4" t="s">
        <v>2814</v>
      </c>
      <c r="D252" s="8" t="s">
        <v>2763</v>
      </c>
      <c r="E252" s="4"/>
      <c r="F252" s="4"/>
      <c r="G252" s="4" t="s">
        <v>988</v>
      </c>
      <c r="H252" s="4" t="s">
        <v>2815</v>
      </c>
      <c r="I252" s="4"/>
      <c r="J252" s="41">
        <v>42138</v>
      </c>
      <c r="K252" s="11">
        <v>2015</v>
      </c>
      <c r="L252" s="11">
        <v>2015</v>
      </c>
      <c r="M252" s="5">
        <v>2150</v>
      </c>
      <c r="N252" s="4"/>
      <c r="O252" s="4"/>
      <c r="P252" s="4"/>
    </row>
    <row r="253" spans="1:16" ht="25.5" x14ac:dyDescent="0.2">
      <c r="A253" s="7" t="s">
        <v>30</v>
      </c>
      <c r="B253" s="4" t="s">
        <v>878</v>
      </c>
      <c r="C253" s="4" t="s">
        <v>2816</v>
      </c>
      <c r="D253" s="8" t="s">
        <v>2763</v>
      </c>
      <c r="E253" s="4" t="s">
        <v>2799</v>
      </c>
      <c r="F253" s="4"/>
      <c r="G253" s="4" t="s">
        <v>988</v>
      </c>
      <c r="H253" s="4" t="s">
        <v>2800</v>
      </c>
      <c r="I253" s="4" t="s">
        <v>2817</v>
      </c>
      <c r="J253" s="41">
        <v>42139</v>
      </c>
      <c r="K253" s="11">
        <v>2015</v>
      </c>
      <c r="L253" s="11">
        <v>2015</v>
      </c>
      <c r="M253" s="5">
        <v>504</v>
      </c>
      <c r="N253" s="4"/>
      <c r="O253" s="4"/>
      <c r="P253" s="4"/>
    </row>
    <row r="254" spans="1:16" ht="25.5" x14ac:dyDescent="0.2">
      <c r="A254" s="7" t="s">
        <v>30</v>
      </c>
      <c r="B254" s="4" t="s">
        <v>878</v>
      </c>
      <c r="C254" s="4" t="s">
        <v>2818</v>
      </c>
      <c r="D254" s="8" t="s">
        <v>2763</v>
      </c>
      <c r="E254" s="4">
        <v>20150001</v>
      </c>
      <c r="F254" s="4"/>
      <c r="G254" s="4" t="s">
        <v>988</v>
      </c>
      <c r="H254" s="4" t="s">
        <v>2819</v>
      </c>
      <c r="I254" s="4" t="s">
        <v>2820</v>
      </c>
      <c r="J254" s="41">
        <v>42145</v>
      </c>
      <c r="K254" s="11">
        <v>2015</v>
      </c>
      <c r="L254" s="11">
        <v>2015</v>
      </c>
      <c r="M254" s="5">
        <v>3636</v>
      </c>
      <c r="N254" s="4"/>
      <c r="O254" s="4"/>
      <c r="P254" s="4"/>
    </row>
    <row r="255" spans="1:16" ht="25.5" x14ac:dyDescent="0.2">
      <c r="A255" s="7" t="s">
        <v>30</v>
      </c>
      <c r="B255" s="4" t="s">
        <v>878</v>
      </c>
      <c r="C255" s="4" t="s">
        <v>2821</v>
      </c>
      <c r="D255" s="8" t="s">
        <v>2763</v>
      </c>
      <c r="E255" s="4"/>
      <c r="F255" s="4"/>
      <c r="G255" s="4" t="s">
        <v>988</v>
      </c>
      <c r="H255" s="4" t="s">
        <v>2822</v>
      </c>
      <c r="I255" s="4" t="s">
        <v>2823</v>
      </c>
      <c r="J255" s="41">
        <v>42180</v>
      </c>
      <c r="K255" s="11">
        <v>2015</v>
      </c>
      <c r="L255" s="11">
        <v>2015</v>
      </c>
      <c r="M255" s="5">
        <v>1440</v>
      </c>
      <c r="N255" s="4"/>
      <c r="O255" s="4"/>
      <c r="P255" s="4"/>
    </row>
    <row r="256" spans="1:16" ht="25.5" x14ac:dyDescent="0.2">
      <c r="A256" s="7" t="s">
        <v>30</v>
      </c>
      <c r="B256" s="4" t="s">
        <v>878</v>
      </c>
      <c r="C256" s="4" t="s">
        <v>2824</v>
      </c>
      <c r="D256" s="8" t="s">
        <v>2763</v>
      </c>
      <c r="E256" s="4"/>
      <c r="F256" s="4"/>
      <c r="G256" s="4" t="s">
        <v>988</v>
      </c>
      <c r="H256" s="4" t="s">
        <v>2825</v>
      </c>
      <c r="I256" s="4" t="s">
        <v>2826</v>
      </c>
      <c r="J256" s="41">
        <v>42193</v>
      </c>
      <c r="K256" s="11">
        <v>2015</v>
      </c>
      <c r="L256" s="11">
        <v>2015</v>
      </c>
      <c r="M256" s="5">
        <v>816</v>
      </c>
      <c r="N256" s="4"/>
      <c r="O256" s="4"/>
      <c r="P256" s="4"/>
    </row>
    <row r="257" spans="1:16" ht="25.5" x14ac:dyDescent="0.2">
      <c r="A257" s="7" t="s">
        <v>30</v>
      </c>
      <c r="B257" s="4" t="s">
        <v>878</v>
      </c>
      <c r="C257" s="4" t="s">
        <v>2827</v>
      </c>
      <c r="D257" s="8" t="s">
        <v>2763</v>
      </c>
      <c r="E257" s="4">
        <v>4500054883</v>
      </c>
      <c r="F257" s="4"/>
      <c r="G257" s="4" t="s">
        <v>988</v>
      </c>
      <c r="H257" s="4" t="s">
        <v>2764</v>
      </c>
      <c r="I257" s="4" t="s">
        <v>2765</v>
      </c>
      <c r="J257" s="41">
        <v>42194</v>
      </c>
      <c r="K257" s="11">
        <v>2015</v>
      </c>
      <c r="L257" s="11">
        <v>2015</v>
      </c>
      <c r="M257" s="5">
        <v>2880</v>
      </c>
      <c r="N257" s="4"/>
      <c r="O257" s="4"/>
      <c r="P257" s="4"/>
    </row>
    <row r="258" spans="1:16" ht="25.5" x14ac:dyDescent="0.2">
      <c r="A258" s="7" t="s">
        <v>30</v>
      </c>
      <c r="B258" s="4" t="s">
        <v>878</v>
      </c>
      <c r="C258" s="4" t="s">
        <v>2828</v>
      </c>
      <c r="D258" s="8" t="s">
        <v>2763</v>
      </c>
      <c r="E258" s="4">
        <v>4510193940</v>
      </c>
      <c r="F258" s="4"/>
      <c r="G258" s="4" t="s">
        <v>988</v>
      </c>
      <c r="H258" s="4" t="s">
        <v>2776</v>
      </c>
      <c r="I258" s="4" t="s">
        <v>2777</v>
      </c>
      <c r="J258" s="41">
        <v>42228</v>
      </c>
      <c r="K258" s="11">
        <v>2015</v>
      </c>
      <c r="L258" s="11">
        <v>2015</v>
      </c>
      <c r="M258" s="5">
        <v>2160</v>
      </c>
      <c r="N258" s="4"/>
      <c r="O258" s="4"/>
      <c r="P258" s="4"/>
    </row>
    <row r="259" spans="1:16" ht="25.5" x14ac:dyDescent="0.2">
      <c r="A259" s="7" t="s">
        <v>30</v>
      </c>
      <c r="B259" s="4" t="s">
        <v>878</v>
      </c>
      <c r="C259" s="4" t="s">
        <v>2829</v>
      </c>
      <c r="D259" s="8" t="s">
        <v>2763</v>
      </c>
      <c r="E259" s="4">
        <v>20150731</v>
      </c>
      <c r="F259" s="4"/>
      <c r="G259" s="4" t="s">
        <v>988</v>
      </c>
      <c r="H259" s="4" t="s">
        <v>2732</v>
      </c>
      <c r="I259" s="4" t="s">
        <v>2733</v>
      </c>
      <c r="J259" s="41">
        <v>42228</v>
      </c>
      <c r="K259" s="11">
        <v>2015</v>
      </c>
      <c r="L259" s="11">
        <v>2015</v>
      </c>
      <c r="M259" s="5">
        <v>840</v>
      </c>
      <c r="N259" s="4"/>
      <c r="O259" s="4"/>
      <c r="P259" s="4"/>
    </row>
    <row r="260" spans="1:16" ht="25.5" x14ac:dyDescent="0.2">
      <c r="A260" s="7" t="s">
        <v>30</v>
      </c>
      <c r="B260" s="4" t="s">
        <v>878</v>
      </c>
      <c r="C260" s="4" t="s">
        <v>2830</v>
      </c>
      <c r="D260" s="8" t="s">
        <v>2763</v>
      </c>
      <c r="E260" s="4">
        <v>231501752</v>
      </c>
      <c r="F260" s="4"/>
      <c r="G260" s="4" t="s">
        <v>988</v>
      </c>
      <c r="H260" s="4" t="s">
        <v>2732</v>
      </c>
      <c r="I260" s="4" t="s">
        <v>2733</v>
      </c>
      <c r="J260" s="41">
        <v>42208</v>
      </c>
      <c r="K260" s="11">
        <v>2015</v>
      </c>
      <c r="L260" s="11">
        <v>2015</v>
      </c>
      <c r="M260" s="5">
        <v>840</v>
      </c>
      <c r="N260" s="4"/>
      <c r="O260" s="4"/>
      <c r="P260" s="4"/>
    </row>
    <row r="261" spans="1:16" ht="25.5" x14ac:dyDescent="0.2">
      <c r="A261" s="7" t="s">
        <v>30</v>
      </c>
      <c r="B261" s="4" t="s">
        <v>878</v>
      </c>
      <c r="C261" s="4" t="s">
        <v>2831</v>
      </c>
      <c r="D261" s="8" t="s">
        <v>2763</v>
      </c>
      <c r="E261" s="4">
        <v>231502328</v>
      </c>
      <c r="F261" s="4"/>
      <c r="G261" s="4" t="s">
        <v>988</v>
      </c>
      <c r="H261" s="4" t="s">
        <v>2732</v>
      </c>
      <c r="I261" s="4" t="s">
        <v>2733</v>
      </c>
      <c r="J261" s="41">
        <v>42254</v>
      </c>
      <c r="K261" s="11">
        <v>2015</v>
      </c>
      <c r="L261" s="11">
        <v>2015</v>
      </c>
      <c r="M261" s="5">
        <v>1020</v>
      </c>
      <c r="N261" s="4"/>
      <c r="O261" s="4"/>
      <c r="P261" s="4"/>
    </row>
    <row r="262" spans="1:16" ht="25.5" x14ac:dyDescent="0.2">
      <c r="A262" s="7" t="s">
        <v>30</v>
      </c>
      <c r="B262" s="4" t="s">
        <v>878</v>
      </c>
      <c r="C262" s="4" t="s">
        <v>2832</v>
      </c>
      <c r="D262" s="8" t="s">
        <v>2763</v>
      </c>
      <c r="E262" s="4" t="s">
        <v>2833</v>
      </c>
      <c r="F262" s="4"/>
      <c r="G262" s="4" t="s">
        <v>988</v>
      </c>
      <c r="H262" s="4" t="s">
        <v>2834</v>
      </c>
      <c r="I262" s="4">
        <v>45688443</v>
      </c>
      <c r="J262" s="41">
        <v>42254</v>
      </c>
      <c r="K262" s="11">
        <v>2015</v>
      </c>
      <c r="L262" s="11">
        <v>2015</v>
      </c>
      <c r="M262" s="5">
        <v>516</v>
      </c>
      <c r="N262" s="4"/>
      <c r="O262" s="4"/>
      <c r="P262" s="4"/>
    </row>
    <row r="263" spans="1:16" ht="25.5" x14ac:dyDescent="0.2">
      <c r="A263" s="7" t="s">
        <v>30</v>
      </c>
      <c r="B263" s="4" t="s">
        <v>878</v>
      </c>
      <c r="C263" s="4" t="s">
        <v>2835</v>
      </c>
      <c r="D263" s="8" t="s">
        <v>2763</v>
      </c>
      <c r="E263" s="4">
        <v>4500053289</v>
      </c>
      <c r="F263" s="4"/>
      <c r="G263" s="4" t="s">
        <v>988</v>
      </c>
      <c r="H263" s="4" t="s">
        <v>2764</v>
      </c>
      <c r="I263" s="4" t="s">
        <v>2765</v>
      </c>
      <c r="J263" s="41">
        <v>42271</v>
      </c>
      <c r="K263" s="11">
        <v>2015</v>
      </c>
      <c r="L263" s="11">
        <v>2015</v>
      </c>
      <c r="M263" s="5">
        <v>1020</v>
      </c>
      <c r="N263" s="4"/>
      <c r="O263" s="4"/>
      <c r="P263" s="4"/>
    </row>
    <row r="264" spans="1:16" ht="25.5" x14ac:dyDescent="0.2">
      <c r="A264" s="7" t="s">
        <v>30</v>
      </c>
      <c r="B264" s="4" t="s">
        <v>878</v>
      </c>
      <c r="C264" s="4" t="s">
        <v>2836</v>
      </c>
      <c r="D264" s="8" t="s">
        <v>2763</v>
      </c>
      <c r="E264" s="4" t="s">
        <v>2837</v>
      </c>
      <c r="F264" s="4"/>
      <c r="G264" s="4" t="s">
        <v>988</v>
      </c>
      <c r="H264" s="4" t="s">
        <v>2838</v>
      </c>
      <c r="I264" s="4" t="s">
        <v>2839</v>
      </c>
      <c r="J264" s="41">
        <v>42284</v>
      </c>
      <c r="K264" s="11">
        <v>2015</v>
      </c>
      <c r="L264" s="11">
        <v>2015</v>
      </c>
      <c r="M264" s="5">
        <v>1794</v>
      </c>
      <c r="N264" s="4"/>
      <c r="O264" s="4"/>
      <c r="P264" s="4"/>
    </row>
    <row r="265" spans="1:16" ht="38.25" x14ac:dyDescent="0.2">
      <c r="A265" s="7" t="s">
        <v>30</v>
      </c>
      <c r="B265" s="4" t="s">
        <v>878</v>
      </c>
      <c r="C265" s="4" t="s">
        <v>2840</v>
      </c>
      <c r="D265" s="8" t="s">
        <v>2763</v>
      </c>
      <c r="E265" s="4" t="s">
        <v>2841</v>
      </c>
      <c r="F265" s="4"/>
      <c r="G265" s="4" t="s">
        <v>988</v>
      </c>
      <c r="H265" s="4" t="s">
        <v>2842</v>
      </c>
      <c r="I265" s="4" t="s">
        <v>2741</v>
      </c>
      <c r="J265" s="41">
        <v>42291</v>
      </c>
      <c r="K265" s="11">
        <v>2015</v>
      </c>
      <c r="L265" s="11">
        <v>2015</v>
      </c>
      <c r="M265" s="5">
        <v>930</v>
      </c>
      <c r="N265" s="4"/>
      <c r="O265" s="4"/>
      <c r="P265" s="4"/>
    </row>
    <row r="266" spans="1:16" ht="25.5" x14ac:dyDescent="0.2">
      <c r="A266" s="7" t="s">
        <v>30</v>
      </c>
      <c r="B266" s="4" t="s">
        <v>878</v>
      </c>
      <c r="C266" s="4" t="s">
        <v>2843</v>
      </c>
      <c r="D266" s="8" t="s">
        <v>2763</v>
      </c>
      <c r="E266" s="4">
        <v>150001</v>
      </c>
      <c r="F266" s="4"/>
      <c r="G266" s="4" t="s">
        <v>988</v>
      </c>
      <c r="H266" s="4" t="s">
        <v>2844</v>
      </c>
      <c r="I266" s="4" t="s">
        <v>2845</v>
      </c>
      <c r="J266" s="41">
        <v>42256</v>
      </c>
      <c r="K266" s="11">
        <v>2015</v>
      </c>
      <c r="L266" s="11">
        <v>2015</v>
      </c>
      <c r="M266" s="5">
        <v>504</v>
      </c>
      <c r="N266" s="4"/>
      <c r="O266" s="4"/>
      <c r="P266" s="4"/>
    </row>
    <row r="267" spans="1:16" ht="25.5" x14ac:dyDescent="0.2">
      <c r="A267" s="7" t="s">
        <v>30</v>
      </c>
      <c r="B267" s="4" t="s">
        <v>878</v>
      </c>
      <c r="C267" s="4" t="s">
        <v>2846</v>
      </c>
      <c r="D267" s="8" t="s">
        <v>2763</v>
      </c>
      <c r="E267" s="4">
        <v>150002</v>
      </c>
      <c r="F267" s="4"/>
      <c r="G267" s="4" t="s">
        <v>988</v>
      </c>
      <c r="H267" s="4" t="s">
        <v>2844</v>
      </c>
      <c r="I267" s="4" t="s">
        <v>2845</v>
      </c>
      <c r="J267" s="41">
        <v>42269</v>
      </c>
      <c r="K267" s="11">
        <v>2015</v>
      </c>
      <c r="L267" s="11">
        <v>2015</v>
      </c>
      <c r="M267" s="5">
        <v>384</v>
      </c>
      <c r="N267" s="4"/>
      <c r="O267" s="4"/>
      <c r="P267" s="4"/>
    </row>
    <row r="268" spans="1:16" ht="25.5" x14ac:dyDescent="0.2">
      <c r="A268" s="7" t="s">
        <v>30</v>
      </c>
      <c r="B268" s="4" t="s">
        <v>878</v>
      </c>
      <c r="C268" s="4" t="s">
        <v>2847</v>
      </c>
      <c r="D268" s="8" t="s">
        <v>2763</v>
      </c>
      <c r="E268" s="4" t="s">
        <v>2848</v>
      </c>
      <c r="F268" s="4"/>
      <c r="G268" s="4" t="s">
        <v>988</v>
      </c>
      <c r="H268" s="4" t="s">
        <v>2849</v>
      </c>
      <c r="I268" s="4" t="s">
        <v>2850</v>
      </c>
      <c r="J268" s="41">
        <v>42264</v>
      </c>
      <c r="K268" s="11">
        <v>2015</v>
      </c>
      <c r="L268" s="11">
        <v>2015</v>
      </c>
      <c r="M268" s="5">
        <v>624</v>
      </c>
      <c r="N268" s="4"/>
      <c r="O268" s="4"/>
      <c r="P268" s="4"/>
    </row>
    <row r="269" spans="1:16" ht="25.5" x14ac:dyDescent="0.2">
      <c r="A269" s="7" t="s">
        <v>30</v>
      </c>
      <c r="B269" s="4" t="s">
        <v>878</v>
      </c>
      <c r="C269" s="4" t="s">
        <v>2851</v>
      </c>
      <c r="D269" s="8" t="s">
        <v>2763</v>
      </c>
      <c r="E269" s="4" t="s">
        <v>2852</v>
      </c>
      <c r="F269" s="4"/>
      <c r="G269" s="4" t="s">
        <v>988</v>
      </c>
      <c r="H269" s="4" t="s">
        <v>2849</v>
      </c>
      <c r="I269" s="4" t="s">
        <v>2850</v>
      </c>
      <c r="J269" s="41">
        <v>42276</v>
      </c>
      <c r="K269" s="11">
        <v>2015</v>
      </c>
      <c r="L269" s="11">
        <v>2015</v>
      </c>
      <c r="M269" s="5">
        <v>936</v>
      </c>
      <c r="N269" s="4"/>
      <c r="O269" s="4"/>
      <c r="P269" s="4"/>
    </row>
    <row r="270" spans="1:16" ht="25.5" x14ac:dyDescent="0.2">
      <c r="A270" s="7" t="s">
        <v>30</v>
      </c>
      <c r="B270" s="4" t="s">
        <v>878</v>
      </c>
      <c r="C270" s="4" t="s">
        <v>2847</v>
      </c>
      <c r="D270" s="8" t="s">
        <v>2763</v>
      </c>
      <c r="E270" s="4" t="s">
        <v>2853</v>
      </c>
      <c r="F270" s="4"/>
      <c r="G270" s="4" t="s">
        <v>988</v>
      </c>
      <c r="H270" s="4" t="s">
        <v>2849</v>
      </c>
      <c r="I270" s="4" t="s">
        <v>2850</v>
      </c>
      <c r="J270" s="41">
        <v>42284</v>
      </c>
      <c r="K270" s="11">
        <v>2015</v>
      </c>
      <c r="L270" s="11">
        <v>2015</v>
      </c>
      <c r="M270" s="5">
        <v>300</v>
      </c>
      <c r="N270" s="4"/>
      <c r="O270" s="4"/>
      <c r="P270" s="4"/>
    </row>
    <row r="271" spans="1:16" ht="25.5" x14ac:dyDescent="0.2">
      <c r="A271" s="7" t="s">
        <v>30</v>
      </c>
      <c r="B271" s="4" t="s">
        <v>878</v>
      </c>
      <c r="C271" s="4" t="s">
        <v>2854</v>
      </c>
      <c r="D271" s="8" t="s">
        <v>2763</v>
      </c>
      <c r="E271" s="4">
        <v>621150437</v>
      </c>
      <c r="F271" s="4"/>
      <c r="G271" s="4" t="s">
        <v>988</v>
      </c>
      <c r="H271" s="4" t="s">
        <v>2855</v>
      </c>
      <c r="I271" s="4" t="s">
        <v>2856</v>
      </c>
      <c r="J271" s="41">
        <v>42285</v>
      </c>
      <c r="K271" s="11">
        <v>2015</v>
      </c>
      <c r="L271" s="11">
        <v>2015</v>
      </c>
      <c r="M271" s="5">
        <v>780</v>
      </c>
      <c r="N271" s="4"/>
      <c r="O271" s="4"/>
      <c r="P271" s="4"/>
    </row>
    <row r="272" spans="1:16" ht="25.5" x14ac:dyDescent="0.2">
      <c r="A272" s="7" t="s">
        <v>30</v>
      </c>
      <c r="B272" s="4" t="s">
        <v>878</v>
      </c>
      <c r="C272" s="4" t="s">
        <v>2857</v>
      </c>
      <c r="D272" s="8" t="s">
        <v>2763</v>
      </c>
      <c r="E272" s="4"/>
      <c r="F272" s="4"/>
      <c r="G272" s="4" t="s">
        <v>988</v>
      </c>
      <c r="H272" s="4" t="s">
        <v>2858</v>
      </c>
      <c r="I272" s="4" t="s">
        <v>2859</v>
      </c>
      <c r="J272" s="41">
        <v>42299</v>
      </c>
      <c r="K272" s="11">
        <v>2015</v>
      </c>
      <c r="L272" s="11">
        <v>2015</v>
      </c>
      <c r="M272" s="5">
        <v>504</v>
      </c>
      <c r="N272" s="4"/>
      <c r="O272" s="4"/>
      <c r="P272" s="4"/>
    </row>
    <row r="273" spans="1:16" ht="25.5" x14ac:dyDescent="0.2">
      <c r="A273" s="7" t="s">
        <v>30</v>
      </c>
      <c r="B273" s="4" t="s">
        <v>878</v>
      </c>
      <c r="C273" s="4" t="s">
        <v>2860</v>
      </c>
      <c r="D273" s="8" t="s">
        <v>2763</v>
      </c>
      <c r="E273" s="4"/>
      <c r="F273" s="4"/>
      <c r="G273" s="4" t="s">
        <v>988</v>
      </c>
      <c r="H273" s="4" t="s">
        <v>2861</v>
      </c>
      <c r="I273" s="4"/>
      <c r="J273" s="41">
        <v>42299</v>
      </c>
      <c r="K273" s="11">
        <v>2015</v>
      </c>
      <c r="L273" s="11">
        <v>2015</v>
      </c>
      <c r="M273" s="5">
        <v>2015</v>
      </c>
      <c r="N273" s="4"/>
      <c r="O273" s="4"/>
      <c r="P273" s="4"/>
    </row>
    <row r="274" spans="1:16" ht="25.5" x14ac:dyDescent="0.2">
      <c r="A274" s="7" t="s">
        <v>30</v>
      </c>
      <c r="B274" s="4" t="s">
        <v>878</v>
      </c>
      <c r="C274" s="4" t="s">
        <v>2862</v>
      </c>
      <c r="D274" s="8" t="s">
        <v>2763</v>
      </c>
      <c r="E274" s="4" t="s">
        <v>2863</v>
      </c>
      <c r="F274" s="4"/>
      <c r="G274" s="4" t="s">
        <v>988</v>
      </c>
      <c r="H274" s="4" t="s">
        <v>2822</v>
      </c>
      <c r="I274" s="4" t="s">
        <v>2823</v>
      </c>
      <c r="J274" s="41">
        <v>42299</v>
      </c>
      <c r="K274" s="11">
        <v>2015</v>
      </c>
      <c r="L274" s="11">
        <v>2015</v>
      </c>
      <c r="M274" s="5">
        <v>942</v>
      </c>
      <c r="N274" s="4"/>
      <c r="O274" s="4"/>
      <c r="P274" s="4"/>
    </row>
    <row r="275" spans="1:16" ht="25.5" x14ac:dyDescent="0.2">
      <c r="A275" s="7" t="s">
        <v>30</v>
      </c>
      <c r="B275" s="4" t="s">
        <v>878</v>
      </c>
      <c r="C275" s="4" t="s">
        <v>2864</v>
      </c>
      <c r="D275" s="8" t="s">
        <v>2763</v>
      </c>
      <c r="E275" s="4"/>
      <c r="F275" s="4"/>
      <c r="G275" s="4" t="s">
        <v>988</v>
      </c>
      <c r="H275" s="4" t="s">
        <v>2865</v>
      </c>
      <c r="I275" s="4" t="s">
        <v>2780</v>
      </c>
      <c r="J275" s="41">
        <v>42320</v>
      </c>
      <c r="K275" s="11">
        <v>2015</v>
      </c>
      <c r="L275" s="11">
        <v>2015</v>
      </c>
      <c r="M275" s="5">
        <v>276</v>
      </c>
      <c r="N275" s="4"/>
      <c r="O275" s="4"/>
      <c r="P275" s="4"/>
    </row>
    <row r="276" spans="1:16" ht="25.5" x14ac:dyDescent="0.2">
      <c r="A276" s="7" t="s">
        <v>30</v>
      </c>
      <c r="B276" s="4" t="s">
        <v>878</v>
      </c>
      <c r="C276" s="4" t="s">
        <v>2866</v>
      </c>
      <c r="D276" s="8" t="s">
        <v>2763</v>
      </c>
      <c r="E276" s="4">
        <v>20151020</v>
      </c>
      <c r="F276" s="4"/>
      <c r="G276" s="4" t="s">
        <v>988</v>
      </c>
      <c r="H276" s="4" t="s">
        <v>2732</v>
      </c>
      <c r="I276" s="4" t="s">
        <v>2733</v>
      </c>
      <c r="J276" s="41">
        <v>42314</v>
      </c>
      <c r="K276" s="11">
        <v>2015</v>
      </c>
      <c r="L276" s="11">
        <v>2015</v>
      </c>
      <c r="M276" s="5">
        <v>1176</v>
      </c>
      <c r="N276" s="4"/>
      <c r="O276" s="4"/>
      <c r="P276" s="4"/>
    </row>
    <row r="277" spans="1:16" ht="25.5" x14ac:dyDescent="0.2">
      <c r="A277" s="7" t="s">
        <v>30</v>
      </c>
      <c r="B277" s="4" t="s">
        <v>878</v>
      </c>
      <c r="C277" s="4" t="s">
        <v>2734</v>
      </c>
      <c r="D277" s="8" t="s">
        <v>2763</v>
      </c>
      <c r="E277" s="4" t="s">
        <v>2867</v>
      </c>
      <c r="F277" s="4"/>
      <c r="G277" s="4" t="s">
        <v>988</v>
      </c>
      <c r="H277" s="4" t="s">
        <v>2736</v>
      </c>
      <c r="I277" s="4" t="s">
        <v>2737</v>
      </c>
      <c r="J277" s="41">
        <v>42307</v>
      </c>
      <c r="K277" s="11">
        <v>2015</v>
      </c>
      <c r="L277" s="11">
        <v>2015</v>
      </c>
      <c r="M277" s="5">
        <v>180</v>
      </c>
      <c r="N277" s="4"/>
      <c r="O277" s="4"/>
      <c r="P277" s="4"/>
    </row>
    <row r="278" spans="1:16" ht="25.5" x14ac:dyDescent="0.2">
      <c r="A278" s="7" t="s">
        <v>30</v>
      </c>
      <c r="B278" s="4" t="s">
        <v>878</v>
      </c>
      <c r="C278" s="4" t="s">
        <v>2868</v>
      </c>
      <c r="D278" s="8" t="s">
        <v>2763</v>
      </c>
      <c r="E278" s="4">
        <v>42005</v>
      </c>
      <c r="F278" s="4"/>
      <c r="G278" s="4" t="s">
        <v>988</v>
      </c>
      <c r="H278" s="4" t="s">
        <v>2869</v>
      </c>
      <c r="I278" s="4" t="s">
        <v>2870</v>
      </c>
      <c r="J278" s="41">
        <v>42312</v>
      </c>
      <c r="K278" s="11">
        <v>2015</v>
      </c>
      <c r="L278" s="11">
        <v>2015</v>
      </c>
      <c r="M278" s="5">
        <v>144</v>
      </c>
      <c r="N278" s="4"/>
      <c r="O278" s="4"/>
      <c r="P278" s="4"/>
    </row>
    <row r="279" spans="1:16" ht="25.5" x14ac:dyDescent="0.2">
      <c r="A279" s="7" t="s">
        <v>30</v>
      </c>
      <c r="B279" s="4" t="s">
        <v>878</v>
      </c>
      <c r="C279" s="4" t="s">
        <v>2847</v>
      </c>
      <c r="D279" s="8" t="s">
        <v>2763</v>
      </c>
      <c r="E279" s="4" t="s">
        <v>2871</v>
      </c>
      <c r="F279" s="4"/>
      <c r="G279" s="4" t="s">
        <v>988</v>
      </c>
      <c r="H279" s="4" t="s">
        <v>2849</v>
      </c>
      <c r="I279" s="4" t="s">
        <v>2850</v>
      </c>
      <c r="J279" s="41">
        <v>42312</v>
      </c>
      <c r="K279" s="11">
        <v>2015</v>
      </c>
      <c r="L279" s="11">
        <v>2015</v>
      </c>
      <c r="M279" s="5">
        <v>234</v>
      </c>
      <c r="N279" s="4"/>
      <c r="O279" s="4"/>
      <c r="P279" s="4"/>
    </row>
    <row r="280" spans="1:16" ht="25.5" x14ac:dyDescent="0.2">
      <c r="A280" s="7" t="s">
        <v>30</v>
      </c>
      <c r="B280" s="4" t="s">
        <v>878</v>
      </c>
      <c r="C280" s="4" t="s">
        <v>2734</v>
      </c>
      <c r="D280" s="8" t="s">
        <v>2763</v>
      </c>
      <c r="E280" s="4" t="s">
        <v>2872</v>
      </c>
      <c r="F280" s="4"/>
      <c r="G280" s="4" t="s">
        <v>988</v>
      </c>
      <c r="H280" s="4" t="s">
        <v>2736</v>
      </c>
      <c r="I280" s="4" t="s">
        <v>2737</v>
      </c>
      <c r="J280" s="41">
        <v>42354</v>
      </c>
      <c r="K280" s="11">
        <v>2015</v>
      </c>
      <c r="L280" s="11">
        <v>2015</v>
      </c>
      <c r="M280" s="5">
        <v>2400</v>
      </c>
      <c r="N280" s="4"/>
      <c r="O280" s="4"/>
      <c r="P280" s="4"/>
    </row>
    <row r="281" spans="1:16" ht="25.5" x14ac:dyDescent="0.2">
      <c r="A281" s="7" t="s">
        <v>30</v>
      </c>
      <c r="B281" s="4" t="s">
        <v>878</v>
      </c>
      <c r="C281" s="4" t="s">
        <v>2873</v>
      </c>
      <c r="D281" s="8" t="s">
        <v>2874</v>
      </c>
      <c r="E281" s="4"/>
      <c r="F281" s="4"/>
      <c r="G281" s="4" t="s">
        <v>988</v>
      </c>
      <c r="H281" s="4" t="s">
        <v>2875</v>
      </c>
      <c r="I281" s="4">
        <v>46251677</v>
      </c>
      <c r="J281" s="41">
        <v>42023</v>
      </c>
      <c r="K281" s="11">
        <v>2015</v>
      </c>
      <c r="L281" s="11">
        <v>2015</v>
      </c>
      <c r="M281" s="5">
        <v>360</v>
      </c>
      <c r="N281" s="4"/>
      <c r="O281" s="4"/>
      <c r="P281" s="4"/>
    </row>
    <row r="282" spans="1:16" ht="25.5" x14ac:dyDescent="0.2">
      <c r="A282" s="7" t="s">
        <v>30</v>
      </c>
      <c r="B282" s="4" t="s">
        <v>878</v>
      </c>
      <c r="C282" s="4" t="s">
        <v>2876</v>
      </c>
      <c r="D282" s="8" t="s">
        <v>2874</v>
      </c>
      <c r="E282" s="4"/>
      <c r="F282" s="4"/>
      <c r="G282" s="4" t="s">
        <v>988</v>
      </c>
      <c r="H282" s="4" t="s">
        <v>2773</v>
      </c>
      <c r="I282" s="4" t="s">
        <v>2774</v>
      </c>
      <c r="J282" s="41">
        <v>42059</v>
      </c>
      <c r="K282" s="11">
        <v>2015</v>
      </c>
      <c r="L282" s="11">
        <v>2015</v>
      </c>
      <c r="M282" s="5">
        <v>1680</v>
      </c>
      <c r="N282" s="4"/>
      <c r="O282" s="4"/>
      <c r="P282" s="4"/>
    </row>
    <row r="283" spans="1:16" ht="25.5" x14ac:dyDescent="0.2">
      <c r="A283" s="7" t="s">
        <v>30</v>
      </c>
      <c r="B283" s="4" t="s">
        <v>878</v>
      </c>
      <c r="C283" s="4" t="s">
        <v>2877</v>
      </c>
      <c r="D283" s="8" t="s">
        <v>2874</v>
      </c>
      <c r="E283" s="4" t="s">
        <v>2878</v>
      </c>
      <c r="F283" s="4"/>
      <c r="G283" s="4" t="s">
        <v>988</v>
      </c>
      <c r="H283" s="4" t="s">
        <v>2879</v>
      </c>
      <c r="I283" s="4">
        <v>42341086</v>
      </c>
      <c r="J283" s="41">
        <v>42058</v>
      </c>
      <c r="K283" s="11">
        <v>2015</v>
      </c>
      <c r="L283" s="11">
        <v>2015</v>
      </c>
      <c r="M283" s="5">
        <v>575</v>
      </c>
      <c r="N283" s="4"/>
      <c r="O283" s="4"/>
      <c r="P283" s="4"/>
    </row>
    <row r="284" spans="1:16" ht="25.5" x14ac:dyDescent="0.2">
      <c r="A284" s="7" t="s">
        <v>30</v>
      </c>
      <c r="B284" s="4" t="s">
        <v>878</v>
      </c>
      <c r="C284" s="4" t="s">
        <v>2880</v>
      </c>
      <c r="D284" s="8" t="s">
        <v>2874</v>
      </c>
      <c r="E284" s="4" t="s">
        <v>2881</v>
      </c>
      <c r="F284" s="4"/>
      <c r="G284" s="4" t="s">
        <v>988</v>
      </c>
      <c r="H284" s="4" t="s">
        <v>2882</v>
      </c>
      <c r="I284" s="4">
        <v>45401454</v>
      </c>
      <c r="J284" s="41">
        <v>42058</v>
      </c>
      <c r="K284" s="11">
        <v>2015</v>
      </c>
      <c r="L284" s="11">
        <v>2015</v>
      </c>
      <c r="M284" s="5">
        <v>180</v>
      </c>
      <c r="N284" s="4"/>
      <c r="O284" s="4"/>
      <c r="P284" s="4"/>
    </row>
    <row r="285" spans="1:16" ht="25.5" x14ac:dyDescent="0.2">
      <c r="A285" s="7" t="s">
        <v>30</v>
      </c>
      <c r="B285" s="4" t="s">
        <v>878</v>
      </c>
      <c r="C285" s="4" t="s">
        <v>2883</v>
      </c>
      <c r="D285" s="8" t="s">
        <v>2874</v>
      </c>
      <c r="E285" s="4"/>
      <c r="F285" s="4"/>
      <c r="G285" s="4" t="s">
        <v>988</v>
      </c>
      <c r="H285" s="4" t="s">
        <v>2884</v>
      </c>
      <c r="I285" s="4">
        <v>31347037</v>
      </c>
      <c r="J285" s="41">
        <v>42059</v>
      </c>
      <c r="K285" s="11">
        <v>2015</v>
      </c>
      <c r="L285" s="11">
        <v>2015</v>
      </c>
      <c r="M285" s="5">
        <v>1080</v>
      </c>
      <c r="N285" s="4"/>
      <c r="O285" s="4"/>
      <c r="P285" s="4"/>
    </row>
    <row r="286" spans="1:16" ht="25.5" x14ac:dyDescent="0.2">
      <c r="A286" s="7" t="s">
        <v>30</v>
      </c>
      <c r="B286" s="4" t="s">
        <v>878</v>
      </c>
      <c r="C286" s="4" t="s">
        <v>2880</v>
      </c>
      <c r="D286" s="8" t="s">
        <v>2874</v>
      </c>
      <c r="E286" s="4">
        <v>142000012</v>
      </c>
      <c r="F286" s="4"/>
      <c r="G286" s="4" t="s">
        <v>988</v>
      </c>
      <c r="H286" s="4" t="s">
        <v>2885</v>
      </c>
      <c r="I286" s="4">
        <v>47865482</v>
      </c>
      <c r="J286" s="41">
        <v>42061</v>
      </c>
      <c r="K286" s="11">
        <v>2015</v>
      </c>
      <c r="L286" s="11">
        <v>2015</v>
      </c>
      <c r="M286" s="5">
        <v>120</v>
      </c>
      <c r="N286" s="4"/>
      <c r="O286" s="4"/>
      <c r="P286" s="4"/>
    </row>
    <row r="287" spans="1:16" ht="25.5" x14ac:dyDescent="0.2">
      <c r="A287" s="7" t="s">
        <v>30</v>
      </c>
      <c r="B287" s="4" t="s">
        <v>878</v>
      </c>
      <c r="C287" s="4" t="s">
        <v>2886</v>
      </c>
      <c r="D287" s="8" t="s">
        <v>2874</v>
      </c>
      <c r="E287" s="4"/>
      <c r="F287" s="4"/>
      <c r="G287" s="4" t="s">
        <v>988</v>
      </c>
      <c r="H287" s="4" t="s">
        <v>2887</v>
      </c>
      <c r="I287" s="4">
        <v>46853341</v>
      </c>
      <c r="J287" s="41">
        <v>42073</v>
      </c>
      <c r="K287" s="11">
        <v>2015</v>
      </c>
      <c r="L287" s="11">
        <v>2015</v>
      </c>
      <c r="M287" s="5">
        <v>624</v>
      </c>
      <c r="N287" s="4"/>
      <c r="O287" s="4"/>
      <c r="P287" s="4"/>
    </row>
    <row r="288" spans="1:16" ht="25.5" x14ac:dyDescent="0.2">
      <c r="A288" s="7" t="s">
        <v>30</v>
      </c>
      <c r="B288" s="4" t="s">
        <v>878</v>
      </c>
      <c r="C288" s="4" t="s">
        <v>2888</v>
      </c>
      <c r="D288" s="8" t="s">
        <v>2874</v>
      </c>
      <c r="E288" s="4" t="s">
        <v>2889</v>
      </c>
      <c r="F288" s="4"/>
      <c r="G288" s="4" t="s">
        <v>988</v>
      </c>
      <c r="H288" s="4" t="s">
        <v>2890</v>
      </c>
      <c r="I288" s="4">
        <v>36479225</v>
      </c>
      <c r="J288" s="41">
        <v>42074</v>
      </c>
      <c r="K288" s="11">
        <v>2015</v>
      </c>
      <c r="L288" s="11">
        <v>2015</v>
      </c>
      <c r="M288" s="5">
        <v>840</v>
      </c>
      <c r="N288" s="4"/>
      <c r="O288" s="4"/>
      <c r="P288" s="4"/>
    </row>
    <row r="289" spans="1:16" ht="25.5" x14ac:dyDescent="0.2">
      <c r="A289" s="7" t="s">
        <v>30</v>
      </c>
      <c r="B289" s="4" t="s">
        <v>878</v>
      </c>
      <c r="C289" s="4" t="s">
        <v>2891</v>
      </c>
      <c r="D289" s="8" t="s">
        <v>2874</v>
      </c>
      <c r="E289" s="4">
        <v>15036</v>
      </c>
      <c r="F289" s="4"/>
      <c r="G289" s="4" t="s">
        <v>988</v>
      </c>
      <c r="H289" s="4" t="s">
        <v>2892</v>
      </c>
      <c r="I289" s="4">
        <v>36306941</v>
      </c>
      <c r="J289" s="41">
        <v>42076</v>
      </c>
      <c r="K289" s="11">
        <v>2015</v>
      </c>
      <c r="L289" s="11">
        <v>2015</v>
      </c>
      <c r="M289" s="5">
        <v>600</v>
      </c>
      <c r="N289" s="4"/>
      <c r="O289" s="4"/>
      <c r="P289" s="4"/>
    </row>
    <row r="290" spans="1:16" ht="25.5" x14ac:dyDescent="0.2">
      <c r="A290" s="7" t="s">
        <v>30</v>
      </c>
      <c r="B290" s="4" t="s">
        <v>878</v>
      </c>
      <c r="C290" s="4" t="s">
        <v>2880</v>
      </c>
      <c r="D290" s="8" t="s">
        <v>2874</v>
      </c>
      <c r="E290" s="4"/>
      <c r="F290" s="4"/>
      <c r="G290" s="4" t="s">
        <v>988</v>
      </c>
      <c r="H290" s="4" t="s">
        <v>2893</v>
      </c>
      <c r="I290" s="4">
        <v>36334821</v>
      </c>
      <c r="J290" s="41">
        <v>42087</v>
      </c>
      <c r="K290" s="11">
        <v>2015</v>
      </c>
      <c r="L290" s="11">
        <v>2015</v>
      </c>
      <c r="M290" s="5">
        <v>420</v>
      </c>
      <c r="N290" s="4"/>
      <c r="O290" s="4"/>
      <c r="P290" s="4"/>
    </row>
    <row r="291" spans="1:16" ht="25.5" x14ac:dyDescent="0.2">
      <c r="A291" s="7" t="s">
        <v>30</v>
      </c>
      <c r="B291" s="4" t="s">
        <v>878</v>
      </c>
      <c r="C291" s="4" t="s">
        <v>2894</v>
      </c>
      <c r="D291" s="8" t="s">
        <v>2874</v>
      </c>
      <c r="E291" s="4" t="s">
        <v>2895</v>
      </c>
      <c r="F291" s="4"/>
      <c r="G291" s="4" t="s">
        <v>988</v>
      </c>
      <c r="H291" s="4" t="s">
        <v>2896</v>
      </c>
      <c r="I291" s="4">
        <v>35876557</v>
      </c>
      <c r="J291" s="41">
        <v>42102</v>
      </c>
      <c r="K291" s="11">
        <v>2015</v>
      </c>
      <c r="L291" s="11">
        <v>2015</v>
      </c>
      <c r="M291" s="5">
        <v>1500</v>
      </c>
      <c r="N291" s="4"/>
      <c r="O291" s="4"/>
      <c r="P291" s="4"/>
    </row>
    <row r="292" spans="1:16" ht="25.5" x14ac:dyDescent="0.2">
      <c r="A292" s="7" t="s">
        <v>30</v>
      </c>
      <c r="B292" s="4" t="s">
        <v>878</v>
      </c>
      <c r="C292" s="4" t="s">
        <v>2897</v>
      </c>
      <c r="D292" s="8" t="s">
        <v>2874</v>
      </c>
      <c r="E292" s="4" t="s">
        <v>2898</v>
      </c>
      <c r="F292" s="4"/>
      <c r="G292" s="4" t="s">
        <v>988</v>
      </c>
      <c r="H292" s="4" t="s">
        <v>2899</v>
      </c>
      <c r="I292" s="4">
        <v>46090215</v>
      </c>
      <c r="J292" s="41">
        <v>42123</v>
      </c>
      <c r="K292" s="11">
        <v>2015</v>
      </c>
      <c r="L292" s="11">
        <v>2015</v>
      </c>
      <c r="M292" s="5">
        <v>684</v>
      </c>
      <c r="N292" s="4"/>
      <c r="O292" s="4"/>
      <c r="P292" s="4"/>
    </row>
    <row r="293" spans="1:16" ht="25.5" x14ac:dyDescent="0.2">
      <c r="A293" s="7" t="s">
        <v>30</v>
      </c>
      <c r="B293" s="4" t="s">
        <v>878</v>
      </c>
      <c r="C293" s="4" t="s">
        <v>2900</v>
      </c>
      <c r="D293" s="8" t="s">
        <v>2874</v>
      </c>
      <c r="E293" s="4"/>
      <c r="F293" s="4"/>
      <c r="G293" s="4" t="s">
        <v>988</v>
      </c>
      <c r="H293" s="4" t="s">
        <v>2901</v>
      </c>
      <c r="I293" s="4">
        <v>36035947</v>
      </c>
      <c r="J293" s="41">
        <v>42116</v>
      </c>
      <c r="K293" s="11">
        <v>2015</v>
      </c>
      <c r="L293" s="11">
        <v>2015</v>
      </c>
      <c r="M293" s="5">
        <v>180</v>
      </c>
      <c r="N293" s="4"/>
      <c r="O293" s="4"/>
      <c r="P293" s="4"/>
    </row>
    <row r="294" spans="1:16" ht="25.5" x14ac:dyDescent="0.2">
      <c r="A294" s="7" t="s">
        <v>30</v>
      </c>
      <c r="B294" s="4" t="s">
        <v>878</v>
      </c>
      <c r="C294" s="4" t="s">
        <v>2902</v>
      </c>
      <c r="D294" s="8" t="s">
        <v>2874</v>
      </c>
      <c r="E294" s="4"/>
      <c r="F294" s="4"/>
      <c r="G294" s="4" t="s">
        <v>988</v>
      </c>
      <c r="H294" s="4" t="s">
        <v>2903</v>
      </c>
      <c r="I294" s="4">
        <v>45354928</v>
      </c>
      <c r="J294" s="41">
        <v>42136</v>
      </c>
      <c r="K294" s="11">
        <v>2015</v>
      </c>
      <c r="L294" s="11">
        <v>2015</v>
      </c>
      <c r="M294" s="5">
        <v>420</v>
      </c>
      <c r="N294" s="4"/>
      <c r="O294" s="4"/>
      <c r="P294" s="4"/>
    </row>
    <row r="295" spans="1:16" ht="25.5" x14ac:dyDescent="0.2">
      <c r="A295" s="7" t="s">
        <v>30</v>
      </c>
      <c r="B295" s="4" t="s">
        <v>878</v>
      </c>
      <c r="C295" s="4" t="s">
        <v>2904</v>
      </c>
      <c r="D295" s="8" t="s">
        <v>2874</v>
      </c>
      <c r="E295" s="4"/>
      <c r="F295" s="4"/>
      <c r="G295" s="4" t="s">
        <v>988</v>
      </c>
      <c r="H295" s="4" t="s">
        <v>2905</v>
      </c>
      <c r="I295" s="4">
        <v>31381995</v>
      </c>
      <c r="J295" s="41">
        <v>42130</v>
      </c>
      <c r="K295" s="11">
        <v>2015</v>
      </c>
      <c r="L295" s="11">
        <v>2015</v>
      </c>
      <c r="M295" s="5">
        <v>600</v>
      </c>
      <c r="N295" s="4"/>
      <c r="O295" s="4"/>
      <c r="P295" s="4"/>
    </row>
    <row r="296" spans="1:16" ht="25.5" x14ac:dyDescent="0.2">
      <c r="A296" s="7" t="s">
        <v>30</v>
      </c>
      <c r="B296" s="4" t="s">
        <v>878</v>
      </c>
      <c r="C296" s="4" t="s">
        <v>2906</v>
      </c>
      <c r="D296" s="8" t="s">
        <v>2874</v>
      </c>
      <c r="E296" s="4"/>
      <c r="F296" s="4"/>
      <c r="G296" s="4" t="s">
        <v>988</v>
      </c>
      <c r="H296" s="4" t="s">
        <v>2907</v>
      </c>
      <c r="I296" s="4">
        <v>31591442</v>
      </c>
      <c r="J296" s="41">
        <v>42137</v>
      </c>
      <c r="K296" s="11">
        <v>2015</v>
      </c>
      <c r="L296" s="11">
        <v>2015</v>
      </c>
      <c r="M296" s="5">
        <v>492</v>
      </c>
      <c r="N296" s="4"/>
      <c r="O296" s="4"/>
      <c r="P296" s="4"/>
    </row>
    <row r="297" spans="1:16" ht="25.5" x14ac:dyDescent="0.2">
      <c r="A297" s="7" t="s">
        <v>30</v>
      </c>
      <c r="B297" s="4" t="s">
        <v>878</v>
      </c>
      <c r="C297" s="4" t="s">
        <v>2908</v>
      </c>
      <c r="D297" s="8" t="s">
        <v>2874</v>
      </c>
      <c r="E297" s="4"/>
      <c r="F297" s="4"/>
      <c r="G297" s="4" t="s">
        <v>988</v>
      </c>
      <c r="H297" s="4" t="s">
        <v>2905</v>
      </c>
      <c r="I297" s="4">
        <v>31381995</v>
      </c>
      <c r="J297" s="41">
        <v>42150</v>
      </c>
      <c r="K297" s="11">
        <v>2015</v>
      </c>
      <c r="L297" s="11">
        <v>2015</v>
      </c>
      <c r="M297" s="5">
        <v>600</v>
      </c>
      <c r="N297" s="4"/>
      <c r="O297" s="4"/>
      <c r="P297" s="4"/>
    </row>
    <row r="298" spans="1:16" ht="25.5" x14ac:dyDescent="0.2">
      <c r="A298" s="7" t="s">
        <v>30</v>
      </c>
      <c r="B298" s="4" t="s">
        <v>878</v>
      </c>
      <c r="C298" s="4" t="s">
        <v>2909</v>
      </c>
      <c r="D298" s="8" t="s">
        <v>2874</v>
      </c>
      <c r="E298" s="4" t="s">
        <v>2910</v>
      </c>
      <c r="F298" s="4"/>
      <c r="G298" s="4" t="s">
        <v>988</v>
      </c>
      <c r="H298" s="4" t="s">
        <v>2911</v>
      </c>
      <c r="I298" s="4">
        <v>36770591</v>
      </c>
      <c r="J298" s="41">
        <v>42151</v>
      </c>
      <c r="K298" s="11">
        <v>2015</v>
      </c>
      <c r="L298" s="11">
        <v>2015</v>
      </c>
      <c r="M298" s="5">
        <v>186</v>
      </c>
      <c r="N298" s="4"/>
      <c r="O298" s="4"/>
      <c r="P298" s="4"/>
    </row>
    <row r="299" spans="1:16" ht="25.5" x14ac:dyDescent="0.2">
      <c r="A299" s="7" t="s">
        <v>30</v>
      </c>
      <c r="B299" s="4" t="s">
        <v>878</v>
      </c>
      <c r="C299" s="4" t="s">
        <v>2909</v>
      </c>
      <c r="D299" s="8" t="s">
        <v>2874</v>
      </c>
      <c r="E299" s="4" t="s">
        <v>2912</v>
      </c>
      <c r="F299" s="4"/>
      <c r="G299" s="4" t="s">
        <v>988</v>
      </c>
      <c r="H299" s="4" t="s">
        <v>2911</v>
      </c>
      <c r="I299" s="4">
        <v>36770591</v>
      </c>
      <c r="J299" s="41">
        <v>42151</v>
      </c>
      <c r="K299" s="11">
        <v>2015</v>
      </c>
      <c r="L299" s="11">
        <v>2015</v>
      </c>
      <c r="M299" s="5">
        <v>372</v>
      </c>
      <c r="N299" s="4"/>
      <c r="O299" s="4"/>
      <c r="P299" s="4"/>
    </row>
    <row r="300" spans="1:16" ht="25.5" x14ac:dyDescent="0.2">
      <c r="A300" s="7" t="s">
        <v>30</v>
      </c>
      <c r="B300" s="4" t="s">
        <v>878</v>
      </c>
      <c r="C300" s="4" t="s">
        <v>2913</v>
      </c>
      <c r="D300" s="8" t="s">
        <v>2874</v>
      </c>
      <c r="E300" s="4"/>
      <c r="F300" s="4"/>
      <c r="G300" s="4" t="s">
        <v>988</v>
      </c>
      <c r="H300" s="4" t="s">
        <v>2875</v>
      </c>
      <c r="I300" s="4">
        <v>46251677</v>
      </c>
      <c r="J300" s="41">
        <v>42156</v>
      </c>
      <c r="K300" s="11">
        <v>2015</v>
      </c>
      <c r="L300" s="11">
        <v>2015</v>
      </c>
      <c r="M300" s="5">
        <v>120</v>
      </c>
      <c r="N300" s="4"/>
      <c r="O300" s="4"/>
      <c r="P300" s="4"/>
    </row>
    <row r="301" spans="1:16" ht="25.5" x14ac:dyDescent="0.2">
      <c r="A301" s="7" t="s">
        <v>30</v>
      </c>
      <c r="B301" s="4" t="s">
        <v>878</v>
      </c>
      <c r="C301" s="4" t="s">
        <v>2914</v>
      </c>
      <c r="D301" s="8" t="s">
        <v>2874</v>
      </c>
      <c r="E301" s="4"/>
      <c r="F301" s="4"/>
      <c r="G301" s="4" t="s">
        <v>988</v>
      </c>
      <c r="H301" s="4" t="s">
        <v>2875</v>
      </c>
      <c r="I301" s="4">
        <v>46251677</v>
      </c>
      <c r="J301" s="41">
        <v>42156</v>
      </c>
      <c r="K301" s="11">
        <v>2015</v>
      </c>
      <c r="L301" s="11">
        <v>2015</v>
      </c>
      <c r="M301" s="5">
        <v>120</v>
      </c>
      <c r="N301" s="4"/>
      <c r="O301" s="4"/>
      <c r="P301" s="4"/>
    </row>
    <row r="302" spans="1:16" ht="25.5" x14ac:dyDescent="0.2">
      <c r="A302" s="7" t="s">
        <v>30</v>
      </c>
      <c r="B302" s="4" t="s">
        <v>878</v>
      </c>
      <c r="C302" s="4" t="s">
        <v>2915</v>
      </c>
      <c r="D302" s="8" t="s">
        <v>2874</v>
      </c>
      <c r="E302" s="4"/>
      <c r="F302" s="4"/>
      <c r="G302" s="4" t="s">
        <v>988</v>
      </c>
      <c r="H302" s="4" t="s">
        <v>2916</v>
      </c>
      <c r="I302" s="4">
        <v>35766182</v>
      </c>
      <c r="J302" s="41">
        <v>42158</v>
      </c>
      <c r="K302" s="11">
        <v>2015</v>
      </c>
      <c r="L302" s="11">
        <v>2015</v>
      </c>
      <c r="M302" s="5">
        <v>420</v>
      </c>
      <c r="N302" s="4"/>
      <c r="O302" s="4"/>
      <c r="P302" s="4"/>
    </row>
    <row r="303" spans="1:16" ht="25.5" x14ac:dyDescent="0.2">
      <c r="A303" s="7" t="s">
        <v>30</v>
      </c>
      <c r="B303" s="4" t="s">
        <v>878</v>
      </c>
      <c r="C303" s="4" t="s">
        <v>2917</v>
      </c>
      <c r="D303" s="8" t="s">
        <v>2874</v>
      </c>
      <c r="E303" s="4"/>
      <c r="F303" s="4"/>
      <c r="G303" s="4" t="s">
        <v>988</v>
      </c>
      <c r="H303" s="4" t="s">
        <v>2918</v>
      </c>
      <c r="I303" s="4">
        <v>35790164</v>
      </c>
      <c r="J303" s="41">
        <v>42164</v>
      </c>
      <c r="K303" s="11">
        <v>2015</v>
      </c>
      <c r="L303" s="11">
        <v>2015</v>
      </c>
      <c r="M303" s="5">
        <v>600</v>
      </c>
      <c r="N303" s="4"/>
      <c r="O303" s="4"/>
      <c r="P303" s="4"/>
    </row>
    <row r="304" spans="1:16" ht="25.5" x14ac:dyDescent="0.2">
      <c r="A304" s="7" t="s">
        <v>30</v>
      </c>
      <c r="B304" s="4" t="s">
        <v>878</v>
      </c>
      <c r="C304" s="4" t="s">
        <v>2919</v>
      </c>
      <c r="D304" s="8" t="s">
        <v>2874</v>
      </c>
      <c r="E304" s="4">
        <v>20150528</v>
      </c>
      <c r="F304" s="4"/>
      <c r="G304" s="4" t="s">
        <v>988</v>
      </c>
      <c r="H304" s="4" t="s">
        <v>2732</v>
      </c>
      <c r="I304" s="4">
        <v>30998808</v>
      </c>
      <c r="J304" s="41">
        <v>42164</v>
      </c>
      <c r="K304" s="11">
        <v>2015</v>
      </c>
      <c r="L304" s="11">
        <v>2015</v>
      </c>
      <c r="M304" s="5">
        <v>600</v>
      </c>
      <c r="N304" s="4"/>
      <c r="O304" s="4"/>
      <c r="P304" s="4"/>
    </row>
    <row r="305" spans="1:16" ht="25.5" x14ac:dyDescent="0.2">
      <c r="A305" s="7" t="s">
        <v>30</v>
      </c>
      <c r="B305" s="4" t="s">
        <v>878</v>
      </c>
      <c r="C305" s="4" t="s">
        <v>2894</v>
      </c>
      <c r="D305" s="8" t="s">
        <v>2874</v>
      </c>
      <c r="E305" s="4" t="s">
        <v>2920</v>
      </c>
      <c r="F305" s="4"/>
      <c r="G305" s="4" t="s">
        <v>988</v>
      </c>
      <c r="H305" s="4" t="s">
        <v>2896</v>
      </c>
      <c r="I305" s="4">
        <v>35876557</v>
      </c>
      <c r="J305" s="41">
        <v>42165</v>
      </c>
      <c r="K305" s="11">
        <v>2015</v>
      </c>
      <c r="L305" s="11">
        <v>2015</v>
      </c>
      <c r="M305" s="5">
        <v>186</v>
      </c>
      <c r="N305" s="4"/>
      <c r="O305" s="4"/>
      <c r="P305" s="4"/>
    </row>
    <row r="306" spans="1:16" ht="25.5" x14ac:dyDescent="0.2">
      <c r="A306" s="7" t="s">
        <v>30</v>
      </c>
      <c r="B306" s="4" t="s">
        <v>878</v>
      </c>
      <c r="C306" s="4" t="s">
        <v>2877</v>
      </c>
      <c r="D306" s="8" t="s">
        <v>2874</v>
      </c>
      <c r="E306" s="4" t="s">
        <v>2921</v>
      </c>
      <c r="F306" s="4"/>
      <c r="G306" s="4" t="s">
        <v>988</v>
      </c>
      <c r="H306" s="4" t="s">
        <v>2879</v>
      </c>
      <c r="I306" s="4">
        <v>42341086</v>
      </c>
      <c r="J306" s="41">
        <v>42166</v>
      </c>
      <c r="K306" s="11">
        <v>2015</v>
      </c>
      <c r="L306" s="11">
        <v>2015</v>
      </c>
      <c r="M306" s="5">
        <v>355</v>
      </c>
      <c r="N306" s="4"/>
      <c r="O306" s="4"/>
      <c r="P306" s="4"/>
    </row>
    <row r="307" spans="1:16" ht="25.5" x14ac:dyDescent="0.2">
      <c r="A307" s="7" t="s">
        <v>30</v>
      </c>
      <c r="B307" s="4" t="s">
        <v>878</v>
      </c>
      <c r="C307" s="4" t="s">
        <v>2922</v>
      </c>
      <c r="D307" s="8" t="s">
        <v>2874</v>
      </c>
      <c r="E307" s="4"/>
      <c r="F307" s="4"/>
      <c r="G307" s="4" t="s">
        <v>988</v>
      </c>
      <c r="H307" s="4" t="s">
        <v>2923</v>
      </c>
      <c r="I307" s="4">
        <v>36756768</v>
      </c>
      <c r="J307" s="41">
        <v>42171</v>
      </c>
      <c r="K307" s="11">
        <v>2015</v>
      </c>
      <c r="L307" s="11">
        <v>2015</v>
      </c>
      <c r="M307" s="5">
        <v>396</v>
      </c>
      <c r="N307" s="4"/>
      <c r="O307" s="4"/>
      <c r="P307" s="4"/>
    </row>
    <row r="308" spans="1:16" ht="25.5" x14ac:dyDescent="0.2">
      <c r="A308" s="7" t="s">
        <v>30</v>
      </c>
      <c r="B308" s="4" t="s">
        <v>878</v>
      </c>
      <c r="C308" s="4" t="s">
        <v>2924</v>
      </c>
      <c r="D308" s="8" t="s">
        <v>2874</v>
      </c>
      <c r="E308" s="4"/>
      <c r="F308" s="4"/>
      <c r="G308" s="4" t="s">
        <v>988</v>
      </c>
      <c r="H308" s="4" t="s">
        <v>2875</v>
      </c>
      <c r="I308" s="4">
        <v>46251677</v>
      </c>
      <c r="J308" s="41">
        <v>42174</v>
      </c>
      <c r="K308" s="11">
        <v>2015</v>
      </c>
      <c r="L308" s="11">
        <v>2015</v>
      </c>
      <c r="M308" s="5">
        <v>240</v>
      </c>
      <c r="N308" s="4"/>
      <c r="O308" s="4"/>
      <c r="P308" s="4"/>
    </row>
    <row r="309" spans="1:16" ht="25.5" x14ac:dyDescent="0.2">
      <c r="A309" s="7" t="s">
        <v>30</v>
      </c>
      <c r="B309" s="4" t="s">
        <v>878</v>
      </c>
      <c r="C309" s="4" t="s">
        <v>2925</v>
      </c>
      <c r="D309" s="8" t="s">
        <v>2874</v>
      </c>
      <c r="E309" s="4"/>
      <c r="F309" s="4"/>
      <c r="G309" s="4" t="s">
        <v>988</v>
      </c>
      <c r="H309" s="4" t="s">
        <v>2905</v>
      </c>
      <c r="I309" s="4">
        <v>31381995</v>
      </c>
      <c r="J309" s="41">
        <v>42173</v>
      </c>
      <c r="K309" s="11">
        <v>2015</v>
      </c>
      <c r="L309" s="11">
        <v>2015</v>
      </c>
      <c r="M309" s="5">
        <v>600</v>
      </c>
      <c r="N309" s="4"/>
      <c r="O309" s="4"/>
      <c r="P309" s="4"/>
    </row>
    <row r="310" spans="1:16" ht="25.5" x14ac:dyDescent="0.2">
      <c r="A310" s="7" t="s">
        <v>30</v>
      </c>
      <c r="B310" s="4" t="s">
        <v>878</v>
      </c>
      <c r="C310" s="4" t="s">
        <v>2926</v>
      </c>
      <c r="D310" s="8" t="s">
        <v>2874</v>
      </c>
      <c r="E310" s="4"/>
      <c r="F310" s="4"/>
      <c r="G310" s="4" t="s">
        <v>988</v>
      </c>
      <c r="H310" s="4" t="s">
        <v>2927</v>
      </c>
      <c r="I310" s="4">
        <v>36269620</v>
      </c>
      <c r="J310" s="41">
        <v>42177</v>
      </c>
      <c r="K310" s="11">
        <v>2015</v>
      </c>
      <c r="L310" s="11">
        <v>2015</v>
      </c>
      <c r="M310" s="5">
        <v>396</v>
      </c>
      <c r="N310" s="4"/>
      <c r="O310" s="4"/>
      <c r="P310" s="4"/>
    </row>
    <row r="311" spans="1:16" ht="25.5" x14ac:dyDescent="0.2">
      <c r="A311" s="7" t="s">
        <v>30</v>
      </c>
      <c r="B311" s="4" t="s">
        <v>878</v>
      </c>
      <c r="C311" s="4" t="s">
        <v>2926</v>
      </c>
      <c r="D311" s="8" t="s">
        <v>2874</v>
      </c>
      <c r="E311" s="4">
        <v>9500390138</v>
      </c>
      <c r="F311" s="4"/>
      <c r="G311" s="4" t="s">
        <v>988</v>
      </c>
      <c r="H311" s="4" t="s">
        <v>2928</v>
      </c>
      <c r="I311" s="4">
        <v>31349307</v>
      </c>
      <c r="J311" s="41">
        <v>42178</v>
      </c>
      <c r="K311" s="11">
        <v>2015</v>
      </c>
      <c r="L311" s="11">
        <v>2015</v>
      </c>
      <c r="M311" s="5">
        <v>540</v>
      </c>
      <c r="N311" s="4"/>
      <c r="O311" s="4"/>
      <c r="P311" s="4"/>
    </row>
    <row r="312" spans="1:16" ht="25.5" x14ac:dyDescent="0.2">
      <c r="A312" s="7" t="s">
        <v>30</v>
      </c>
      <c r="B312" s="4" t="s">
        <v>878</v>
      </c>
      <c r="C312" s="4" t="s">
        <v>2929</v>
      </c>
      <c r="D312" s="8" t="s">
        <v>2874</v>
      </c>
      <c r="E312" s="4"/>
      <c r="F312" s="4"/>
      <c r="G312" s="4" t="s">
        <v>988</v>
      </c>
      <c r="H312" s="4" t="s">
        <v>2930</v>
      </c>
      <c r="I312" s="4">
        <v>43895654</v>
      </c>
      <c r="J312" s="41">
        <v>42186</v>
      </c>
      <c r="K312" s="11">
        <v>2015</v>
      </c>
      <c r="L312" s="11">
        <v>2015</v>
      </c>
      <c r="M312" s="5">
        <v>120</v>
      </c>
      <c r="N312" s="4"/>
      <c r="O312" s="4"/>
      <c r="P312" s="4"/>
    </row>
    <row r="313" spans="1:16" ht="25.5" x14ac:dyDescent="0.2">
      <c r="A313" s="7" t="s">
        <v>30</v>
      </c>
      <c r="B313" s="4" t="s">
        <v>878</v>
      </c>
      <c r="C313" s="4" t="s">
        <v>2931</v>
      </c>
      <c r="D313" s="8" t="s">
        <v>2874</v>
      </c>
      <c r="E313" s="4" t="s">
        <v>2932</v>
      </c>
      <c r="F313" s="4"/>
      <c r="G313" s="4" t="s">
        <v>988</v>
      </c>
      <c r="H313" s="4" t="s">
        <v>2933</v>
      </c>
      <c r="I313" s="4">
        <v>44070152</v>
      </c>
      <c r="J313" s="41">
        <v>42193</v>
      </c>
      <c r="K313" s="11">
        <v>2015</v>
      </c>
      <c r="L313" s="11">
        <v>2015</v>
      </c>
      <c r="M313" s="5">
        <v>828</v>
      </c>
      <c r="N313" s="4"/>
      <c r="O313" s="4"/>
      <c r="P313" s="4"/>
    </row>
    <row r="314" spans="1:16" ht="25.5" x14ac:dyDescent="0.2">
      <c r="A314" s="7" t="s">
        <v>30</v>
      </c>
      <c r="B314" s="4" t="s">
        <v>878</v>
      </c>
      <c r="C314" s="4" t="s">
        <v>2934</v>
      </c>
      <c r="D314" s="8" t="s">
        <v>2874</v>
      </c>
      <c r="E314" s="4" t="s">
        <v>2935</v>
      </c>
      <c r="F314" s="4"/>
      <c r="G314" s="4" t="s">
        <v>988</v>
      </c>
      <c r="H314" s="4" t="s">
        <v>2936</v>
      </c>
      <c r="I314" s="4" t="s">
        <v>2937</v>
      </c>
      <c r="J314" s="41">
        <v>42200</v>
      </c>
      <c r="K314" s="11">
        <v>2015</v>
      </c>
      <c r="L314" s="11">
        <v>2015</v>
      </c>
      <c r="M314" s="5">
        <v>1200</v>
      </c>
      <c r="N314" s="4"/>
      <c r="O314" s="4"/>
      <c r="P314" s="4"/>
    </row>
    <row r="315" spans="1:16" ht="25.5" x14ac:dyDescent="0.2">
      <c r="A315" s="7" t="s">
        <v>30</v>
      </c>
      <c r="B315" s="4" t="s">
        <v>878</v>
      </c>
      <c r="C315" s="4" t="s">
        <v>2938</v>
      </c>
      <c r="D315" s="8" t="s">
        <v>2874</v>
      </c>
      <c r="E315" s="4">
        <v>9500393070</v>
      </c>
      <c r="F315" s="4"/>
      <c r="G315" s="4" t="s">
        <v>988</v>
      </c>
      <c r="H315" s="4" t="s">
        <v>2928</v>
      </c>
      <c r="I315" s="4">
        <v>31349307</v>
      </c>
      <c r="J315" s="41">
        <v>42195</v>
      </c>
      <c r="K315" s="11">
        <v>2015</v>
      </c>
      <c r="L315" s="11">
        <v>2015</v>
      </c>
      <c r="M315" s="5">
        <v>180</v>
      </c>
      <c r="N315" s="4"/>
      <c r="O315" s="4"/>
      <c r="P315" s="4"/>
    </row>
    <row r="316" spans="1:16" ht="25.5" x14ac:dyDescent="0.2">
      <c r="A316" s="7" t="s">
        <v>30</v>
      </c>
      <c r="B316" s="4" t="s">
        <v>878</v>
      </c>
      <c r="C316" s="4" t="s">
        <v>2939</v>
      </c>
      <c r="D316" s="8" t="s">
        <v>2874</v>
      </c>
      <c r="E316" s="4"/>
      <c r="F316" s="4"/>
      <c r="G316" s="4" t="s">
        <v>988</v>
      </c>
      <c r="H316" s="4" t="s">
        <v>2940</v>
      </c>
      <c r="I316" s="4">
        <v>46607021</v>
      </c>
      <c r="J316" s="41">
        <v>42194</v>
      </c>
      <c r="K316" s="11">
        <v>2015</v>
      </c>
      <c r="L316" s="11">
        <v>2015</v>
      </c>
      <c r="M316" s="5">
        <v>120</v>
      </c>
      <c r="N316" s="4"/>
      <c r="O316" s="4"/>
      <c r="P316" s="4"/>
    </row>
    <row r="317" spans="1:16" ht="25.5" x14ac:dyDescent="0.2">
      <c r="A317" s="7" t="s">
        <v>30</v>
      </c>
      <c r="B317" s="4" t="s">
        <v>878</v>
      </c>
      <c r="C317" s="4" t="s">
        <v>2941</v>
      </c>
      <c r="D317" s="8" t="s">
        <v>2874</v>
      </c>
      <c r="E317" s="4"/>
      <c r="F317" s="4"/>
      <c r="G317" s="4" t="s">
        <v>988</v>
      </c>
      <c r="H317" s="4" t="s">
        <v>2942</v>
      </c>
      <c r="I317" s="4">
        <v>16361369</v>
      </c>
      <c r="J317" s="41">
        <v>42214</v>
      </c>
      <c r="K317" s="11">
        <v>2015</v>
      </c>
      <c r="L317" s="11">
        <v>2015</v>
      </c>
      <c r="M317" s="5">
        <v>800</v>
      </c>
      <c r="N317" s="4"/>
      <c r="O317" s="4"/>
      <c r="P317" s="4"/>
    </row>
    <row r="318" spans="1:16" ht="25.5" x14ac:dyDescent="0.2">
      <c r="A318" s="7" t="s">
        <v>30</v>
      </c>
      <c r="B318" s="4" t="s">
        <v>878</v>
      </c>
      <c r="C318" s="4" t="s">
        <v>2943</v>
      </c>
      <c r="D318" s="8" t="s">
        <v>2874</v>
      </c>
      <c r="E318" s="4" t="s">
        <v>2944</v>
      </c>
      <c r="F318" s="4"/>
      <c r="G318" s="4" t="s">
        <v>988</v>
      </c>
      <c r="H318" s="4" t="s">
        <v>2945</v>
      </c>
      <c r="I318" s="4">
        <v>36733091</v>
      </c>
      <c r="J318" s="41">
        <v>42216</v>
      </c>
      <c r="K318" s="11">
        <v>2015</v>
      </c>
      <c r="L318" s="11">
        <v>2015</v>
      </c>
      <c r="M318" s="5">
        <v>240</v>
      </c>
      <c r="N318" s="4"/>
      <c r="O318" s="4"/>
      <c r="P318" s="4"/>
    </row>
    <row r="319" spans="1:16" ht="25.5" x14ac:dyDescent="0.2">
      <c r="A319" s="7" t="s">
        <v>30</v>
      </c>
      <c r="B319" s="4" t="s">
        <v>878</v>
      </c>
      <c r="C319" s="4" t="s">
        <v>2946</v>
      </c>
      <c r="D319" s="8" t="s">
        <v>2874</v>
      </c>
      <c r="E319" s="4"/>
      <c r="F319" s="4"/>
      <c r="G319" s="4" t="s">
        <v>988</v>
      </c>
      <c r="H319" s="4" t="s">
        <v>2947</v>
      </c>
      <c r="I319" s="4">
        <v>44360835</v>
      </c>
      <c r="J319" s="41">
        <v>42226</v>
      </c>
      <c r="K319" s="11">
        <v>2015</v>
      </c>
      <c r="L319" s="11">
        <v>2015</v>
      </c>
      <c r="M319" s="5">
        <v>360</v>
      </c>
      <c r="N319" s="4"/>
      <c r="O319" s="4"/>
      <c r="P319" s="4"/>
    </row>
    <row r="320" spans="1:16" ht="25.5" x14ac:dyDescent="0.2">
      <c r="A320" s="7" t="s">
        <v>30</v>
      </c>
      <c r="B320" s="4" t="s">
        <v>878</v>
      </c>
      <c r="C320" s="4" t="s">
        <v>2948</v>
      </c>
      <c r="D320" s="8" t="s">
        <v>2874</v>
      </c>
      <c r="E320" s="4" t="s">
        <v>2949</v>
      </c>
      <c r="F320" s="4"/>
      <c r="G320" s="4" t="s">
        <v>988</v>
      </c>
      <c r="H320" s="4" t="s">
        <v>2950</v>
      </c>
      <c r="I320" s="4" t="s">
        <v>2951</v>
      </c>
      <c r="J320" s="41">
        <v>42233</v>
      </c>
      <c r="K320" s="11">
        <v>2015</v>
      </c>
      <c r="L320" s="11">
        <v>2015</v>
      </c>
      <c r="M320" s="5">
        <v>1302</v>
      </c>
      <c r="N320" s="4"/>
      <c r="O320" s="4"/>
      <c r="P320" s="4"/>
    </row>
    <row r="321" spans="1:16" ht="25.5" x14ac:dyDescent="0.2">
      <c r="A321" s="7" t="s">
        <v>30</v>
      </c>
      <c r="B321" s="4" t="s">
        <v>878</v>
      </c>
      <c r="C321" s="4" t="s">
        <v>2952</v>
      </c>
      <c r="D321" s="8" t="s">
        <v>2874</v>
      </c>
      <c r="E321" s="4" t="s">
        <v>2953</v>
      </c>
      <c r="F321" s="4"/>
      <c r="G321" s="4" t="s">
        <v>988</v>
      </c>
      <c r="H321" s="4" t="s">
        <v>2954</v>
      </c>
      <c r="I321" s="4" t="s">
        <v>2955</v>
      </c>
      <c r="J321" s="41">
        <v>42235</v>
      </c>
      <c r="K321" s="11">
        <v>2015</v>
      </c>
      <c r="L321" s="11">
        <v>2015</v>
      </c>
      <c r="M321" s="5">
        <v>2400</v>
      </c>
      <c r="N321" s="4"/>
      <c r="O321" s="4"/>
      <c r="P321" s="4"/>
    </row>
    <row r="322" spans="1:16" ht="25.5" x14ac:dyDescent="0.2">
      <c r="A322" s="7" t="s">
        <v>30</v>
      </c>
      <c r="B322" s="4" t="s">
        <v>878</v>
      </c>
      <c r="C322" s="4" t="s">
        <v>2956</v>
      </c>
      <c r="D322" s="8" t="s">
        <v>2874</v>
      </c>
      <c r="E322" s="4" t="s">
        <v>2957</v>
      </c>
      <c r="F322" s="4"/>
      <c r="G322" s="4" t="s">
        <v>988</v>
      </c>
      <c r="H322" s="4" t="s">
        <v>2869</v>
      </c>
      <c r="I322" s="4">
        <v>46150749</v>
      </c>
      <c r="J322" s="41">
        <v>42230</v>
      </c>
      <c r="K322" s="11">
        <v>2015</v>
      </c>
      <c r="L322" s="11">
        <v>2015</v>
      </c>
      <c r="M322" s="5">
        <v>1614</v>
      </c>
      <c r="N322" s="4"/>
      <c r="O322" s="4"/>
      <c r="P322" s="4"/>
    </row>
    <row r="323" spans="1:16" ht="25.5" x14ac:dyDescent="0.2">
      <c r="A323" s="7" t="s">
        <v>30</v>
      </c>
      <c r="B323" s="4" t="s">
        <v>878</v>
      </c>
      <c r="C323" s="4" t="s">
        <v>2958</v>
      </c>
      <c r="D323" s="8" t="s">
        <v>2874</v>
      </c>
      <c r="E323" s="4"/>
      <c r="F323" s="4"/>
      <c r="G323" s="4" t="s">
        <v>988</v>
      </c>
      <c r="H323" s="4" t="s">
        <v>2959</v>
      </c>
      <c r="I323" s="4">
        <v>48023795</v>
      </c>
      <c r="J323" s="41">
        <v>42236</v>
      </c>
      <c r="K323" s="11">
        <v>2015</v>
      </c>
      <c r="L323" s="11">
        <v>2015</v>
      </c>
      <c r="M323" s="5">
        <v>360</v>
      </c>
      <c r="N323" s="4"/>
      <c r="O323" s="4"/>
      <c r="P323" s="4"/>
    </row>
    <row r="324" spans="1:16" ht="25.5" x14ac:dyDescent="0.2">
      <c r="A324" s="7" t="s">
        <v>30</v>
      </c>
      <c r="B324" s="4" t="s">
        <v>878</v>
      </c>
      <c r="C324" s="4" t="s">
        <v>2960</v>
      </c>
      <c r="D324" s="8" t="s">
        <v>2874</v>
      </c>
      <c r="E324" s="4"/>
      <c r="F324" s="4"/>
      <c r="G324" s="4" t="s">
        <v>988</v>
      </c>
      <c r="H324" s="4" t="s">
        <v>2961</v>
      </c>
      <c r="I324" s="4">
        <v>46918353</v>
      </c>
      <c r="J324" s="41">
        <v>42241</v>
      </c>
      <c r="K324" s="11">
        <v>2015</v>
      </c>
      <c r="L324" s="11">
        <v>2015</v>
      </c>
      <c r="M324" s="5">
        <v>540</v>
      </c>
      <c r="N324" s="4"/>
      <c r="O324" s="4"/>
      <c r="P324" s="4"/>
    </row>
    <row r="325" spans="1:16" ht="25.5" x14ac:dyDescent="0.2">
      <c r="A325" s="7" t="s">
        <v>30</v>
      </c>
      <c r="B325" s="4" t="s">
        <v>878</v>
      </c>
      <c r="C325" s="4" t="s">
        <v>2962</v>
      </c>
      <c r="D325" s="8" t="s">
        <v>2874</v>
      </c>
      <c r="E325" s="4">
        <v>201500362</v>
      </c>
      <c r="F325" s="4"/>
      <c r="G325" s="4" t="s">
        <v>988</v>
      </c>
      <c r="H325" s="4" t="s">
        <v>2963</v>
      </c>
      <c r="I325" s="4" t="s">
        <v>2964</v>
      </c>
      <c r="J325" s="41">
        <v>42240</v>
      </c>
      <c r="K325" s="11">
        <v>2015</v>
      </c>
      <c r="L325" s="11">
        <v>2015</v>
      </c>
      <c r="M325" s="5">
        <v>240</v>
      </c>
      <c r="N325" s="4"/>
      <c r="O325" s="4"/>
      <c r="P325" s="4"/>
    </row>
    <row r="326" spans="1:16" ht="25.5" x14ac:dyDescent="0.2">
      <c r="A326" s="7" t="s">
        <v>30</v>
      </c>
      <c r="B326" s="4" t="s">
        <v>878</v>
      </c>
      <c r="C326" s="4" t="s">
        <v>2965</v>
      </c>
      <c r="D326" s="8" t="s">
        <v>2874</v>
      </c>
      <c r="E326" s="4">
        <v>201500363</v>
      </c>
      <c r="F326" s="4"/>
      <c r="G326" s="4" t="s">
        <v>988</v>
      </c>
      <c r="H326" s="4" t="s">
        <v>2963</v>
      </c>
      <c r="I326" s="4" t="s">
        <v>2964</v>
      </c>
      <c r="J326" s="41">
        <v>42240</v>
      </c>
      <c r="K326" s="11">
        <v>2015</v>
      </c>
      <c r="L326" s="11">
        <v>2015</v>
      </c>
      <c r="M326" s="5">
        <v>240</v>
      </c>
      <c r="N326" s="4"/>
      <c r="O326" s="4"/>
      <c r="P326" s="4"/>
    </row>
    <row r="327" spans="1:16" ht="25.5" x14ac:dyDescent="0.2">
      <c r="A327" s="7" t="s">
        <v>30</v>
      </c>
      <c r="B327" s="4" t="s">
        <v>878</v>
      </c>
      <c r="C327" s="4" t="s">
        <v>2966</v>
      </c>
      <c r="D327" s="8" t="s">
        <v>2874</v>
      </c>
      <c r="E327" s="4" t="s">
        <v>2833</v>
      </c>
      <c r="F327" s="4"/>
      <c r="G327" s="4" t="s">
        <v>988</v>
      </c>
      <c r="H327" s="4" t="s">
        <v>2834</v>
      </c>
      <c r="I327" s="4">
        <v>45688443</v>
      </c>
      <c r="J327" s="41">
        <v>42254</v>
      </c>
      <c r="K327" s="11">
        <v>2015</v>
      </c>
      <c r="L327" s="11">
        <v>2015</v>
      </c>
      <c r="M327" s="5">
        <v>180</v>
      </c>
      <c r="N327" s="4"/>
      <c r="O327" s="4"/>
      <c r="P327" s="4"/>
    </row>
    <row r="328" spans="1:16" ht="25.5" x14ac:dyDescent="0.2">
      <c r="A328" s="7" t="s">
        <v>30</v>
      </c>
      <c r="B328" s="4" t="s">
        <v>878</v>
      </c>
      <c r="C328" s="4" t="s">
        <v>2967</v>
      </c>
      <c r="D328" s="8" t="s">
        <v>2874</v>
      </c>
      <c r="E328" s="4"/>
      <c r="F328" s="4"/>
      <c r="G328" s="4" t="s">
        <v>988</v>
      </c>
      <c r="H328" s="4" t="s">
        <v>2968</v>
      </c>
      <c r="I328" s="4" t="s">
        <v>2969</v>
      </c>
      <c r="J328" s="41">
        <v>42254</v>
      </c>
      <c r="K328" s="11">
        <v>2015</v>
      </c>
      <c r="L328" s="11">
        <v>2015</v>
      </c>
      <c r="M328" s="5">
        <v>756</v>
      </c>
      <c r="N328" s="4"/>
      <c r="O328" s="4"/>
      <c r="P328" s="4"/>
    </row>
    <row r="329" spans="1:16" ht="25.5" x14ac:dyDescent="0.2">
      <c r="A329" s="7" t="s">
        <v>30</v>
      </c>
      <c r="B329" s="4" t="s">
        <v>878</v>
      </c>
      <c r="C329" s="4" t="s">
        <v>2970</v>
      </c>
      <c r="D329" s="8" t="s">
        <v>2874</v>
      </c>
      <c r="E329" s="4"/>
      <c r="F329" s="4"/>
      <c r="G329" s="4" t="s">
        <v>988</v>
      </c>
      <c r="H329" s="4" t="s">
        <v>2961</v>
      </c>
      <c r="I329" s="4">
        <v>46918353</v>
      </c>
      <c r="J329" s="41">
        <v>42254</v>
      </c>
      <c r="K329" s="11">
        <v>2015</v>
      </c>
      <c r="L329" s="11">
        <v>2015</v>
      </c>
      <c r="M329" s="5">
        <v>270</v>
      </c>
      <c r="N329" s="4"/>
      <c r="O329" s="4"/>
      <c r="P329" s="4"/>
    </row>
    <row r="330" spans="1:16" ht="25.5" x14ac:dyDescent="0.2">
      <c r="A330" s="7" t="s">
        <v>30</v>
      </c>
      <c r="B330" s="4" t="s">
        <v>878</v>
      </c>
      <c r="C330" s="4" t="s">
        <v>2971</v>
      </c>
      <c r="D330" s="8" t="s">
        <v>2874</v>
      </c>
      <c r="E330" s="4">
        <v>9500397889</v>
      </c>
      <c r="F330" s="4"/>
      <c r="G330" s="4" t="s">
        <v>988</v>
      </c>
      <c r="H330" s="4" t="s">
        <v>2928</v>
      </c>
      <c r="I330" s="4">
        <v>31349307</v>
      </c>
      <c r="J330" s="41">
        <v>42242</v>
      </c>
      <c r="K330" s="11">
        <v>2015</v>
      </c>
      <c r="L330" s="11">
        <v>2015</v>
      </c>
      <c r="M330" s="5">
        <v>360</v>
      </c>
      <c r="N330" s="4"/>
      <c r="O330" s="4"/>
      <c r="P330" s="4"/>
    </row>
    <row r="331" spans="1:16" ht="25.5" x14ac:dyDescent="0.2">
      <c r="A331" s="7" t="s">
        <v>30</v>
      </c>
      <c r="B331" s="4" t="s">
        <v>878</v>
      </c>
      <c r="C331" s="4" t="s">
        <v>2894</v>
      </c>
      <c r="D331" s="8" t="s">
        <v>2874</v>
      </c>
      <c r="E331" s="4" t="s">
        <v>2972</v>
      </c>
      <c r="F331" s="4"/>
      <c r="G331" s="4" t="s">
        <v>988</v>
      </c>
      <c r="H331" s="4" t="s">
        <v>2896</v>
      </c>
      <c r="I331" s="4">
        <v>35876557</v>
      </c>
      <c r="J331" s="41">
        <v>42300</v>
      </c>
      <c r="K331" s="11">
        <v>2015</v>
      </c>
      <c r="L331" s="11">
        <v>2015</v>
      </c>
      <c r="M331" s="5">
        <v>540</v>
      </c>
      <c r="N331" s="4"/>
      <c r="O331" s="4"/>
      <c r="P331" s="4"/>
    </row>
    <row r="332" spans="1:16" ht="25.5" x14ac:dyDescent="0.2">
      <c r="A332" s="7" t="s">
        <v>30</v>
      </c>
      <c r="B332" s="4" t="s">
        <v>878</v>
      </c>
      <c r="C332" s="4" t="s">
        <v>2973</v>
      </c>
      <c r="D332" s="8" t="s">
        <v>2874</v>
      </c>
      <c r="E332" s="4"/>
      <c r="F332" s="4"/>
      <c r="G332" s="4" t="s">
        <v>988</v>
      </c>
      <c r="H332" s="4" t="s">
        <v>2974</v>
      </c>
      <c r="I332" s="4"/>
      <c r="J332" s="41">
        <v>42300</v>
      </c>
      <c r="K332" s="11">
        <v>2015</v>
      </c>
      <c r="L332" s="11">
        <v>2015</v>
      </c>
      <c r="M332" s="5">
        <v>150</v>
      </c>
      <c r="N332" s="4"/>
      <c r="O332" s="4"/>
      <c r="P332" s="4"/>
    </row>
    <row r="333" spans="1:16" ht="25.5" x14ac:dyDescent="0.2">
      <c r="A333" s="7" t="s">
        <v>30</v>
      </c>
      <c r="B333" s="4" t="s">
        <v>878</v>
      </c>
      <c r="C333" s="4" t="s">
        <v>2975</v>
      </c>
      <c r="D333" s="8" t="s">
        <v>2874</v>
      </c>
      <c r="E333" s="4"/>
      <c r="F333" s="4"/>
      <c r="G333" s="4" t="s">
        <v>988</v>
      </c>
      <c r="H333" s="4" t="s">
        <v>2875</v>
      </c>
      <c r="I333" s="4">
        <v>46251677</v>
      </c>
      <c r="J333" s="41">
        <v>42303</v>
      </c>
      <c r="K333" s="11">
        <v>2015</v>
      </c>
      <c r="L333" s="11">
        <v>2015</v>
      </c>
      <c r="M333" s="5">
        <v>120</v>
      </c>
      <c r="N333" s="4"/>
      <c r="O333" s="4"/>
      <c r="P333" s="4"/>
    </row>
    <row r="334" spans="1:16" ht="25.5" x14ac:dyDescent="0.2">
      <c r="A334" s="7" t="s">
        <v>30</v>
      </c>
      <c r="B334" s="4" t="s">
        <v>878</v>
      </c>
      <c r="C334" s="4" t="s">
        <v>2976</v>
      </c>
      <c r="D334" s="8" t="s">
        <v>2874</v>
      </c>
      <c r="E334" s="4"/>
      <c r="F334" s="4"/>
      <c r="G334" s="4" t="s">
        <v>988</v>
      </c>
      <c r="H334" s="4" t="s">
        <v>2773</v>
      </c>
      <c r="I334" s="4" t="s">
        <v>2774</v>
      </c>
      <c r="J334" s="41">
        <v>42304</v>
      </c>
      <c r="K334" s="11">
        <v>2015</v>
      </c>
      <c r="L334" s="11">
        <v>2015</v>
      </c>
      <c r="M334" s="5">
        <v>1800</v>
      </c>
      <c r="N334" s="4"/>
      <c r="O334" s="4"/>
      <c r="P334" s="4"/>
    </row>
    <row r="335" spans="1:16" ht="25.5" x14ac:dyDescent="0.2">
      <c r="A335" s="7" t="s">
        <v>30</v>
      </c>
      <c r="B335" s="4" t="s">
        <v>878</v>
      </c>
      <c r="C335" s="4" t="s">
        <v>2977</v>
      </c>
      <c r="D335" s="8" t="s">
        <v>2874</v>
      </c>
      <c r="E335" s="4" t="s">
        <v>2978</v>
      </c>
      <c r="F335" s="4"/>
      <c r="G335" s="4" t="s">
        <v>988</v>
      </c>
      <c r="H335" s="4" t="s">
        <v>2791</v>
      </c>
      <c r="I335" s="4" t="s">
        <v>2792</v>
      </c>
      <c r="J335" s="41">
        <v>42310</v>
      </c>
      <c r="K335" s="11">
        <v>2015</v>
      </c>
      <c r="L335" s="11">
        <v>2015</v>
      </c>
      <c r="M335" s="5">
        <v>180</v>
      </c>
      <c r="N335" s="4"/>
      <c r="O335" s="4"/>
      <c r="P335" s="4"/>
    </row>
    <row r="336" spans="1:16" ht="25.5" x14ac:dyDescent="0.2">
      <c r="A336" s="7" t="s">
        <v>30</v>
      </c>
      <c r="B336" s="4" t="s">
        <v>878</v>
      </c>
      <c r="C336" s="4" t="s">
        <v>2979</v>
      </c>
      <c r="D336" s="8" t="s">
        <v>2874</v>
      </c>
      <c r="E336" s="4">
        <v>4500075425</v>
      </c>
      <c r="F336" s="4"/>
      <c r="G336" s="4" t="s">
        <v>988</v>
      </c>
      <c r="H336" s="4" t="s">
        <v>2980</v>
      </c>
      <c r="I336" s="4" t="s">
        <v>2981</v>
      </c>
      <c r="J336" s="41">
        <v>42310</v>
      </c>
      <c r="K336" s="11">
        <v>2015</v>
      </c>
      <c r="L336" s="11">
        <v>2015</v>
      </c>
      <c r="M336" s="5">
        <v>2748</v>
      </c>
      <c r="N336" s="4"/>
      <c r="O336" s="4"/>
      <c r="P336" s="4"/>
    </row>
    <row r="337" spans="1:16" ht="38.25" x14ac:dyDescent="0.2">
      <c r="A337" s="7" t="s">
        <v>30</v>
      </c>
      <c r="B337" s="4" t="s">
        <v>878</v>
      </c>
      <c r="C337" s="4" t="s">
        <v>2982</v>
      </c>
      <c r="D337" s="8" t="s">
        <v>2874</v>
      </c>
      <c r="E337" s="4"/>
      <c r="F337" s="4"/>
      <c r="G337" s="4" t="s">
        <v>988</v>
      </c>
      <c r="H337" s="4" t="s">
        <v>2983</v>
      </c>
      <c r="I337" s="4" t="s">
        <v>2984</v>
      </c>
      <c r="J337" s="41">
        <v>42317</v>
      </c>
      <c r="K337" s="11">
        <v>2015</v>
      </c>
      <c r="L337" s="11">
        <v>2015</v>
      </c>
      <c r="M337" s="5">
        <v>360</v>
      </c>
      <c r="N337" s="4"/>
      <c r="O337" s="4"/>
      <c r="P337" s="4"/>
    </row>
    <row r="338" spans="1:16" ht="25.5" x14ac:dyDescent="0.2">
      <c r="A338" s="7" t="s">
        <v>30</v>
      </c>
      <c r="B338" s="4" t="s">
        <v>878</v>
      </c>
      <c r="C338" s="4" t="s">
        <v>2894</v>
      </c>
      <c r="D338" s="8" t="s">
        <v>2874</v>
      </c>
      <c r="E338" s="4"/>
      <c r="F338" s="4"/>
      <c r="G338" s="4" t="s">
        <v>988</v>
      </c>
      <c r="H338" s="4" t="s">
        <v>2985</v>
      </c>
      <c r="I338" s="4" t="s">
        <v>2986</v>
      </c>
      <c r="J338" s="41">
        <v>42314</v>
      </c>
      <c r="K338" s="11">
        <v>2015</v>
      </c>
      <c r="L338" s="11">
        <v>2015</v>
      </c>
      <c r="M338" s="5">
        <v>240</v>
      </c>
      <c r="N338" s="4"/>
      <c r="O338" s="4"/>
      <c r="P338" s="4"/>
    </row>
    <row r="339" spans="1:16" ht="25.5" x14ac:dyDescent="0.2">
      <c r="A339" s="7" t="s">
        <v>30</v>
      </c>
      <c r="B339" s="4" t="s">
        <v>878</v>
      </c>
      <c r="C339" s="4" t="s">
        <v>2987</v>
      </c>
      <c r="D339" s="8" t="s">
        <v>2874</v>
      </c>
      <c r="E339" s="4"/>
      <c r="F339" s="4"/>
      <c r="G339" s="4" t="s">
        <v>988</v>
      </c>
      <c r="H339" s="4" t="s">
        <v>2988</v>
      </c>
      <c r="I339" s="4" t="s">
        <v>2989</v>
      </c>
      <c r="J339" s="41">
        <v>42317</v>
      </c>
      <c r="K339" s="11">
        <v>2015</v>
      </c>
      <c r="L339" s="11">
        <v>2015</v>
      </c>
      <c r="M339" s="5">
        <v>120</v>
      </c>
      <c r="N339" s="4"/>
      <c r="O339" s="4"/>
      <c r="P339" s="4"/>
    </row>
    <row r="340" spans="1:16" ht="25.5" x14ac:dyDescent="0.2">
      <c r="A340" s="7" t="s">
        <v>30</v>
      </c>
      <c r="B340" s="4" t="s">
        <v>878</v>
      </c>
      <c r="C340" s="4" t="s">
        <v>2990</v>
      </c>
      <c r="D340" s="8" t="s">
        <v>2874</v>
      </c>
      <c r="E340" s="4"/>
      <c r="F340" s="4"/>
      <c r="G340" s="4" t="s">
        <v>988</v>
      </c>
      <c r="H340" s="4" t="s">
        <v>2991</v>
      </c>
      <c r="I340" s="4"/>
      <c r="J340" s="41">
        <v>42335</v>
      </c>
      <c r="K340" s="11">
        <v>2015</v>
      </c>
      <c r="L340" s="11">
        <v>2015</v>
      </c>
      <c r="M340" s="5">
        <v>117</v>
      </c>
      <c r="N340" s="4"/>
      <c r="O340" s="4"/>
      <c r="P340" s="4"/>
    </row>
    <row r="341" spans="1:16" ht="25.5" x14ac:dyDescent="0.2">
      <c r="A341" s="7" t="s">
        <v>30</v>
      </c>
      <c r="B341" s="4" t="s">
        <v>878</v>
      </c>
      <c r="C341" s="4" t="s">
        <v>2992</v>
      </c>
      <c r="D341" s="8" t="s">
        <v>2874</v>
      </c>
      <c r="E341" s="4"/>
      <c r="F341" s="4"/>
      <c r="G341" s="4" t="s">
        <v>988</v>
      </c>
      <c r="H341" s="4" t="s">
        <v>2875</v>
      </c>
      <c r="I341" s="4" t="s">
        <v>2993</v>
      </c>
      <c r="J341" s="41">
        <v>42346</v>
      </c>
      <c r="K341" s="11">
        <v>2015</v>
      </c>
      <c r="L341" s="11">
        <v>2015</v>
      </c>
      <c r="M341" s="5">
        <v>180</v>
      </c>
      <c r="N341" s="4"/>
      <c r="O341" s="4"/>
      <c r="P341" s="4"/>
    </row>
    <row r="342" spans="1:16" ht="25.5" x14ac:dyDescent="0.2">
      <c r="A342" s="7" t="s">
        <v>30</v>
      </c>
      <c r="B342" s="4" t="s">
        <v>878</v>
      </c>
      <c r="C342" s="4" t="s">
        <v>2994</v>
      </c>
      <c r="D342" s="8" t="s">
        <v>2874</v>
      </c>
      <c r="E342" s="4"/>
      <c r="F342" s="4"/>
      <c r="G342" s="4" t="s">
        <v>988</v>
      </c>
      <c r="H342" s="4" t="s">
        <v>2954</v>
      </c>
      <c r="I342" s="4" t="s">
        <v>2955</v>
      </c>
      <c r="J342" s="41">
        <v>42345</v>
      </c>
      <c r="K342" s="11">
        <v>2015</v>
      </c>
      <c r="L342" s="11">
        <v>2015</v>
      </c>
      <c r="M342" s="5">
        <v>600</v>
      </c>
      <c r="N342" s="4"/>
      <c r="O342" s="4"/>
      <c r="P342" s="4"/>
    </row>
    <row r="343" spans="1:16" ht="25.5" x14ac:dyDescent="0.2">
      <c r="A343" s="7" t="s">
        <v>30</v>
      </c>
      <c r="B343" s="4" t="s">
        <v>878</v>
      </c>
      <c r="C343" s="4" t="s">
        <v>2995</v>
      </c>
      <c r="D343" s="8" t="s">
        <v>2874</v>
      </c>
      <c r="E343" s="4"/>
      <c r="F343" s="4"/>
      <c r="G343" s="4" t="s">
        <v>988</v>
      </c>
      <c r="H343" s="4" t="s">
        <v>2954</v>
      </c>
      <c r="I343" s="4" t="s">
        <v>2955</v>
      </c>
      <c r="J343" s="41">
        <v>42345</v>
      </c>
      <c r="K343" s="11">
        <v>2015</v>
      </c>
      <c r="L343" s="11">
        <v>2015</v>
      </c>
      <c r="M343" s="5">
        <v>420</v>
      </c>
      <c r="N343" s="4"/>
      <c r="O343" s="4"/>
      <c r="P343" s="4"/>
    </row>
    <row r="344" spans="1:16" ht="25.5" x14ac:dyDescent="0.2">
      <c r="A344" s="7" t="s">
        <v>30</v>
      </c>
      <c r="B344" s="4" t="s">
        <v>878</v>
      </c>
      <c r="C344" s="4" t="s">
        <v>2996</v>
      </c>
      <c r="D344" s="8" t="s">
        <v>2874</v>
      </c>
      <c r="E344" s="4" t="s">
        <v>2997</v>
      </c>
      <c r="F344" s="4"/>
      <c r="G344" s="4" t="s">
        <v>988</v>
      </c>
      <c r="H344" s="4" t="s">
        <v>2945</v>
      </c>
      <c r="I344" s="4" t="s">
        <v>2998</v>
      </c>
      <c r="J344" s="41">
        <v>42339</v>
      </c>
      <c r="K344" s="11">
        <v>2015</v>
      </c>
      <c r="L344" s="11">
        <v>2015</v>
      </c>
      <c r="M344" s="5">
        <v>372</v>
      </c>
      <c r="N344" s="4"/>
      <c r="O344" s="4"/>
      <c r="P344" s="4"/>
    </row>
    <row r="345" spans="1:16" ht="25.5" x14ac:dyDescent="0.2">
      <c r="A345" s="7" t="s">
        <v>30</v>
      </c>
      <c r="B345" s="4" t="s">
        <v>878</v>
      </c>
      <c r="C345" s="4" t="s">
        <v>2999</v>
      </c>
      <c r="D345" s="8" t="s">
        <v>2874</v>
      </c>
      <c r="E345" s="4" t="s">
        <v>3000</v>
      </c>
      <c r="F345" s="4"/>
      <c r="G345" s="4" t="s">
        <v>988</v>
      </c>
      <c r="H345" s="4" t="s">
        <v>3001</v>
      </c>
      <c r="I345" s="4" t="s">
        <v>3002</v>
      </c>
      <c r="J345" s="41">
        <v>42349</v>
      </c>
      <c r="K345" s="11">
        <v>2015</v>
      </c>
      <c r="L345" s="11">
        <v>2015</v>
      </c>
      <c r="M345" s="5">
        <v>1368</v>
      </c>
      <c r="N345" s="4"/>
      <c r="O345" s="4"/>
      <c r="P345" s="4"/>
    </row>
    <row r="346" spans="1:16" ht="25.5" x14ac:dyDescent="0.2">
      <c r="A346" s="7" t="s">
        <v>30</v>
      </c>
      <c r="B346" s="4" t="s">
        <v>878</v>
      </c>
      <c r="C346" s="4" t="s">
        <v>3003</v>
      </c>
      <c r="D346" s="8" t="s">
        <v>2874</v>
      </c>
      <c r="E346" s="4" t="s">
        <v>3004</v>
      </c>
      <c r="F346" s="4"/>
      <c r="G346" s="4" t="s">
        <v>988</v>
      </c>
      <c r="H346" s="4" t="s">
        <v>3005</v>
      </c>
      <c r="I346" s="4" t="s">
        <v>3006</v>
      </c>
      <c r="J346" s="41">
        <v>42348</v>
      </c>
      <c r="K346" s="11">
        <v>2015</v>
      </c>
      <c r="L346" s="11">
        <v>2015</v>
      </c>
      <c r="M346" s="5">
        <v>1006.8</v>
      </c>
      <c r="N346" s="4"/>
      <c r="O346" s="4"/>
      <c r="P346" s="4"/>
    </row>
    <row r="347" spans="1:16" ht="25.5" x14ac:dyDescent="0.2">
      <c r="A347" s="7" t="s">
        <v>30</v>
      </c>
      <c r="B347" s="4" t="s">
        <v>878</v>
      </c>
      <c r="C347" s="4" t="s">
        <v>3007</v>
      </c>
      <c r="D347" s="8" t="s">
        <v>2874</v>
      </c>
      <c r="E347" s="4" t="s">
        <v>3008</v>
      </c>
      <c r="F347" s="4"/>
      <c r="G347" s="4" t="s">
        <v>988</v>
      </c>
      <c r="H347" s="4" t="s">
        <v>3009</v>
      </c>
      <c r="I347" s="4" t="s">
        <v>3010</v>
      </c>
      <c r="J347" s="41">
        <v>42352</v>
      </c>
      <c r="K347" s="11">
        <v>2015</v>
      </c>
      <c r="L347" s="11">
        <v>2015</v>
      </c>
      <c r="M347" s="5">
        <v>3348</v>
      </c>
      <c r="N347" s="4"/>
      <c r="O347" s="4"/>
      <c r="P347" s="4"/>
    </row>
    <row r="348" spans="1:16" ht="25.5" x14ac:dyDescent="0.2">
      <c r="A348" s="7" t="s">
        <v>30</v>
      </c>
      <c r="B348" s="4" t="s">
        <v>878</v>
      </c>
      <c r="C348" s="4" t="s">
        <v>3011</v>
      </c>
      <c r="D348" s="8" t="s">
        <v>2747</v>
      </c>
      <c r="E348" s="4" t="s">
        <v>3012</v>
      </c>
      <c r="F348" s="4"/>
      <c r="G348" s="4" t="s">
        <v>988</v>
      </c>
      <c r="H348" s="4" t="s">
        <v>2748</v>
      </c>
      <c r="I348" s="4">
        <v>27203395</v>
      </c>
      <c r="J348" s="41">
        <v>42065</v>
      </c>
      <c r="K348" s="11">
        <v>2015</v>
      </c>
      <c r="L348" s="11">
        <v>2015</v>
      </c>
      <c r="M348" s="5">
        <v>6000</v>
      </c>
      <c r="N348" s="4"/>
      <c r="O348" s="4"/>
      <c r="P348" s="4"/>
    </row>
    <row r="349" spans="1:16" ht="25.5" x14ac:dyDescent="0.2">
      <c r="A349" s="7" t="s">
        <v>30</v>
      </c>
      <c r="B349" s="4" t="s">
        <v>878</v>
      </c>
      <c r="C349" s="4" t="s">
        <v>3013</v>
      </c>
      <c r="D349" s="8" t="s">
        <v>2747</v>
      </c>
      <c r="E349" s="4">
        <v>21</v>
      </c>
      <c r="F349" s="4"/>
      <c r="G349" s="4" t="s">
        <v>988</v>
      </c>
      <c r="H349" s="4" t="s">
        <v>3014</v>
      </c>
      <c r="I349" s="4">
        <v>31356915</v>
      </c>
      <c r="J349" s="41">
        <v>42125</v>
      </c>
      <c r="K349" s="11">
        <v>2015</v>
      </c>
      <c r="L349" s="11">
        <v>2015</v>
      </c>
      <c r="M349" s="5">
        <v>16578</v>
      </c>
      <c r="N349" s="4"/>
      <c r="O349" s="4"/>
      <c r="P349" s="4"/>
    </row>
    <row r="350" spans="1:16" ht="38.25" x14ac:dyDescent="0.2">
      <c r="A350" s="7" t="s">
        <v>30</v>
      </c>
      <c r="B350" s="4" t="s">
        <v>878</v>
      </c>
      <c r="C350" s="4" t="s">
        <v>3015</v>
      </c>
      <c r="D350" s="8" t="s">
        <v>3016</v>
      </c>
      <c r="E350" s="4" t="s">
        <v>3017</v>
      </c>
      <c r="F350" s="4"/>
      <c r="G350" s="4" t="s">
        <v>988</v>
      </c>
      <c r="H350" s="4" t="s">
        <v>3018</v>
      </c>
      <c r="I350" s="4" t="s">
        <v>3019</v>
      </c>
      <c r="J350" s="41">
        <v>42076</v>
      </c>
      <c r="K350" s="11">
        <v>2015</v>
      </c>
      <c r="L350" s="11">
        <v>2015</v>
      </c>
      <c r="M350" s="5">
        <v>61200</v>
      </c>
      <c r="N350" s="4"/>
      <c r="O350" s="4"/>
      <c r="P350" s="4"/>
    </row>
    <row r="351" spans="1:16" ht="25.5" x14ac:dyDescent="0.2">
      <c r="A351" s="7" t="s">
        <v>30</v>
      </c>
      <c r="B351" s="4" t="s">
        <v>878</v>
      </c>
      <c r="C351" s="4" t="s">
        <v>3020</v>
      </c>
      <c r="D351" s="8" t="s">
        <v>2728</v>
      </c>
      <c r="E351" s="4" t="s">
        <v>3021</v>
      </c>
      <c r="F351" s="4"/>
      <c r="G351" s="4" t="s">
        <v>988</v>
      </c>
      <c r="H351" s="4" t="s">
        <v>3022</v>
      </c>
      <c r="I351" s="4" t="s">
        <v>3023</v>
      </c>
      <c r="J351" s="41">
        <v>42257</v>
      </c>
      <c r="K351" s="11">
        <v>2015</v>
      </c>
      <c r="L351" s="11">
        <v>2017</v>
      </c>
      <c r="M351" s="5">
        <v>34944</v>
      </c>
      <c r="N351" s="4"/>
      <c r="O351" s="4"/>
      <c r="P351" s="4"/>
    </row>
    <row r="352" spans="1:16" ht="25.5" x14ac:dyDescent="0.2">
      <c r="A352" s="7" t="s">
        <v>30</v>
      </c>
      <c r="B352" s="4" t="s">
        <v>878</v>
      </c>
      <c r="C352" s="4" t="s">
        <v>3024</v>
      </c>
      <c r="D352" s="8" t="s">
        <v>2747</v>
      </c>
      <c r="E352" s="4">
        <v>2991</v>
      </c>
      <c r="F352" s="4"/>
      <c r="G352" s="4" t="s">
        <v>988</v>
      </c>
      <c r="H352" s="4" t="s">
        <v>3025</v>
      </c>
      <c r="I352" s="4">
        <v>35723394</v>
      </c>
      <c r="J352" s="41">
        <v>42250</v>
      </c>
      <c r="K352" s="11">
        <v>2015</v>
      </c>
      <c r="L352" s="11">
        <v>2015</v>
      </c>
      <c r="M352" s="5">
        <v>360</v>
      </c>
      <c r="N352" s="4"/>
      <c r="O352" s="4"/>
      <c r="P352" s="4"/>
    </row>
    <row r="353" spans="1:16" ht="25.5" x14ac:dyDescent="0.2">
      <c r="A353" s="7" t="s">
        <v>30</v>
      </c>
      <c r="B353" s="4" t="s">
        <v>878</v>
      </c>
      <c r="C353" s="4" t="s">
        <v>3026</v>
      </c>
      <c r="D353" s="8" t="s">
        <v>3027</v>
      </c>
      <c r="E353" s="4" t="s">
        <v>3028</v>
      </c>
      <c r="F353" s="4"/>
      <c r="G353" s="4" t="s">
        <v>988</v>
      </c>
      <c r="H353" s="4" t="s">
        <v>3029</v>
      </c>
      <c r="I353" s="4">
        <v>35805609</v>
      </c>
      <c r="J353" s="41">
        <v>42297</v>
      </c>
      <c r="K353" s="11">
        <v>2015</v>
      </c>
      <c r="L353" s="11">
        <v>2015</v>
      </c>
      <c r="M353" s="5">
        <v>480</v>
      </c>
      <c r="N353" s="4"/>
      <c r="O353" s="4"/>
      <c r="P353" s="4"/>
    </row>
    <row r="354" spans="1:16" ht="25.5" x14ac:dyDescent="0.2">
      <c r="A354" s="7" t="s">
        <v>30</v>
      </c>
      <c r="B354" s="4" t="s">
        <v>878</v>
      </c>
      <c r="C354" s="4" t="s">
        <v>3030</v>
      </c>
      <c r="D354" s="8" t="s">
        <v>2747</v>
      </c>
      <c r="E354" s="4">
        <v>1514324</v>
      </c>
      <c r="F354" s="4"/>
      <c r="G354" s="4" t="s">
        <v>988</v>
      </c>
      <c r="H354" s="4" t="s">
        <v>2769</v>
      </c>
      <c r="I354" s="4">
        <v>36863513</v>
      </c>
      <c r="J354" s="41">
        <v>42327</v>
      </c>
      <c r="K354" s="11">
        <v>2015</v>
      </c>
      <c r="L354" s="11">
        <v>2015</v>
      </c>
      <c r="M354" s="5">
        <v>2400</v>
      </c>
      <c r="N354" s="4"/>
      <c r="O354" s="4"/>
      <c r="P354" s="4"/>
    </row>
    <row r="355" spans="1:16" ht="25.5" x14ac:dyDescent="0.2">
      <c r="A355" s="7" t="s">
        <v>30</v>
      </c>
      <c r="B355" s="4" t="s">
        <v>878</v>
      </c>
      <c r="C355" s="4" t="s">
        <v>3031</v>
      </c>
      <c r="D355" s="8" t="s">
        <v>2747</v>
      </c>
      <c r="E355" s="4" t="s">
        <v>3032</v>
      </c>
      <c r="F355" s="4"/>
      <c r="G355" s="4" t="s">
        <v>988</v>
      </c>
      <c r="H355" s="4" t="s">
        <v>3033</v>
      </c>
      <c r="I355" s="4"/>
      <c r="J355" s="41">
        <v>42331</v>
      </c>
      <c r="K355" s="11">
        <v>2015</v>
      </c>
      <c r="L355" s="11">
        <v>2015</v>
      </c>
      <c r="M355" s="5">
        <v>600</v>
      </c>
      <c r="N355" s="4"/>
      <c r="O355" s="4"/>
      <c r="P355" s="4"/>
    </row>
    <row r="356" spans="1:16" ht="25.5" x14ac:dyDescent="0.2">
      <c r="A356" s="7" t="s">
        <v>30</v>
      </c>
      <c r="B356" s="4" t="s">
        <v>878</v>
      </c>
      <c r="C356" s="4" t="s">
        <v>3034</v>
      </c>
      <c r="D356" s="8" t="s">
        <v>2747</v>
      </c>
      <c r="E356" s="4">
        <v>4500182070</v>
      </c>
      <c r="F356" s="4"/>
      <c r="G356" s="4" t="s">
        <v>988</v>
      </c>
      <c r="H356" s="4" t="s">
        <v>1201</v>
      </c>
      <c r="I356" s="4" t="s">
        <v>3035</v>
      </c>
      <c r="J356" s="41">
        <v>42348</v>
      </c>
      <c r="K356" s="11">
        <v>2015</v>
      </c>
      <c r="L356" s="11">
        <v>2015</v>
      </c>
      <c r="M356" s="5">
        <v>360</v>
      </c>
      <c r="N356" s="4"/>
      <c r="O356" s="4"/>
      <c r="P356" s="4"/>
    </row>
    <row r="357" spans="1:16" ht="38.25" x14ac:dyDescent="0.2">
      <c r="A357" s="7" t="s">
        <v>30</v>
      </c>
      <c r="B357" s="4" t="s">
        <v>45</v>
      </c>
      <c r="C357" s="4" t="s">
        <v>3036</v>
      </c>
      <c r="D357" s="8" t="s">
        <v>3037</v>
      </c>
      <c r="E357" s="4" t="s">
        <v>3038</v>
      </c>
      <c r="F357" s="4"/>
      <c r="G357" s="4"/>
      <c r="H357" s="4" t="s">
        <v>3039</v>
      </c>
      <c r="I357" s="4">
        <v>45481083</v>
      </c>
      <c r="J357" s="41">
        <v>41946</v>
      </c>
      <c r="K357" s="11">
        <v>2014</v>
      </c>
      <c r="L357" s="11">
        <v>2015</v>
      </c>
      <c r="M357" s="5">
        <v>4000</v>
      </c>
      <c r="N357" s="4"/>
      <c r="O357" s="4"/>
      <c r="P357" s="4"/>
    </row>
    <row r="358" spans="1:16" ht="38.25" x14ac:dyDescent="0.2">
      <c r="A358" s="7" t="s">
        <v>30</v>
      </c>
      <c r="B358" s="4" t="s">
        <v>45</v>
      </c>
      <c r="C358" s="4" t="s">
        <v>3040</v>
      </c>
      <c r="D358" s="8" t="s">
        <v>3041</v>
      </c>
      <c r="E358" s="4" t="s">
        <v>3042</v>
      </c>
      <c r="F358" s="4"/>
      <c r="G358" s="4"/>
      <c r="H358" s="4" t="s">
        <v>3043</v>
      </c>
      <c r="I358" s="4">
        <v>35898119</v>
      </c>
      <c r="J358" s="41">
        <v>41975</v>
      </c>
      <c r="K358" s="11">
        <v>2014</v>
      </c>
      <c r="L358" s="11">
        <v>2015</v>
      </c>
      <c r="M358" s="5">
        <v>868</v>
      </c>
      <c r="N358" s="4"/>
      <c r="O358" s="4"/>
      <c r="P358" s="4"/>
    </row>
    <row r="359" spans="1:16" ht="38.25" x14ac:dyDescent="0.2">
      <c r="A359" s="7" t="s">
        <v>30</v>
      </c>
      <c r="B359" s="4" t="s">
        <v>45</v>
      </c>
      <c r="C359" s="4" t="s">
        <v>3044</v>
      </c>
      <c r="D359" s="8" t="s">
        <v>3045</v>
      </c>
      <c r="E359" s="4" t="s">
        <v>3046</v>
      </c>
      <c r="F359" s="4"/>
      <c r="G359" s="4"/>
      <c r="H359" s="4" t="s">
        <v>3047</v>
      </c>
      <c r="I359" s="4">
        <v>36473251</v>
      </c>
      <c r="J359" s="41">
        <v>42023</v>
      </c>
      <c r="K359" s="11">
        <v>2015</v>
      </c>
      <c r="L359" s="11">
        <v>2015</v>
      </c>
      <c r="M359" s="5">
        <v>500</v>
      </c>
      <c r="N359" s="4"/>
      <c r="O359" s="4"/>
      <c r="P359" s="4"/>
    </row>
    <row r="360" spans="1:16" ht="38.25" x14ac:dyDescent="0.2">
      <c r="A360" s="7" t="s">
        <v>30</v>
      </c>
      <c r="B360" s="4" t="s">
        <v>45</v>
      </c>
      <c r="C360" s="4" t="s">
        <v>3048</v>
      </c>
      <c r="D360" s="8" t="s">
        <v>3045</v>
      </c>
      <c r="E360" s="4" t="s">
        <v>3049</v>
      </c>
      <c r="F360" s="4"/>
      <c r="G360" s="4"/>
      <c r="H360" s="4" t="s">
        <v>3050</v>
      </c>
      <c r="I360" s="4">
        <v>31359248</v>
      </c>
      <c r="J360" s="41">
        <v>42024</v>
      </c>
      <c r="K360" s="11">
        <v>2015</v>
      </c>
      <c r="L360" s="11">
        <v>2015</v>
      </c>
      <c r="M360" s="5">
        <v>500</v>
      </c>
      <c r="N360" s="4"/>
      <c r="O360" s="4"/>
      <c r="P360" s="4"/>
    </row>
    <row r="361" spans="1:16" ht="38.25" x14ac:dyDescent="0.2">
      <c r="A361" s="7" t="s">
        <v>30</v>
      </c>
      <c r="B361" s="4" t="s">
        <v>45</v>
      </c>
      <c r="C361" s="4" t="s">
        <v>3048</v>
      </c>
      <c r="D361" s="8" t="s">
        <v>3045</v>
      </c>
      <c r="E361" s="4" t="s">
        <v>3051</v>
      </c>
      <c r="F361" s="4"/>
      <c r="G361" s="4"/>
      <c r="H361" s="4" t="s">
        <v>3052</v>
      </c>
      <c r="I361" s="4">
        <v>31336884</v>
      </c>
      <c r="J361" s="41">
        <v>42026</v>
      </c>
      <c r="K361" s="11">
        <v>2015</v>
      </c>
      <c r="L361" s="11">
        <v>2015</v>
      </c>
      <c r="M361" s="5">
        <v>500</v>
      </c>
      <c r="N361" s="4"/>
      <c r="O361" s="4"/>
      <c r="P361" s="4"/>
    </row>
    <row r="362" spans="1:16" ht="38.25" x14ac:dyDescent="0.2">
      <c r="A362" s="7" t="s">
        <v>30</v>
      </c>
      <c r="B362" s="4" t="s">
        <v>45</v>
      </c>
      <c r="C362" s="4" t="s">
        <v>3053</v>
      </c>
      <c r="D362" s="8" t="s">
        <v>3054</v>
      </c>
      <c r="E362" s="4" t="s">
        <v>3055</v>
      </c>
      <c r="F362" s="4"/>
      <c r="G362" s="4"/>
      <c r="H362" s="4" t="s">
        <v>1439</v>
      </c>
      <c r="I362" s="4">
        <v>46833323</v>
      </c>
      <c r="J362" s="41">
        <v>42055</v>
      </c>
      <c r="K362" s="11">
        <v>2015</v>
      </c>
      <c r="L362" s="11">
        <v>2015</v>
      </c>
      <c r="M362" s="5">
        <v>10000</v>
      </c>
      <c r="N362" s="4"/>
      <c r="O362" s="4"/>
      <c r="P362" s="4"/>
    </row>
    <row r="363" spans="1:16" ht="38.25" x14ac:dyDescent="0.2">
      <c r="A363" s="7" t="s">
        <v>30</v>
      </c>
      <c r="B363" s="4" t="s">
        <v>45</v>
      </c>
      <c r="C363" s="4" t="s">
        <v>3056</v>
      </c>
      <c r="D363" s="8" t="s">
        <v>1295</v>
      </c>
      <c r="E363" s="4" t="s">
        <v>3057</v>
      </c>
      <c r="F363" s="4"/>
      <c r="G363" s="4"/>
      <c r="H363" s="4" t="s">
        <v>1349</v>
      </c>
      <c r="I363" s="4">
        <v>31594352</v>
      </c>
      <c r="J363" s="41">
        <v>42272</v>
      </c>
      <c r="K363" s="11">
        <v>2015</v>
      </c>
      <c r="L363" s="11">
        <v>2015</v>
      </c>
      <c r="M363" s="5">
        <v>2500</v>
      </c>
      <c r="N363" s="4"/>
      <c r="O363" s="4"/>
      <c r="P363" s="4"/>
    </row>
    <row r="364" spans="1:16" ht="38.25" x14ac:dyDescent="0.2">
      <c r="A364" s="7" t="s">
        <v>30</v>
      </c>
      <c r="B364" s="4" t="s">
        <v>45</v>
      </c>
      <c r="C364" s="4" t="s">
        <v>3058</v>
      </c>
      <c r="D364" s="8" t="s">
        <v>3059</v>
      </c>
      <c r="E364" s="4" t="s">
        <v>3060</v>
      </c>
      <c r="F364" s="4"/>
      <c r="G364" s="4"/>
      <c r="H364" s="4" t="s">
        <v>3061</v>
      </c>
      <c r="I364" s="4">
        <v>35811188</v>
      </c>
      <c r="J364" s="41">
        <v>42270</v>
      </c>
      <c r="K364" s="11">
        <v>2015</v>
      </c>
      <c r="L364" s="11">
        <v>2015</v>
      </c>
      <c r="M364" s="5">
        <v>1170</v>
      </c>
      <c r="N364" s="4"/>
      <c r="O364" s="4"/>
      <c r="P364" s="4"/>
    </row>
    <row r="365" spans="1:16" ht="38.25" x14ac:dyDescent="0.2">
      <c r="A365" s="7" t="s">
        <v>30</v>
      </c>
      <c r="B365" s="4" t="s">
        <v>45</v>
      </c>
      <c r="C365" s="4" t="s">
        <v>3062</v>
      </c>
      <c r="D365" s="8" t="s">
        <v>3063</v>
      </c>
      <c r="E365" s="4" t="s">
        <v>3064</v>
      </c>
      <c r="F365" s="4"/>
      <c r="G365" s="4"/>
      <c r="H365" s="4" t="s">
        <v>3065</v>
      </c>
      <c r="I365" s="4">
        <v>35826487</v>
      </c>
      <c r="J365" s="41">
        <v>42283</v>
      </c>
      <c r="K365" s="11">
        <v>2015</v>
      </c>
      <c r="L365" s="11">
        <v>2015</v>
      </c>
      <c r="M365" s="5">
        <v>3000</v>
      </c>
      <c r="N365" s="4"/>
      <c r="O365" s="4"/>
      <c r="P365" s="4"/>
    </row>
    <row r="366" spans="1:16" ht="38.25" x14ac:dyDescent="0.2">
      <c r="A366" s="7" t="s">
        <v>30</v>
      </c>
      <c r="B366" s="4" t="s">
        <v>45</v>
      </c>
      <c r="C366" s="4" t="s">
        <v>3066</v>
      </c>
      <c r="D366" s="8" t="s">
        <v>1437</v>
      </c>
      <c r="E366" s="4" t="s">
        <v>3067</v>
      </c>
      <c r="F366" s="4"/>
      <c r="G366" s="4"/>
      <c r="H366" s="4" t="s">
        <v>3068</v>
      </c>
      <c r="I366" s="4">
        <v>34122885</v>
      </c>
      <c r="J366" s="41">
        <v>41659</v>
      </c>
      <c r="K366" s="11">
        <v>2014</v>
      </c>
      <c r="L366" s="11">
        <v>2014</v>
      </c>
      <c r="M366" s="5">
        <v>1600</v>
      </c>
      <c r="N366" s="4"/>
      <c r="O366" s="4"/>
      <c r="P366" s="4"/>
    </row>
    <row r="367" spans="1:16" ht="38.25" x14ac:dyDescent="0.2">
      <c r="A367" s="7" t="s">
        <v>30</v>
      </c>
      <c r="B367" s="4" t="s">
        <v>45</v>
      </c>
      <c r="C367" s="4" t="s">
        <v>3066</v>
      </c>
      <c r="D367" s="8" t="s">
        <v>1437</v>
      </c>
      <c r="E367" s="4" t="s">
        <v>3069</v>
      </c>
      <c r="F367" s="4"/>
      <c r="G367" s="4"/>
      <c r="H367" s="4" t="s">
        <v>3070</v>
      </c>
      <c r="I367" s="4">
        <v>35908629</v>
      </c>
      <c r="J367" s="41">
        <v>41669</v>
      </c>
      <c r="K367" s="11">
        <v>2014</v>
      </c>
      <c r="L367" s="11">
        <v>2014</v>
      </c>
      <c r="M367" s="5">
        <v>200</v>
      </c>
      <c r="N367" s="4"/>
      <c r="O367" s="4"/>
      <c r="P367" s="4"/>
    </row>
    <row r="368" spans="1:16" ht="38.25" x14ac:dyDescent="0.2">
      <c r="A368" s="7" t="s">
        <v>30</v>
      </c>
      <c r="B368" s="4" t="s">
        <v>45</v>
      </c>
      <c r="C368" s="4" t="s">
        <v>3066</v>
      </c>
      <c r="D368" s="8" t="s">
        <v>1437</v>
      </c>
      <c r="E368" s="4" t="s">
        <v>3071</v>
      </c>
      <c r="F368" s="4"/>
      <c r="G368" s="4"/>
      <c r="H368" s="4" t="s">
        <v>3072</v>
      </c>
      <c r="I368" s="4">
        <v>35920971</v>
      </c>
      <c r="J368" s="41">
        <v>41757</v>
      </c>
      <c r="K368" s="11">
        <v>2014</v>
      </c>
      <c r="L368" s="11">
        <v>2014</v>
      </c>
      <c r="M368" s="5">
        <v>1000</v>
      </c>
      <c r="N368" s="4"/>
      <c r="O368" s="4"/>
      <c r="P368" s="4"/>
    </row>
    <row r="369" spans="1:16" ht="38.25" x14ac:dyDescent="0.2">
      <c r="A369" s="7" t="s">
        <v>30</v>
      </c>
      <c r="B369" s="4" t="s">
        <v>45</v>
      </c>
      <c r="C369" s="4" t="s">
        <v>3073</v>
      </c>
      <c r="D369" s="8" t="s">
        <v>3074</v>
      </c>
      <c r="E369" s="4" t="s">
        <v>3075</v>
      </c>
      <c r="F369" s="4"/>
      <c r="G369" s="4"/>
      <c r="H369" s="4" t="s">
        <v>3076</v>
      </c>
      <c r="I369" s="4">
        <v>36002071</v>
      </c>
      <c r="J369" s="41">
        <v>41156</v>
      </c>
      <c r="K369" s="11">
        <v>2012</v>
      </c>
      <c r="L369" s="11">
        <v>2012</v>
      </c>
      <c r="M369" s="5">
        <v>500</v>
      </c>
      <c r="N369" s="4"/>
      <c r="O369" s="4"/>
      <c r="P369" s="4"/>
    </row>
    <row r="370" spans="1:16" ht="38.25" x14ac:dyDescent="0.2">
      <c r="A370" s="7" t="s">
        <v>30</v>
      </c>
      <c r="B370" s="4" t="s">
        <v>45</v>
      </c>
      <c r="C370" s="4" t="s">
        <v>3077</v>
      </c>
      <c r="D370" s="8" t="s">
        <v>1437</v>
      </c>
      <c r="E370" s="4" t="s">
        <v>3078</v>
      </c>
      <c r="F370" s="4"/>
      <c r="G370" s="4"/>
      <c r="H370" s="4" t="s">
        <v>3079</v>
      </c>
      <c r="I370" s="4" t="s">
        <v>3080</v>
      </c>
      <c r="J370" s="41">
        <v>42123</v>
      </c>
      <c r="K370" s="11">
        <v>2015</v>
      </c>
      <c r="L370" s="11">
        <v>2015</v>
      </c>
      <c r="M370" s="5">
        <v>50</v>
      </c>
      <c r="N370" s="4"/>
      <c r="O370" s="4"/>
      <c r="P370" s="4"/>
    </row>
    <row r="371" spans="1:16" ht="38.25" x14ac:dyDescent="0.2">
      <c r="A371" s="7" t="s">
        <v>30</v>
      </c>
      <c r="B371" s="4" t="s">
        <v>45</v>
      </c>
      <c r="C371" s="4" t="s">
        <v>3077</v>
      </c>
      <c r="D371" s="8" t="s">
        <v>1437</v>
      </c>
      <c r="E371" s="4" t="s">
        <v>3081</v>
      </c>
      <c r="F371" s="4"/>
      <c r="G371" s="4"/>
      <c r="H371" s="4" t="s">
        <v>3082</v>
      </c>
      <c r="I371" s="4" t="s">
        <v>1326</v>
      </c>
      <c r="J371" s="41">
        <v>42303</v>
      </c>
      <c r="K371" s="11">
        <v>2015</v>
      </c>
      <c r="L371" s="11">
        <v>2015</v>
      </c>
      <c r="M371" s="5">
        <v>362</v>
      </c>
      <c r="N371" s="4"/>
      <c r="O371" s="4"/>
      <c r="P371" s="4"/>
    </row>
    <row r="372" spans="1:16" ht="38.25" x14ac:dyDescent="0.2">
      <c r="A372" s="7" t="s">
        <v>30</v>
      </c>
      <c r="B372" s="4" t="s">
        <v>45</v>
      </c>
      <c r="C372" s="4" t="s">
        <v>3077</v>
      </c>
      <c r="D372" s="8" t="s">
        <v>1437</v>
      </c>
      <c r="E372" s="4" t="s">
        <v>3083</v>
      </c>
      <c r="F372" s="4"/>
      <c r="G372" s="4"/>
      <c r="H372" s="4" t="s">
        <v>3082</v>
      </c>
      <c r="I372" s="4" t="s">
        <v>1326</v>
      </c>
      <c r="J372" s="41">
        <v>42319</v>
      </c>
      <c r="K372" s="11">
        <v>2015</v>
      </c>
      <c r="L372" s="11">
        <v>2015</v>
      </c>
      <c r="M372" s="5">
        <v>800</v>
      </c>
      <c r="N372" s="4"/>
      <c r="O372" s="4"/>
      <c r="P372" s="4"/>
    </row>
    <row r="373" spans="1:16" ht="38.25" x14ac:dyDescent="0.2">
      <c r="A373" s="7" t="s">
        <v>30</v>
      </c>
      <c r="B373" s="4" t="s">
        <v>45</v>
      </c>
      <c r="C373" s="4" t="s">
        <v>3084</v>
      </c>
      <c r="D373" s="8" t="s">
        <v>1437</v>
      </c>
      <c r="E373" s="4" t="s">
        <v>3085</v>
      </c>
      <c r="F373" s="4"/>
      <c r="G373" s="4"/>
      <c r="H373" s="4" t="s">
        <v>3086</v>
      </c>
      <c r="I373" s="4">
        <v>42337402</v>
      </c>
      <c r="J373" s="41">
        <v>42321</v>
      </c>
      <c r="K373" s="11">
        <v>2015</v>
      </c>
      <c r="L373" s="11">
        <v>2015</v>
      </c>
      <c r="M373" s="5">
        <v>1500</v>
      </c>
      <c r="N373" s="4"/>
      <c r="O373" s="4"/>
      <c r="P373" s="4"/>
    </row>
    <row r="374" spans="1:16" ht="38.25" x14ac:dyDescent="0.2">
      <c r="A374" s="7" t="s">
        <v>30</v>
      </c>
      <c r="B374" s="4" t="s">
        <v>45</v>
      </c>
      <c r="C374" s="4" t="s">
        <v>3066</v>
      </c>
      <c r="D374" s="8" t="s">
        <v>1437</v>
      </c>
      <c r="E374" s="4" t="s">
        <v>3087</v>
      </c>
      <c r="F374" s="4"/>
      <c r="G374" s="4"/>
      <c r="H374" s="4" t="s">
        <v>1362</v>
      </c>
      <c r="I374" s="4">
        <v>34122885</v>
      </c>
      <c r="J374" s="41">
        <v>42345</v>
      </c>
      <c r="K374" s="11">
        <v>2015</v>
      </c>
      <c r="L374" s="11">
        <v>2015</v>
      </c>
      <c r="M374" s="5">
        <v>120</v>
      </c>
      <c r="N374" s="4"/>
      <c r="O374" s="4"/>
      <c r="P374" s="4"/>
    </row>
    <row r="375" spans="1:16" ht="38.25" x14ac:dyDescent="0.2">
      <c r="A375" s="7" t="s">
        <v>30</v>
      </c>
      <c r="B375" s="4" t="s">
        <v>45</v>
      </c>
      <c r="C375" s="4" t="s">
        <v>3084</v>
      </c>
      <c r="D375" s="8" t="s">
        <v>1437</v>
      </c>
      <c r="E375" s="4" t="s">
        <v>3088</v>
      </c>
      <c r="F375" s="4"/>
      <c r="G375" s="4"/>
      <c r="H375" s="4" t="s">
        <v>3089</v>
      </c>
      <c r="I375" s="4">
        <v>42337402</v>
      </c>
      <c r="J375" s="41">
        <v>42219</v>
      </c>
      <c r="K375" s="11">
        <v>2015</v>
      </c>
      <c r="L375" s="11">
        <v>2015</v>
      </c>
      <c r="M375" s="5">
        <v>300</v>
      </c>
      <c r="N375" s="4"/>
      <c r="O375" s="4"/>
      <c r="P375" s="4"/>
    </row>
    <row r="376" spans="1:16" ht="25.5" x14ac:dyDescent="0.2">
      <c r="A376" s="7" t="s">
        <v>30</v>
      </c>
      <c r="B376" s="4" t="s">
        <v>48</v>
      </c>
      <c r="C376" s="4" t="s">
        <v>3090</v>
      </c>
      <c r="D376" s="8" t="s">
        <v>1445</v>
      </c>
      <c r="E376" s="4" t="s">
        <v>3091</v>
      </c>
      <c r="F376" s="4" t="s">
        <v>170</v>
      </c>
      <c r="G376" s="4" t="s">
        <v>3092</v>
      </c>
      <c r="H376" s="4" t="s">
        <v>503</v>
      </c>
      <c r="I376" s="4">
        <v>165182</v>
      </c>
      <c r="J376" s="41">
        <v>42188</v>
      </c>
      <c r="K376" s="11">
        <v>2015</v>
      </c>
      <c r="L376" s="11">
        <v>2015</v>
      </c>
      <c r="M376" s="5">
        <v>6000</v>
      </c>
      <c r="N376" s="4"/>
      <c r="O376" s="4"/>
      <c r="P376" s="4"/>
    </row>
    <row r="377" spans="1:16" ht="25.5" x14ac:dyDescent="0.2">
      <c r="A377" s="7" t="s">
        <v>30</v>
      </c>
      <c r="B377" s="4" t="s">
        <v>48</v>
      </c>
      <c r="C377" s="4" t="s">
        <v>3093</v>
      </c>
      <c r="D377" s="8" t="s">
        <v>3094</v>
      </c>
      <c r="E377" s="4" t="s">
        <v>3095</v>
      </c>
      <c r="F377" s="4" t="s">
        <v>170</v>
      </c>
      <c r="G377" s="4" t="s">
        <v>3092</v>
      </c>
      <c r="H377" s="4" t="s">
        <v>503</v>
      </c>
      <c r="I377" s="4">
        <v>165182</v>
      </c>
      <c r="J377" s="41">
        <v>42186</v>
      </c>
      <c r="K377" s="11">
        <v>2015</v>
      </c>
      <c r="L377" s="11">
        <v>2015</v>
      </c>
      <c r="M377" s="5">
        <v>3000</v>
      </c>
      <c r="N377" s="4"/>
      <c r="O377" s="4"/>
      <c r="P377" s="4"/>
    </row>
    <row r="378" spans="1:16" ht="51" x14ac:dyDescent="0.2">
      <c r="A378" s="7" t="s">
        <v>30</v>
      </c>
      <c r="B378" s="4" t="s">
        <v>48</v>
      </c>
      <c r="C378" s="4" t="s">
        <v>3096</v>
      </c>
      <c r="D378" s="8" t="s">
        <v>3097</v>
      </c>
      <c r="E378" s="4" t="s">
        <v>3098</v>
      </c>
      <c r="F378" s="4" t="s">
        <v>3099</v>
      </c>
      <c r="G378" s="4" t="s">
        <v>3100</v>
      </c>
      <c r="H378" s="4" t="s">
        <v>503</v>
      </c>
      <c r="I378" s="4">
        <v>165182</v>
      </c>
      <c r="J378" s="41">
        <v>42117</v>
      </c>
      <c r="K378" s="11">
        <v>2015</v>
      </c>
      <c r="L378" s="11">
        <v>2015</v>
      </c>
      <c r="M378" s="5">
        <v>10000</v>
      </c>
      <c r="N378" s="4"/>
      <c r="O378" s="4"/>
      <c r="P378" s="4"/>
    </row>
    <row r="379" spans="1:16" ht="25.5" x14ac:dyDescent="0.2">
      <c r="A379" s="7" t="s">
        <v>30</v>
      </c>
      <c r="B379" s="4" t="s">
        <v>48</v>
      </c>
      <c r="C379" s="4" t="s">
        <v>3101</v>
      </c>
      <c r="D379" s="8" t="s">
        <v>3102</v>
      </c>
      <c r="E379" s="4" t="s">
        <v>3103</v>
      </c>
      <c r="F379" s="4" t="s">
        <v>3104</v>
      </c>
      <c r="G379" s="4" t="s">
        <v>3105</v>
      </c>
      <c r="H379" s="4" t="s">
        <v>503</v>
      </c>
      <c r="I379" s="4">
        <v>165182</v>
      </c>
      <c r="J379" s="41">
        <v>42160</v>
      </c>
      <c r="K379" s="11">
        <v>2015</v>
      </c>
      <c r="L379" s="11">
        <v>2015</v>
      </c>
      <c r="M379" s="5">
        <v>2500</v>
      </c>
      <c r="N379" s="4"/>
      <c r="O379" s="4"/>
      <c r="P379" s="4"/>
    </row>
    <row r="380" spans="1:16" ht="25.5" x14ac:dyDescent="0.2">
      <c r="A380" s="7" t="s">
        <v>30</v>
      </c>
      <c r="B380" s="4" t="s">
        <v>48</v>
      </c>
      <c r="C380" s="4" t="s">
        <v>3106</v>
      </c>
      <c r="D380" s="8" t="s">
        <v>932</v>
      </c>
      <c r="E380" s="4" t="s">
        <v>3107</v>
      </c>
      <c r="F380" s="4" t="s">
        <v>3104</v>
      </c>
      <c r="G380" s="4" t="s">
        <v>3105</v>
      </c>
      <c r="H380" s="4" t="s">
        <v>503</v>
      </c>
      <c r="I380" s="4">
        <v>165182</v>
      </c>
      <c r="J380" s="41">
        <v>42157</v>
      </c>
      <c r="K380" s="11">
        <v>2015</v>
      </c>
      <c r="L380" s="11">
        <v>2015</v>
      </c>
      <c r="M380" s="5">
        <v>4000</v>
      </c>
      <c r="N380" s="4"/>
      <c r="O380" s="4"/>
      <c r="P380" s="4"/>
    </row>
    <row r="381" spans="1:16" ht="51" x14ac:dyDescent="0.2">
      <c r="A381" s="7" t="s">
        <v>30</v>
      </c>
      <c r="B381" s="4" t="s">
        <v>48</v>
      </c>
      <c r="C381" s="4" t="s">
        <v>3108</v>
      </c>
      <c r="D381" s="8" t="s">
        <v>3109</v>
      </c>
      <c r="E381" s="4" t="s">
        <v>3110</v>
      </c>
      <c r="F381" s="4" t="s">
        <v>3099</v>
      </c>
      <c r="G381" s="4" t="s">
        <v>3100</v>
      </c>
      <c r="H381" s="4" t="s">
        <v>503</v>
      </c>
      <c r="I381" s="4">
        <v>165182</v>
      </c>
      <c r="J381" s="41">
        <v>42117</v>
      </c>
      <c r="K381" s="11">
        <v>2015</v>
      </c>
      <c r="L381" s="11">
        <v>2015</v>
      </c>
      <c r="M381" s="5">
        <v>2000</v>
      </c>
      <c r="N381" s="4"/>
      <c r="O381" s="4"/>
      <c r="P381" s="4"/>
    </row>
    <row r="382" spans="1:16" ht="25.5" x14ac:dyDescent="0.2">
      <c r="A382" s="7" t="s">
        <v>30</v>
      </c>
      <c r="B382" s="4" t="s">
        <v>48</v>
      </c>
      <c r="C382" s="4" t="s">
        <v>3111</v>
      </c>
      <c r="D382" s="8" t="s">
        <v>3112</v>
      </c>
      <c r="E382" s="4" t="s">
        <v>3113</v>
      </c>
      <c r="F382" s="4" t="s">
        <v>170</v>
      </c>
      <c r="G382" s="4" t="s">
        <v>3092</v>
      </c>
      <c r="H382" s="4" t="s">
        <v>503</v>
      </c>
      <c r="I382" s="4">
        <v>165182</v>
      </c>
      <c r="J382" s="41">
        <v>42186</v>
      </c>
      <c r="K382" s="11">
        <v>2015</v>
      </c>
      <c r="L382" s="11">
        <v>2015</v>
      </c>
      <c r="M382" s="5">
        <v>2000</v>
      </c>
      <c r="N382" s="4"/>
      <c r="O382" s="4"/>
      <c r="P382" s="4"/>
    </row>
    <row r="383" spans="1:16" ht="25.5" x14ac:dyDescent="0.2">
      <c r="A383" s="7" t="s">
        <v>30</v>
      </c>
      <c r="B383" s="4" t="s">
        <v>48</v>
      </c>
      <c r="C383" s="4" t="s">
        <v>3114</v>
      </c>
      <c r="D383" s="8" t="s">
        <v>3115</v>
      </c>
      <c r="E383" s="4" t="s">
        <v>3116</v>
      </c>
      <c r="F383" s="4" t="s">
        <v>170</v>
      </c>
      <c r="G383" s="4" t="s">
        <v>3092</v>
      </c>
      <c r="H383" s="4" t="s">
        <v>503</v>
      </c>
      <c r="I383" s="4">
        <v>165182</v>
      </c>
      <c r="J383" s="41">
        <v>42167</v>
      </c>
      <c r="K383" s="11">
        <v>2015</v>
      </c>
      <c r="L383" s="11">
        <v>2015</v>
      </c>
      <c r="M383" s="5">
        <v>2500</v>
      </c>
      <c r="N383" s="4"/>
      <c r="O383" s="4"/>
      <c r="P383" s="4"/>
    </row>
    <row r="384" spans="1:16" ht="25.5" x14ac:dyDescent="0.2">
      <c r="A384" s="7" t="s">
        <v>30</v>
      </c>
      <c r="B384" s="4" t="s">
        <v>48</v>
      </c>
      <c r="C384" s="4" t="s">
        <v>3117</v>
      </c>
      <c r="D384" s="8" t="s">
        <v>928</v>
      </c>
      <c r="E384" s="4" t="s">
        <v>3118</v>
      </c>
      <c r="F384" s="4" t="s">
        <v>1447</v>
      </c>
      <c r="G384" s="4"/>
      <c r="H384" s="4" t="s">
        <v>3119</v>
      </c>
      <c r="I384" s="4">
        <v>17067430</v>
      </c>
      <c r="J384" s="41">
        <v>42118</v>
      </c>
      <c r="K384" s="11">
        <v>2015</v>
      </c>
      <c r="L384" s="11">
        <v>2015</v>
      </c>
      <c r="M384" s="5">
        <v>480</v>
      </c>
      <c r="N384" s="4"/>
      <c r="O384" s="4"/>
      <c r="P384" s="4"/>
    </row>
    <row r="385" spans="1:16" ht="25.5" x14ac:dyDescent="0.2">
      <c r="A385" s="7" t="s">
        <v>30</v>
      </c>
      <c r="B385" s="4" t="s">
        <v>48</v>
      </c>
      <c r="C385" s="4" t="s">
        <v>3120</v>
      </c>
      <c r="D385" s="8" t="s">
        <v>3121</v>
      </c>
      <c r="E385" s="4" t="s">
        <v>3122</v>
      </c>
      <c r="F385" s="4"/>
      <c r="G385" s="4"/>
      <c r="H385" s="4" t="s">
        <v>3123</v>
      </c>
      <c r="I385" s="4"/>
      <c r="J385" s="41">
        <v>42289</v>
      </c>
      <c r="K385" s="11">
        <v>2015</v>
      </c>
      <c r="L385" s="11">
        <v>2015</v>
      </c>
      <c r="M385" s="5">
        <v>1000</v>
      </c>
      <c r="N385" s="4"/>
      <c r="O385" s="4"/>
      <c r="P385" s="4"/>
    </row>
    <row r="386" spans="1:16" ht="25.5" x14ac:dyDescent="0.2">
      <c r="A386" s="7" t="s">
        <v>30</v>
      </c>
      <c r="B386" s="4" t="s">
        <v>48</v>
      </c>
      <c r="C386" s="4" t="s">
        <v>3124</v>
      </c>
      <c r="D386" s="8" t="s">
        <v>1445</v>
      </c>
      <c r="E386" s="4" t="s">
        <v>3125</v>
      </c>
      <c r="F386" s="4" t="s">
        <v>1465</v>
      </c>
      <c r="G386" s="4"/>
      <c r="H386" s="4" t="s">
        <v>3126</v>
      </c>
      <c r="I386" s="4"/>
      <c r="J386" s="41">
        <v>42334</v>
      </c>
      <c r="K386" s="11">
        <v>2015</v>
      </c>
      <c r="L386" s="11">
        <v>2015</v>
      </c>
      <c r="M386" s="5">
        <v>500</v>
      </c>
      <c r="N386" s="4"/>
      <c r="O386" s="4"/>
      <c r="P386" s="4"/>
    </row>
    <row r="387" spans="1:16" ht="25.5" x14ac:dyDescent="0.2">
      <c r="A387" s="7" t="s">
        <v>30</v>
      </c>
      <c r="B387" s="4" t="s">
        <v>48</v>
      </c>
      <c r="C387" s="4" t="s">
        <v>3127</v>
      </c>
      <c r="D387" s="8" t="s">
        <v>3128</v>
      </c>
      <c r="E387" s="4" t="s">
        <v>3129</v>
      </c>
      <c r="F387" s="4" t="s">
        <v>3130</v>
      </c>
      <c r="G387" s="4"/>
      <c r="H387" s="4" t="s">
        <v>3131</v>
      </c>
      <c r="I387" s="4">
        <v>31335004</v>
      </c>
      <c r="J387" s="41">
        <v>42321</v>
      </c>
      <c r="K387" s="11">
        <v>2015</v>
      </c>
      <c r="L387" s="11">
        <v>2015</v>
      </c>
      <c r="M387" s="5">
        <v>2000</v>
      </c>
      <c r="N387" s="4"/>
      <c r="O387" s="4"/>
      <c r="P387" s="4"/>
    </row>
    <row r="388" spans="1:16" x14ac:dyDescent="0.2">
      <c r="A388" s="7" t="s">
        <v>30</v>
      </c>
      <c r="B388" s="4" t="s">
        <v>48</v>
      </c>
      <c r="C388" s="4" t="s">
        <v>3132</v>
      </c>
      <c r="D388" s="8" t="s">
        <v>3133</v>
      </c>
      <c r="E388" s="4" t="s">
        <v>3134</v>
      </c>
      <c r="F388" s="4" t="s">
        <v>3130</v>
      </c>
      <c r="G388" s="4"/>
      <c r="H388" s="4" t="s">
        <v>3131</v>
      </c>
      <c r="I388" s="4">
        <v>31335004</v>
      </c>
      <c r="J388" s="41">
        <v>42321</v>
      </c>
      <c r="K388" s="11">
        <v>2015</v>
      </c>
      <c r="L388" s="11">
        <v>2015</v>
      </c>
      <c r="M388" s="5">
        <v>2000</v>
      </c>
      <c r="N388" s="4"/>
      <c r="O388" s="4"/>
      <c r="P388" s="4"/>
    </row>
    <row r="389" spans="1:16" ht="38.25" x14ac:dyDescent="0.2">
      <c r="A389" s="7" t="s">
        <v>30</v>
      </c>
      <c r="B389" s="4" t="s">
        <v>48</v>
      </c>
      <c r="C389" s="4" t="s">
        <v>3135</v>
      </c>
      <c r="D389" s="8" t="s">
        <v>3136</v>
      </c>
      <c r="E389" s="4" t="s">
        <v>3137</v>
      </c>
      <c r="F389" s="4" t="s">
        <v>3138</v>
      </c>
      <c r="G389" s="4"/>
      <c r="H389" s="4" t="s">
        <v>3139</v>
      </c>
      <c r="I389" s="4">
        <v>30807107</v>
      </c>
      <c r="J389" s="41">
        <v>42060</v>
      </c>
      <c r="K389" s="11">
        <v>2015</v>
      </c>
      <c r="L389" s="11">
        <v>2015</v>
      </c>
      <c r="M389" s="5">
        <v>31000</v>
      </c>
      <c r="N389" s="4"/>
      <c r="O389" s="4"/>
      <c r="P389" s="4"/>
    </row>
    <row r="390" spans="1:16" ht="38.25" x14ac:dyDescent="0.2">
      <c r="A390" s="7" t="s">
        <v>30</v>
      </c>
      <c r="B390" s="4" t="s">
        <v>48</v>
      </c>
      <c r="C390" s="4" t="s">
        <v>3140</v>
      </c>
      <c r="D390" s="8" t="s">
        <v>3141</v>
      </c>
      <c r="E390" s="4" t="s">
        <v>3142</v>
      </c>
      <c r="F390" s="4" t="s">
        <v>3143</v>
      </c>
      <c r="G390" s="4"/>
      <c r="H390" s="4" t="s">
        <v>3139</v>
      </c>
      <c r="I390" s="4">
        <v>30807107</v>
      </c>
      <c r="J390" s="41">
        <v>42284</v>
      </c>
      <c r="K390" s="11">
        <v>2015</v>
      </c>
      <c r="L390" s="11">
        <v>2015</v>
      </c>
      <c r="M390" s="5">
        <v>2000</v>
      </c>
      <c r="N390" s="4"/>
      <c r="O390" s="4"/>
      <c r="P390" s="4"/>
    </row>
    <row r="391" spans="1:16" ht="38.25" x14ac:dyDescent="0.2">
      <c r="A391" s="7" t="s">
        <v>30</v>
      </c>
      <c r="B391" s="4" t="s">
        <v>48</v>
      </c>
      <c r="C391" s="4" t="s">
        <v>3144</v>
      </c>
      <c r="D391" s="8" t="s">
        <v>3115</v>
      </c>
      <c r="E391" s="4" t="s">
        <v>3145</v>
      </c>
      <c r="F391" s="4" t="s">
        <v>3143</v>
      </c>
      <c r="G391" s="4"/>
      <c r="H391" s="4" t="s">
        <v>3139</v>
      </c>
      <c r="I391" s="4">
        <v>30807107</v>
      </c>
      <c r="J391" s="41">
        <v>42060</v>
      </c>
      <c r="K391" s="11">
        <v>2015</v>
      </c>
      <c r="L391" s="11">
        <v>2015</v>
      </c>
      <c r="M391" s="5">
        <v>250</v>
      </c>
      <c r="N391" s="4"/>
      <c r="O391" s="4"/>
      <c r="P391" s="4"/>
    </row>
    <row r="392" spans="1:16" ht="38.25" x14ac:dyDescent="0.2">
      <c r="A392" s="7" t="s">
        <v>30</v>
      </c>
      <c r="B392" s="4" t="s">
        <v>48</v>
      </c>
      <c r="C392" s="4" t="s">
        <v>3146</v>
      </c>
      <c r="D392" s="8" t="s">
        <v>3147</v>
      </c>
      <c r="E392" s="4" t="s">
        <v>3148</v>
      </c>
      <c r="F392" s="4" t="s">
        <v>3149</v>
      </c>
      <c r="G392" s="4"/>
      <c r="H392" s="4" t="s">
        <v>3139</v>
      </c>
      <c r="I392" s="4">
        <v>30807107</v>
      </c>
      <c r="J392" s="41">
        <v>42060</v>
      </c>
      <c r="K392" s="11">
        <v>2015</v>
      </c>
      <c r="L392" s="11">
        <v>2015</v>
      </c>
      <c r="M392" s="5">
        <v>698</v>
      </c>
      <c r="N392" s="4"/>
      <c r="O392" s="4"/>
      <c r="P392" s="4"/>
    </row>
    <row r="393" spans="1:16" ht="38.25" x14ac:dyDescent="0.2">
      <c r="A393" s="7" t="s">
        <v>30</v>
      </c>
      <c r="B393" s="4" t="s">
        <v>48</v>
      </c>
      <c r="C393" s="4" t="s">
        <v>3150</v>
      </c>
      <c r="D393" s="8" t="s">
        <v>3115</v>
      </c>
      <c r="E393" s="4" t="s">
        <v>3151</v>
      </c>
      <c r="F393" s="4" t="s">
        <v>3152</v>
      </c>
      <c r="G393" s="4"/>
      <c r="H393" s="4" t="s">
        <v>3139</v>
      </c>
      <c r="I393" s="4">
        <v>30807107</v>
      </c>
      <c r="J393" s="41">
        <v>42060</v>
      </c>
      <c r="K393" s="11">
        <v>2015</v>
      </c>
      <c r="L393" s="11">
        <v>2015</v>
      </c>
      <c r="M393" s="5">
        <v>900</v>
      </c>
      <c r="N393" s="4"/>
      <c r="O393" s="4"/>
      <c r="P393" s="4"/>
    </row>
    <row r="394" spans="1:16" ht="38.25" x14ac:dyDescent="0.2">
      <c r="A394" s="7" t="s">
        <v>30</v>
      </c>
      <c r="B394" s="4" t="s">
        <v>48</v>
      </c>
      <c r="C394" s="4" t="s">
        <v>3153</v>
      </c>
      <c r="D394" s="8" t="s">
        <v>3154</v>
      </c>
      <c r="E394" s="4" t="s">
        <v>3155</v>
      </c>
      <c r="F394" s="4" t="s">
        <v>3156</v>
      </c>
      <c r="G394" s="4"/>
      <c r="H394" s="4" t="s">
        <v>3139</v>
      </c>
      <c r="I394" s="4">
        <v>30807107</v>
      </c>
      <c r="J394" s="41">
        <v>42060</v>
      </c>
      <c r="K394" s="11">
        <v>2015</v>
      </c>
      <c r="L394" s="11">
        <v>2015</v>
      </c>
      <c r="M394" s="5">
        <v>250</v>
      </c>
      <c r="N394" s="4"/>
      <c r="O394" s="4"/>
      <c r="P394" s="4"/>
    </row>
    <row r="395" spans="1:16" ht="38.25" x14ac:dyDescent="0.2">
      <c r="A395" s="7" t="s">
        <v>30</v>
      </c>
      <c r="B395" s="4" t="s">
        <v>48</v>
      </c>
      <c r="C395" s="4" t="s">
        <v>3157</v>
      </c>
      <c r="D395" s="8" t="s">
        <v>3158</v>
      </c>
      <c r="E395" s="4" t="s">
        <v>3159</v>
      </c>
      <c r="F395" s="4" t="s">
        <v>3160</v>
      </c>
      <c r="G395" s="4"/>
      <c r="H395" s="4" t="s">
        <v>3139</v>
      </c>
      <c r="I395" s="4">
        <v>30807107</v>
      </c>
      <c r="J395" s="41">
        <v>42060</v>
      </c>
      <c r="K395" s="11">
        <v>2015</v>
      </c>
      <c r="L395" s="11">
        <v>2015</v>
      </c>
      <c r="M395" s="5">
        <v>199.2</v>
      </c>
      <c r="N395" s="4"/>
      <c r="O395" s="4"/>
      <c r="P395" s="4"/>
    </row>
    <row r="396" spans="1:16" ht="38.25" x14ac:dyDescent="0.2">
      <c r="A396" s="7" t="s">
        <v>30</v>
      </c>
      <c r="B396" s="4" t="s">
        <v>48</v>
      </c>
      <c r="C396" s="4" t="s">
        <v>3161</v>
      </c>
      <c r="D396" s="8" t="s">
        <v>3162</v>
      </c>
      <c r="E396" s="4" t="s">
        <v>3163</v>
      </c>
      <c r="F396" s="4" t="s">
        <v>3164</v>
      </c>
      <c r="G396" s="4"/>
      <c r="H396" s="4" t="s">
        <v>3139</v>
      </c>
      <c r="I396" s="4">
        <v>30807107</v>
      </c>
      <c r="J396" s="41">
        <v>42060</v>
      </c>
      <c r="K396" s="11">
        <v>2015</v>
      </c>
      <c r="L396" s="11">
        <v>2015</v>
      </c>
      <c r="M396" s="5">
        <v>250</v>
      </c>
      <c r="N396" s="4"/>
      <c r="O396" s="4"/>
      <c r="P396" s="4"/>
    </row>
    <row r="397" spans="1:16" ht="25.5" x14ac:dyDescent="0.2">
      <c r="A397" s="7" t="s">
        <v>30</v>
      </c>
      <c r="B397" s="4" t="s">
        <v>48</v>
      </c>
      <c r="C397" s="4" t="s">
        <v>3165</v>
      </c>
      <c r="D397" s="8" t="s">
        <v>3166</v>
      </c>
      <c r="E397" s="4" t="s">
        <v>3167</v>
      </c>
      <c r="F397" s="4" t="s">
        <v>3130</v>
      </c>
      <c r="G397" s="4"/>
      <c r="H397" s="4" t="s">
        <v>3168</v>
      </c>
      <c r="I397" s="4">
        <v>46957430</v>
      </c>
      <c r="J397" s="41">
        <v>42089</v>
      </c>
      <c r="K397" s="11">
        <v>2015</v>
      </c>
      <c r="L397" s="11">
        <v>2015</v>
      </c>
      <c r="M397" s="5">
        <v>1500</v>
      </c>
      <c r="N397" s="4"/>
      <c r="O397" s="4"/>
      <c r="P397" s="4"/>
    </row>
    <row r="398" spans="1:16" ht="25.5" x14ac:dyDescent="0.2">
      <c r="A398" s="7" t="s">
        <v>30</v>
      </c>
      <c r="B398" s="4" t="s">
        <v>48</v>
      </c>
      <c r="C398" s="4" t="s">
        <v>3124</v>
      </c>
      <c r="D398" s="8" t="s">
        <v>1445</v>
      </c>
      <c r="E398" s="4" t="s">
        <v>3169</v>
      </c>
      <c r="F398" s="4" t="s">
        <v>3130</v>
      </c>
      <c r="G398" s="4"/>
      <c r="H398" s="4" t="s">
        <v>3170</v>
      </c>
      <c r="I398" s="4">
        <v>31812490</v>
      </c>
      <c r="J398" s="41">
        <v>42312</v>
      </c>
      <c r="K398" s="11">
        <v>2015</v>
      </c>
      <c r="L398" s="11">
        <v>2015</v>
      </c>
      <c r="M398" s="5">
        <v>2000</v>
      </c>
      <c r="N398" s="4"/>
      <c r="O398" s="4"/>
      <c r="P398" s="4"/>
    </row>
    <row r="399" spans="1:16" ht="25.5" x14ac:dyDescent="0.2">
      <c r="A399" s="7" t="s">
        <v>30</v>
      </c>
      <c r="B399" s="4" t="s">
        <v>48</v>
      </c>
      <c r="C399" s="4" t="s">
        <v>3171</v>
      </c>
      <c r="D399" s="8" t="s">
        <v>3172</v>
      </c>
      <c r="E399" s="4" t="s">
        <v>3173</v>
      </c>
      <c r="F399" s="4" t="s">
        <v>1447</v>
      </c>
      <c r="G399" s="4"/>
      <c r="H399" s="4" t="s">
        <v>3174</v>
      </c>
      <c r="I399" s="4">
        <v>31616798</v>
      </c>
      <c r="J399" s="41">
        <v>42086</v>
      </c>
      <c r="K399" s="11">
        <v>2015</v>
      </c>
      <c r="L399" s="11">
        <v>2015</v>
      </c>
      <c r="M399" s="5">
        <v>200</v>
      </c>
      <c r="N399" s="4"/>
      <c r="O399" s="4"/>
      <c r="P399" s="4"/>
    </row>
    <row r="400" spans="1:16" ht="25.5" x14ac:dyDescent="0.2">
      <c r="A400" s="7" t="s">
        <v>30</v>
      </c>
      <c r="B400" s="4" t="s">
        <v>48</v>
      </c>
      <c r="C400" s="4" t="s">
        <v>3175</v>
      </c>
      <c r="D400" s="8" t="s">
        <v>3176</v>
      </c>
      <c r="E400" s="4" t="s">
        <v>3177</v>
      </c>
      <c r="F400" s="4" t="s">
        <v>1447</v>
      </c>
      <c r="G400" s="4"/>
      <c r="H400" s="4" t="s">
        <v>3178</v>
      </c>
      <c r="I400" s="4">
        <v>894915</v>
      </c>
      <c r="J400" s="41">
        <v>42038</v>
      </c>
      <c r="K400" s="11">
        <v>2015</v>
      </c>
      <c r="L400" s="11">
        <v>2015</v>
      </c>
      <c r="M400" s="5">
        <v>240</v>
      </c>
      <c r="N400" s="4"/>
      <c r="O400" s="4"/>
      <c r="P400" s="4"/>
    </row>
    <row r="401" spans="1:16" ht="25.5" x14ac:dyDescent="0.2">
      <c r="A401" s="7" t="s">
        <v>30</v>
      </c>
      <c r="B401" s="4" t="s">
        <v>48</v>
      </c>
      <c r="C401" s="4" t="s">
        <v>3179</v>
      </c>
      <c r="D401" s="8" t="s">
        <v>3180</v>
      </c>
      <c r="E401" s="4" t="s">
        <v>3181</v>
      </c>
      <c r="F401" s="4" t="s">
        <v>3130</v>
      </c>
      <c r="G401" s="4"/>
      <c r="H401" s="4" t="s">
        <v>3182</v>
      </c>
      <c r="I401" s="4">
        <v>31445799</v>
      </c>
      <c r="J401" s="41">
        <v>42216</v>
      </c>
      <c r="K401" s="11">
        <v>2015</v>
      </c>
      <c r="L401" s="11">
        <v>2015</v>
      </c>
      <c r="M401" s="5">
        <v>1000</v>
      </c>
      <c r="N401" s="4"/>
      <c r="O401" s="4"/>
      <c r="P401" s="4"/>
    </row>
    <row r="402" spans="1:16" ht="25.5" x14ac:dyDescent="0.2">
      <c r="A402" s="7" t="s">
        <v>30</v>
      </c>
      <c r="B402" s="4" t="s">
        <v>48</v>
      </c>
      <c r="C402" s="4" t="s">
        <v>3183</v>
      </c>
      <c r="D402" s="8" t="s">
        <v>3136</v>
      </c>
      <c r="E402" s="4" t="s">
        <v>3184</v>
      </c>
      <c r="F402" s="4" t="s">
        <v>1447</v>
      </c>
      <c r="G402" s="4"/>
      <c r="H402" s="4" t="s">
        <v>3185</v>
      </c>
      <c r="I402" s="4">
        <v>169731</v>
      </c>
      <c r="J402" s="41">
        <v>42215</v>
      </c>
      <c r="K402" s="11">
        <v>2015</v>
      </c>
      <c r="L402" s="11">
        <v>2015</v>
      </c>
      <c r="M402" s="5">
        <v>1000</v>
      </c>
      <c r="N402" s="4"/>
      <c r="O402" s="4"/>
      <c r="P402" s="4"/>
    </row>
    <row r="403" spans="1:16" ht="38.25" x14ac:dyDescent="0.2">
      <c r="A403" s="7" t="s">
        <v>30</v>
      </c>
      <c r="B403" s="4" t="s">
        <v>48</v>
      </c>
      <c r="C403" s="4" t="s">
        <v>3146</v>
      </c>
      <c r="D403" s="8" t="s">
        <v>3147</v>
      </c>
      <c r="E403" s="4" t="s">
        <v>3186</v>
      </c>
      <c r="F403" s="4" t="s">
        <v>3187</v>
      </c>
      <c r="G403" s="4" t="s">
        <v>223</v>
      </c>
      <c r="H403" s="4" t="s">
        <v>362</v>
      </c>
      <c r="I403" s="4">
        <v>30857571</v>
      </c>
      <c r="J403" s="41">
        <v>42360</v>
      </c>
      <c r="K403" s="11">
        <v>2015</v>
      </c>
      <c r="L403" s="11">
        <v>2016</v>
      </c>
      <c r="M403" s="5">
        <v>1800</v>
      </c>
      <c r="N403" s="4"/>
      <c r="O403" s="4"/>
      <c r="P403" s="4"/>
    </row>
    <row r="404" spans="1:16" ht="25.5" x14ac:dyDescent="0.2">
      <c r="A404" s="7" t="s">
        <v>30</v>
      </c>
      <c r="B404" s="4" t="s">
        <v>48</v>
      </c>
      <c r="C404" s="4" t="s">
        <v>3117</v>
      </c>
      <c r="D404" s="8" t="s">
        <v>3188</v>
      </c>
      <c r="E404" s="4" t="s">
        <v>3189</v>
      </c>
      <c r="F404" s="4" t="s">
        <v>1447</v>
      </c>
      <c r="G404" s="4"/>
      <c r="H404" s="4" t="s">
        <v>3190</v>
      </c>
      <c r="I404" s="4">
        <v>603520</v>
      </c>
      <c r="J404" s="41">
        <v>42146</v>
      </c>
      <c r="K404" s="11">
        <v>2015</v>
      </c>
      <c r="L404" s="11">
        <v>2015</v>
      </c>
      <c r="M404" s="5">
        <v>840</v>
      </c>
      <c r="N404" s="4"/>
      <c r="O404" s="4"/>
      <c r="P404" s="4"/>
    </row>
    <row r="405" spans="1:16" ht="25.5" x14ac:dyDescent="0.2">
      <c r="A405" s="7" t="s">
        <v>30</v>
      </c>
      <c r="B405" s="4" t="s">
        <v>48</v>
      </c>
      <c r="C405" s="4" t="s">
        <v>3191</v>
      </c>
      <c r="D405" s="8" t="s">
        <v>3166</v>
      </c>
      <c r="E405" s="4" t="s">
        <v>3192</v>
      </c>
      <c r="F405" s="4" t="s">
        <v>3193</v>
      </c>
      <c r="G405" s="4"/>
      <c r="H405" s="4" t="s">
        <v>3194</v>
      </c>
      <c r="I405" s="4">
        <v>31389139</v>
      </c>
      <c r="J405" s="41">
        <v>42164</v>
      </c>
      <c r="K405" s="11">
        <v>2015</v>
      </c>
      <c r="L405" s="11">
        <v>2015</v>
      </c>
      <c r="M405" s="5">
        <v>1992</v>
      </c>
      <c r="N405" s="4"/>
      <c r="O405" s="4"/>
      <c r="P405" s="4"/>
    </row>
    <row r="406" spans="1:16" ht="25.5" x14ac:dyDescent="0.2">
      <c r="A406" s="7" t="s">
        <v>30</v>
      </c>
      <c r="B406" s="4" t="s">
        <v>48</v>
      </c>
      <c r="C406" s="4" t="s">
        <v>3195</v>
      </c>
      <c r="D406" s="8" t="s">
        <v>3196</v>
      </c>
      <c r="E406" s="4" t="s">
        <v>3197</v>
      </c>
      <c r="F406" s="4" t="s">
        <v>3193</v>
      </c>
      <c r="G406" s="4"/>
      <c r="H406" s="4" t="s">
        <v>3198</v>
      </c>
      <c r="I406" s="4">
        <v>46123971</v>
      </c>
      <c r="J406" s="41">
        <v>42068</v>
      </c>
      <c r="K406" s="11">
        <v>2015</v>
      </c>
      <c r="L406" s="11">
        <v>2015</v>
      </c>
      <c r="M406" s="5">
        <v>1200</v>
      </c>
      <c r="N406" s="4"/>
      <c r="O406" s="4"/>
      <c r="P406" s="4"/>
    </row>
    <row r="407" spans="1:16" ht="25.5" x14ac:dyDescent="0.2">
      <c r="A407" s="7" t="s">
        <v>30</v>
      </c>
      <c r="B407" s="4" t="s">
        <v>48</v>
      </c>
      <c r="C407" s="4" t="s">
        <v>3199</v>
      </c>
      <c r="D407" s="8" t="s">
        <v>3196</v>
      </c>
      <c r="E407" s="4" t="s">
        <v>3200</v>
      </c>
      <c r="F407" s="4" t="s">
        <v>3193</v>
      </c>
      <c r="G407" s="4"/>
      <c r="H407" s="4" t="s">
        <v>3201</v>
      </c>
      <c r="I407" s="4">
        <v>311863</v>
      </c>
      <c r="J407" s="41">
        <v>42068</v>
      </c>
      <c r="K407" s="11">
        <v>2015</v>
      </c>
      <c r="L407" s="11">
        <v>2015</v>
      </c>
      <c r="M407" s="5">
        <v>15840</v>
      </c>
      <c r="N407" s="4"/>
      <c r="O407" s="4"/>
      <c r="P407" s="4"/>
    </row>
    <row r="408" spans="1:16" ht="25.5" x14ac:dyDescent="0.2">
      <c r="A408" s="7" t="s">
        <v>30</v>
      </c>
      <c r="B408" s="4" t="s">
        <v>48</v>
      </c>
      <c r="C408" s="4" t="s">
        <v>3199</v>
      </c>
      <c r="D408" s="8" t="s">
        <v>3196</v>
      </c>
      <c r="E408" s="4" t="s">
        <v>3202</v>
      </c>
      <c r="F408" s="4" t="s">
        <v>3193</v>
      </c>
      <c r="G408" s="4"/>
      <c r="H408" s="4" t="s">
        <v>3201</v>
      </c>
      <c r="I408" s="4">
        <v>311863</v>
      </c>
      <c r="J408" s="41">
        <v>42068</v>
      </c>
      <c r="K408" s="11">
        <v>2015</v>
      </c>
      <c r="L408" s="11">
        <v>2015</v>
      </c>
      <c r="M408" s="5">
        <v>5760</v>
      </c>
      <c r="N408" s="4"/>
      <c r="O408" s="4"/>
      <c r="P408" s="4"/>
    </row>
    <row r="409" spans="1:16" ht="25.5" x14ac:dyDescent="0.2">
      <c r="A409" s="7" t="s">
        <v>30</v>
      </c>
      <c r="B409" s="4" t="s">
        <v>48</v>
      </c>
      <c r="C409" s="4" t="s">
        <v>3203</v>
      </c>
      <c r="D409" s="8" t="s">
        <v>3196</v>
      </c>
      <c r="E409" s="4" t="s">
        <v>3204</v>
      </c>
      <c r="F409" s="4" t="s">
        <v>3193</v>
      </c>
      <c r="G409" s="4"/>
      <c r="H409" s="4" t="s">
        <v>2892</v>
      </c>
      <c r="I409" s="4">
        <v>36306941</v>
      </c>
      <c r="J409" s="41">
        <v>42068</v>
      </c>
      <c r="K409" s="11">
        <v>2015</v>
      </c>
      <c r="L409" s="11">
        <v>2015</v>
      </c>
      <c r="M409" s="5">
        <v>1800</v>
      </c>
      <c r="N409" s="4"/>
      <c r="O409" s="4"/>
      <c r="P409" s="4"/>
    </row>
    <row r="410" spans="1:16" ht="25.5" x14ac:dyDescent="0.2">
      <c r="A410" s="7" t="s">
        <v>30</v>
      </c>
      <c r="B410" s="4" t="s">
        <v>48</v>
      </c>
      <c r="C410" s="4" t="s">
        <v>3203</v>
      </c>
      <c r="D410" s="8" t="s">
        <v>3196</v>
      </c>
      <c r="E410" s="4" t="s">
        <v>3205</v>
      </c>
      <c r="F410" s="4" t="s">
        <v>3193</v>
      </c>
      <c r="G410" s="4"/>
      <c r="H410" s="4" t="s">
        <v>3206</v>
      </c>
      <c r="I410" s="4">
        <v>34149309</v>
      </c>
      <c r="J410" s="41">
        <v>42068</v>
      </c>
      <c r="K410" s="11">
        <v>2015</v>
      </c>
      <c r="L410" s="11">
        <v>2015</v>
      </c>
      <c r="M410" s="5">
        <v>1200</v>
      </c>
      <c r="N410" s="4"/>
      <c r="O410" s="4"/>
      <c r="P410" s="4"/>
    </row>
    <row r="411" spans="1:16" ht="25.5" x14ac:dyDescent="0.2">
      <c r="A411" s="7" t="s">
        <v>30</v>
      </c>
      <c r="B411" s="4" t="s">
        <v>48</v>
      </c>
      <c r="C411" s="4" t="s">
        <v>3207</v>
      </c>
      <c r="D411" s="8" t="s">
        <v>3196</v>
      </c>
      <c r="E411" s="4" t="s">
        <v>3208</v>
      </c>
      <c r="F411" s="4" t="s">
        <v>3193</v>
      </c>
      <c r="G411" s="4"/>
      <c r="H411" s="4" t="s">
        <v>3209</v>
      </c>
      <c r="I411" s="4">
        <v>45721386</v>
      </c>
      <c r="J411" s="41">
        <v>42068</v>
      </c>
      <c r="K411" s="11">
        <v>2015</v>
      </c>
      <c r="L411" s="11">
        <v>2015</v>
      </c>
      <c r="M411" s="5">
        <v>2400</v>
      </c>
      <c r="N411" s="4"/>
      <c r="O411" s="4"/>
      <c r="P411" s="4"/>
    </row>
    <row r="412" spans="1:16" ht="25.5" x14ac:dyDescent="0.2">
      <c r="A412" s="7" t="s">
        <v>30</v>
      </c>
      <c r="B412" s="4" t="s">
        <v>48</v>
      </c>
      <c r="C412" s="4" t="s">
        <v>3203</v>
      </c>
      <c r="D412" s="8" t="s">
        <v>3196</v>
      </c>
      <c r="E412" s="4" t="s">
        <v>3210</v>
      </c>
      <c r="F412" s="4" t="s">
        <v>3193</v>
      </c>
      <c r="G412" s="4"/>
      <c r="H412" s="4" t="s">
        <v>3211</v>
      </c>
      <c r="I412" s="4">
        <v>36661431</v>
      </c>
      <c r="J412" s="41">
        <v>42068</v>
      </c>
      <c r="K412" s="11">
        <v>2015</v>
      </c>
      <c r="L412" s="11">
        <v>2015</v>
      </c>
      <c r="M412" s="5">
        <v>1200</v>
      </c>
      <c r="N412" s="4"/>
      <c r="O412" s="4"/>
      <c r="P412" s="4"/>
    </row>
    <row r="413" spans="1:16" ht="25.5" x14ac:dyDescent="0.2">
      <c r="A413" s="7" t="s">
        <v>30</v>
      </c>
      <c r="B413" s="4" t="s">
        <v>48</v>
      </c>
      <c r="C413" s="4" t="s">
        <v>3212</v>
      </c>
      <c r="D413" s="8" t="s">
        <v>3213</v>
      </c>
      <c r="E413" s="4" t="s">
        <v>3214</v>
      </c>
      <c r="F413" s="4" t="s">
        <v>3193</v>
      </c>
      <c r="G413" s="4"/>
      <c r="H413" s="4" t="s">
        <v>3215</v>
      </c>
      <c r="I413" s="4">
        <v>510173</v>
      </c>
      <c r="J413" s="41">
        <v>42093</v>
      </c>
      <c r="K413" s="11">
        <v>2015</v>
      </c>
      <c r="L413" s="11">
        <v>2015</v>
      </c>
      <c r="M413" s="5">
        <v>4800</v>
      </c>
      <c r="N413" s="4"/>
      <c r="O413" s="4"/>
      <c r="P413" s="4"/>
    </row>
    <row r="414" spans="1:16" ht="25.5" x14ac:dyDescent="0.2">
      <c r="A414" s="7" t="s">
        <v>30</v>
      </c>
      <c r="B414" s="4" t="s">
        <v>48</v>
      </c>
      <c r="C414" s="4" t="s">
        <v>3216</v>
      </c>
      <c r="D414" s="8" t="s">
        <v>3196</v>
      </c>
      <c r="E414" s="4" t="s">
        <v>3217</v>
      </c>
      <c r="F414" s="4" t="s">
        <v>3193</v>
      </c>
      <c r="G414" s="4"/>
      <c r="H414" s="4" t="s">
        <v>3201</v>
      </c>
      <c r="I414" s="4">
        <v>311863</v>
      </c>
      <c r="J414" s="41">
        <v>42270</v>
      </c>
      <c r="K414" s="11">
        <v>2015</v>
      </c>
      <c r="L414" s="11">
        <v>2015</v>
      </c>
      <c r="M414" s="5">
        <v>1188</v>
      </c>
      <c r="N414" s="4"/>
      <c r="O414" s="4"/>
      <c r="P414" s="4"/>
    </row>
    <row r="415" spans="1:16" ht="25.5" x14ac:dyDescent="0.2">
      <c r="A415" s="7" t="s">
        <v>30</v>
      </c>
      <c r="B415" s="4" t="s">
        <v>48</v>
      </c>
      <c r="C415" s="4" t="s">
        <v>3218</v>
      </c>
      <c r="D415" s="8" t="s">
        <v>3196</v>
      </c>
      <c r="E415" s="4" t="s">
        <v>3219</v>
      </c>
      <c r="F415" s="4" t="s">
        <v>3193</v>
      </c>
      <c r="G415" s="4"/>
      <c r="H415" s="4" t="s">
        <v>3201</v>
      </c>
      <c r="I415" s="4">
        <v>311863</v>
      </c>
      <c r="J415" s="41">
        <v>42306</v>
      </c>
      <c r="K415" s="11">
        <v>2015</v>
      </c>
      <c r="L415" s="11">
        <v>2015</v>
      </c>
      <c r="M415" s="5">
        <v>1176</v>
      </c>
      <c r="N415" s="4"/>
      <c r="O415" s="4"/>
      <c r="P415" s="4"/>
    </row>
    <row r="416" spans="1:16" x14ac:dyDescent="0.2">
      <c r="A416" s="7" t="s">
        <v>30</v>
      </c>
      <c r="B416" s="4" t="s">
        <v>48</v>
      </c>
      <c r="C416" s="4" t="s">
        <v>3220</v>
      </c>
      <c r="D416" s="8" t="s">
        <v>3221</v>
      </c>
      <c r="E416" s="4" t="s">
        <v>3222</v>
      </c>
      <c r="F416" s="4" t="s">
        <v>3193</v>
      </c>
      <c r="G416" s="4"/>
      <c r="H416" s="4" t="s">
        <v>3223</v>
      </c>
      <c r="I416" s="4">
        <v>31588433</v>
      </c>
      <c r="J416" s="41">
        <v>42324</v>
      </c>
      <c r="K416" s="11">
        <v>2015</v>
      </c>
      <c r="L416" s="11">
        <v>2015</v>
      </c>
      <c r="M416" s="5">
        <v>12000</v>
      </c>
      <c r="N416" s="4"/>
      <c r="O416" s="4"/>
      <c r="P416" s="4"/>
    </row>
    <row r="417" spans="1:16" x14ac:dyDescent="0.2">
      <c r="A417" s="7" t="s">
        <v>30</v>
      </c>
      <c r="B417" s="4" t="s">
        <v>48</v>
      </c>
      <c r="C417" s="4" t="s">
        <v>3224</v>
      </c>
      <c r="D417" s="8" t="s">
        <v>3158</v>
      </c>
      <c r="E417" s="4" t="s">
        <v>3225</v>
      </c>
      <c r="F417" s="4" t="s">
        <v>3130</v>
      </c>
      <c r="G417" s="4"/>
      <c r="H417" s="4" t="s">
        <v>362</v>
      </c>
      <c r="I417" s="4">
        <v>30857571</v>
      </c>
      <c r="J417" s="41">
        <v>41991</v>
      </c>
      <c r="K417" s="11">
        <v>2015</v>
      </c>
      <c r="L417" s="11">
        <v>2015</v>
      </c>
      <c r="M417" s="5">
        <v>2200</v>
      </c>
      <c r="N417" s="4"/>
      <c r="O417" s="4"/>
      <c r="P417" s="4"/>
    </row>
    <row r="418" spans="1:16" ht="25.5" x14ac:dyDescent="0.2">
      <c r="A418" s="7" t="s">
        <v>30</v>
      </c>
      <c r="B418" s="4" t="s">
        <v>48</v>
      </c>
      <c r="C418" s="4" t="s">
        <v>3226</v>
      </c>
      <c r="D418" s="8" t="s">
        <v>3227</v>
      </c>
      <c r="E418" s="4" t="s">
        <v>3228</v>
      </c>
      <c r="F418" s="4" t="s">
        <v>1447</v>
      </c>
      <c r="G418" s="4"/>
      <c r="H418" s="4" t="s">
        <v>3229</v>
      </c>
      <c r="I418" s="4">
        <v>179949</v>
      </c>
      <c r="J418" s="41">
        <v>42055</v>
      </c>
      <c r="K418" s="11">
        <v>2015</v>
      </c>
      <c r="L418" s="11">
        <v>2015</v>
      </c>
      <c r="M418" s="5">
        <v>300</v>
      </c>
      <c r="N418" s="4"/>
      <c r="O418" s="4"/>
      <c r="P418" s="4"/>
    </row>
    <row r="419" spans="1:16" ht="25.5" x14ac:dyDescent="0.2">
      <c r="A419" s="7" t="s">
        <v>30</v>
      </c>
      <c r="B419" s="4" t="s">
        <v>48</v>
      </c>
      <c r="C419" s="4" t="s">
        <v>3226</v>
      </c>
      <c r="D419" s="8" t="s">
        <v>3230</v>
      </c>
      <c r="E419" s="4" t="s">
        <v>3231</v>
      </c>
      <c r="F419" s="4" t="s">
        <v>1447</v>
      </c>
      <c r="G419" s="4"/>
      <c r="H419" s="4" t="s">
        <v>3229</v>
      </c>
      <c r="I419" s="4">
        <v>179949</v>
      </c>
      <c r="J419" s="41">
        <v>42055</v>
      </c>
      <c r="K419" s="11">
        <v>2015</v>
      </c>
      <c r="L419" s="11">
        <v>2015</v>
      </c>
      <c r="M419" s="5">
        <v>300</v>
      </c>
      <c r="N419" s="4"/>
      <c r="O419" s="4"/>
      <c r="P419" s="4"/>
    </row>
    <row r="420" spans="1:16" ht="25.5" x14ac:dyDescent="0.2">
      <c r="A420" s="7" t="s">
        <v>30</v>
      </c>
      <c r="B420" s="4" t="s">
        <v>48</v>
      </c>
      <c r="C420" s="4" t="s">
        <v>3232</v>
      </c>
      <c r="D420" s="8" t="s">
        <v>3172</v>
      </c>
      <c r="E420" s="4" t="s">
        <v>3233</v>
      </c>
      <c r="F420" s="4" t="s">
        <v>1447</v>
      </c>
      <c r="G420" s="4"/>
      <c r="H420" s="4" t="s">
        <v>3234</v>
      </c>
      <c r="I420" s="4">
        <v>36658294</v>
      </c>
      <c r="J420" s="41">
        <v>42083</v>
      </c>
      <c r="K420" s="11">
        <v>2015</v>
      </c>
      <c r="L420" s="11">
        <v>2015</v>
      </c>
      <c r="M420" s="5">
        <v>200</v>
      </c>
      <c r="N420" s="4"/>
      <c r="O420" s="4"/>
      <c r="P420" s="4"/>
    </row>
    <row r="421" spans="1:16" ht="25.5" x14ac:dyDescent="0.2">
      <c r="A421" s="7" t="s">
        <v>30</v>
      </c>
      <c r="B421" s="4" t="s">
        <v>48</v>
      </c>
      <c r="C421" s="4" t="s">
        <v>3235</v>
      </c>
      <c r="D421" s="8" t="s">
        <v>3236</v>
      </c>
      <c r="E421" s="4" t="s">
        <v>3237</v>
      </c>
      <c r="F421" s="4" t="s">
        <v>1447</v>
      </c>
      <c r="G421" s="4"/>
      <c r="H421" s="4" t="s">
        <v>3238</v>
      </c>
      <c r="I421" s="4">
        <v>315231</v>
      </c>
      <c r="J421" s="41">
        <v>42258</v>
      </c>
      <c r="K421" s="11">
        <v>2015</v>
      </c>
      <c r="L421" s="11">
        <v>2015</v>
      </c>
      <c r="M421" s="5">
        <v>220</v>
      </c>
      <c r="N421" s="4"/>
      <c r="O421" s="4"/>
      <c r="P421" s="4"/>
    </row>
    <row r="422" spans="1:16" ht="25.5" x14ac:dyDescent="0.2">
      <c r="A422" s="7" t="s">
        <v>30</v>
      </c>
      <c r="B422" s="4" t="s">
        <v>46</v>
      </c>
      <c r="C422" s="4" t="s">
        <v>3239</v>
      </c>
      <c r="D422" s="8" t="s">
        <v>3240</v>
      </c>
      <c r="E422" s="4" t="s">
        <v>3241</v>
      </c>
      <c r="F422" s="4"/>
      <c r="G422" s="4"/>
      <c r="H422" s="4" t="s">
        <v>3242</v>
      </c>
      <c r="I422" s="4"/>
      <c r="J422" s="41">
        <v>42005</v>
      </c>
      <c r="K422" s="11">
        <v>2015</v>
      </c>
      <c r="L422" s="11">
        <v>2015</v>
      </c>
      <c r="M422" s="5">
        <v>27074.51</v>
      </c>
      <c r="N422" s="4"/>
      <c r="O422" s="4"/>
      <c r="P422" s="4"/>
    </row>
    <row r="423" spans="1:16" ht="25.5" x14ac:dyDescent="0.2">
      <c r="A423" s="7" t="s">
        <v>30</v>
      </c>
      <c r="B423" s="4" t="s">
        <v>46</v>
      </c>
      <c r="C423" s="4" t="s">
        <v>3243</v>
      </c>
      <c r="D423" s="8" t="s">
        <v>3244</v>
      </c>
      <c r="E423" s="4" t="s">
        <v>3245</v>
      </c>
      <c r="F423" s="4"/>
      <c r="G423" s="4"/>
      <c r="H423" s="4" t="s">
        <v>3246</v>
      </c>
      <c r="I423" s="4">
        <v>17055270</v>
      </c>
      <c r="J423" s="41">
        <v>42005</v>
      </c>
      <c r="K423" s="11">
        <v>2015</v>
      </c>
      <c r="L423" s="11">
        <v>2015</v>
      </c>
      <c r="M423" s="5">
        <v>13408.28</v>
      </c>
      <c r="N423" s="4"/>
      <c r="O423" s="4"/>
      <c r="P423" s="4"/>
    </row>
    <row r="424" spans="1:16" ht="25.5" x14ac:dyDescent="0.2">
      <c r="A424" s="7" t="s">
        <v>30</v>
      </c>
      <c r="B424" s="4" t="s">
        <v>46</v>
      </c>
      <c r="C424" s="4" t="s">
        <v>3247</v>
      </c>
      <c r="D424" s="8" t="s">
        <v>3248</v>
      </c>
      <c r="E424" s="4" t="s">
        <v>3249</v>
      </c>
      <c r="F424" s="4"/>
      <c r="G424" s="4"/>
      <c r="H424" s="4" t="s">
        <v>3250</v>
      </c>
      <c r="I424" s="4">
        <v>31340628</v>
      </c>
      <c r="J424" s="41">
        <v>42005</v>
      </c>
      <c r="K424" s="11">
        <v>2015</v>
      </c>
      <c r="L424" s="11">
        <v>2015</v>
      </c>
      <c r="M424" s="5">
        <v>1800</v>
      </c>
      <c r="N424" s="4"/>
      <c r="O424" s="4"/>
      <c r="P424" s="4"/>
    </row>
    <row r="425" spans="1:16" ht="25.5" x14ac:dyDescent="0.2">
      <c r="A425" s="7" t="s">
        <v>30</v>
      </c>
      <c r="B425" s="4" t="s">
        <v>46</v>
      </c>
      <c r="C425" s="4" t="s">
        <v>3251</v>
      </c>
      <c r="D425" s="8" t="s">
        <v>3252</v>
      </c>
      <c r="E425" s="4" t="s">
        <v>2671</v>
      </c>
      <c r="F425" s="4"/>
      <c r="G425" s="4"/>
      <c r="H425" s="4" t="s">
        <v>3242</v>
      </c>
      <c r="I425" s="4"/>
      <c r="J425" s="41">
        <v>42269</v>
      </c>
      <c r="K425" s="11">
        <v>2015</v>
      </c>
      <c r="L425" s="11">
        <v>2015</v>
      </c>
      <c r="M425" s="5">
        <v>2350</v>
      </c>
      <c r="N425" s="4"/>
      <c r="O425" s="4"/>
      <c r="P425" s="4"/>
    </row>
    <row r="426" spans="1:16" ht="25.5" x14ac:dyDescent="0.2">
      <c r="A426" s="7" t="s">
        <v>30</v>
      </c>
      <c r="B426" s="4" t="s">
        <v>46</v>
      </c>
      <c r="C426" s="4" t="s">
        <v>3253</v>
      </c>
      <c r="D426" s="8" t="s">
        <v>3254</v>
      </c>
      <c r="E426" s="4" t="s">
        <v>3255</v>
      </c>
      <c r="F426" s="4"/>
      <c r="G426" s="4"/>
      <c r="H426" s="4" t="s">
        <v>3242</v>
      </c>
      <c r="I426" s="4"/>
      <c r="J426" s="41">
        <v>42264</v>
      </c>
      <c r="K426" s="11">
        <v>2015</v>
      </c>
      <c r="L426" s="11">
        <v>2015</v>
      </c>
      <c r="M426" s="5">
        <v>333.33</v>
      </c>
      <c r="N426" s="4"/>
      <c r="O426" s="4"/>
      <c r="P426" s="4"/>
    </row>
    <row r="427" spans="1:16" ht="25.5" x14ac:dyDescent="0.2">
      <c r="A427" s="7" t="s">
        <v>30</v>
      </c>
      <c r="B427" s="4" t="s">
        <v>46</v>
      </c>
      <c r="C427" s="4" t="s">
        <v>3256</v>
      </c>
      <c r="D427" s="8" t="s">
        <v>3257</v>
      </c>
      <c r="E427" s="4" t="s">
        <v>3258</v>
      </c>
      <c r="F427" s="4"/>
      <c r="G427" s="4"/>
      <c r="H427" s="4" t="s">
        <v>3242</v>
      </c>
      <c r="I427" s="4"/>
      <c r="J427" s="41">
        <v>42249</v>
      </c>
      <c r="K427" s="11">
        <v>2015</v>
      </c>
      <c r="L427" s="11">
        <v>2015</v>
      </c>
      <c r="M427" s="5">
        <v>3050</v>
      </c>
      <c r="N427" s="4"/>
      <c r="O427" s="4"/>
      <c r="P427" s="4"/>
    </row>
    <row r="428" spans="1:16" ht="25.5" x14ac:dyDescent="0.2">
      <c r="A428" s="7" t="s">
        <v>30</v>
      </c>
      <c r="B428" s="4" t="s">
        <v>46</v>
      </c>
      <c r="C428" s="4" t="s">
        <v>3259</v>
      </c>
      <c r="D428" s="8" t="s">
        <v>3260</v>
      </c>
      <c r="E428" s="4" t="s">
        <v>3261</v>
      </c>
      <c r="F428" s="4"/>
      <c r="G428" s="4"/>
      <c r="H428" s="4" t="s">
        <v>3242</v>
      </c>
      <c r="I428" s="4"/>
      <c r="J428" s="41">
        <v>42060</v>
      </c>
      <c r="K428" s="11">
        <v>2014</v>
      </c>
      <c r="L428" s="11">
        <v>2015</v>
      </c>
      <c r="M428" s="5">
        <v>458.23</v>
      </c>
      <c r="N428" s="4"/>
      <c r="O428" s="4"/>
      <c r="P428" s="4"/>
    </row>
    <row r="429" spans="1:16" ht="25.5" x14ac:dyDescent="0.2">
      <c r="A429" s="7" t="s">
        <v>30</v>
      </c>
      <c r="B429" s="4" t="s">
        <v>46</v>
      </c>
      <c r="C429" s="4" t="s">
        <v>3262</v>
      </c>
      <c r="D429" s="8" t="s">
        <v>1555</v>
      </c>
      <c r="E429" s="4" t="s">
        <v>3263</v>
      </c>
      <c r="F429" s="4"/>
      <c r="G429" s="4"/>
      <c r="H429" s="4" t="s">
        <v>3264</v>
      </c>
      <c r="I429" s="4"/>
      <c r="J429" s="41">
        <v>42124</v>
      </c>
      <c r="K429" s="11">
        <v>2015</v>
      </c>
      <c r="L429" s="11">
        <v>2015</v>
      </c>
      <c r="M429" s="5">
        <v>1490</v>
      </c>
      <c r="N429" s="4"/>
      <c r="O429" s="4"/>
      <c r="P429" s="4"/>
    </row>
    <row r="430" spans="1:16" ht="25.5" x14ac:dyDescent="0.2">
      <c r="A430" s="7" t="s">
        <v>30</v>
      </c>
      <c r="B430" s="4" t="s">
        <v>46</v>
      </c>
      <c r="C430" s="4" t="s">
        <v>3262</v>
      </c>
      <c r="D430" s="8" t="s">
        <v>1555</v>
      </c>
      <c r="E430" s="4" t="s">
        <v>3265</v>
      </c>
      <c r="F430" s="4"/>
      <c r="G430" s="4"/>
      <c r="H430" s="4" t="s">
        <v>3264</v>
      </c>
      <c r="I430" s="4"/>
      <c r="J430" s="41">
        <v>42340</v>
      </c>
      <c r="K430" s="11">
        <v>2015</v>
      </c>
      <c r="L430" s="11">
        <v>2015</v>
      </c>
      <c r="M430" s="5">
        <v>1490</v>
      </c>
      <c r="N430" s="4"/>
      <c r="O430" s="4"/>
      <c r="P430" s="4"/>
    </row>
    <row r="431" spans="1:16" ht="25.5" x14ac:dyDescent="0.2">
      <c r="A431" s="7" t="s">
        <v>30</v>
      </c>
      <c r="B431" s="4" t="s">
        <v>46</v>
      </c>
      <c r="C431" s="4" t="s">
        <v>3262</v>
      </c>
      <c r="D431" s="8" t="s">
        <v>1555</v>
      </c>
      <c r="E431" s="4" t="s">
        <v>3266</v>
      </c>
      <c r="F431" s="4"/>
      <c r="G431" s="4"/>
      <c r="H431" s="4" t="s">
        <v>3267</v>
      </c>
      <c r="I431" s="4">
        <v>36278025</v>
      </c>
      <c r="J431" s="41">
        <v>42353</v>
      </c>
      <c r="K431" s="11">
        <v>2015</v>
      </c>
      <c r="L431" s="11">
        <v>2015</v>
      </c>
      <c r="M431" s="5">
        <v>2160</v>
      </c>
      <c r="N431" s="4"/>
      <c r="O431" s="4"/>
      <c r="P431" s="4"/>
    </row>
    <row r="432" spans="1:16" ht="25.5" x14ac:dyDescent="0.2">
      <c r="A432" s="7" t="s">
        <v>30</v>
      </c>
      <c r="B432" s="4" t="s">
        <v>46</v>
      </c>
      <c r="C432" s="4" t="s">
        <v>3268</v>
      </c>
      <c r="D432" s="8" t="s">
        <v>3269</v>
      </c>
      <c r="E432" s="4" t="s">
        <v>2665</v>
      </c>
      <c r="F432" s="4"/>
      <c r="G432" s="4"/>
      <c r="H432" s="4" t="s">
        <v>3270</v>
      </c>
      <c r="I432" s="4">
        <v>31680500</v>
      </c>
      <c r="J432" s="41">
        <v>42114</v>
      </c>
      <c r="K432" s="11">
        <v>2015</v>
      </c>
      <c r="L432" s="11">
        <v>2015</v>
      </c>
      <c r="M432" s="5">
        <v>840</v>
      </c>
      <c r="N432" s="4"/>
      <c r="O432" s="4"/>
      <c r="P432" s="4"/>
    </row>
    <row r="433" spans="1:16" ht="25.5" x14ac:dyDescent="0.2">
      <c r="A433" s="7" t="s">
        <v>30</v>
      </c>
      <c r="B433" s="4" t="s">
        <v>46</v>
      </c>
      <c r="C433" s="4" t="s">
        <v>3268</v>
      </c>
      <c r="D433" s="8" t="s">
        <v>3271</v>
      </c>
      <c r="E433" s="4" t="s">
        <v>2707</v>
      </c>
      <c r="F433" s="4"/>
      <c r="G433" s="4"/>
      <c r="H433" s="4" t="s">
        <v>3270</v>
      </c>
      <c r="I433" s="4">
        <v>31680500</v>
      </c>
      <c r="J433" s="41">
        <v>42166</v>
      </c>
      <c r="K433" s="11">
        <v>2015</v>
      </c>
      <c r="L433" s="11">
        <v>2015</v>
      </c>
      <c r="M433" s="5">
        <v>350</v>
      </c>
      <c r="N433" s="4"/>
      <c r="O433" s="4"/>
      <c r="P433" s="4"/>
    </row>
    <row r="434" spans="1:16" ht="25.5" x14ac:dyDescent="0.2">
      <c r="A434" s="7" t="s">
        <v>30</v>
      </c>
      <c r="B434" s="4" t="s">
        <v>46</v>
      </c>
      <c r="C434" s="4" t="s">
        <v>3272</v>
      </c>
      <c r="D434" s="8" t="s">
        <v>1530</v>
      </c>
      <c r="E434" s="4" t="s">
        <v>3273</v>
      </c>
      <c r="F434" s="4"/>
      <c r="G434" s="4"/>
      <c r="H434" s="4" t="s">
        <v>3242</v>
      </c>
      <c r="I434" s="4"/>
      <c r="J434" s="41">
        <v>42292</v>
      </c>
      <c r="K434" s="11">
        <v>2015</v>
      </c>
      <c r="L434" s="11">
        <v>2015</v>
      </c>
      <c r="M434" s="5">
        <v>300</v>
      </c>
      <c r="N434" s="4"/>
      <c r="O434" s="4"/>
      <c r="P434" s="4"/>
    </row>
    <row r="435" spans="1:16" ht="25.5" x14ac:dyDescent="0.2">
      <c r="A435" s="7" t="s">
        <v>30</v>
      </c>
      <c r="B435" s="4" t="s">
        <v>46</v>
      </c>
      <c r="C435" s="4" t="s">
        <v>3274</v>
      </c>
      <c r="D435" s="8" t="s">
        <v>1530</v>
      </c>
      <c r="E435" s="4" t="s">
        <v>3275</v>
      </c>
      <c r="F435" s="4"/>
      <c r="G435" s="4"/>
      <c r="H435" s="4" t="s">
        <v>3242</v>
      </c>
      <c r="I435" s="4"/>
      <c r="J435" s="41">
        <v>42306</v>
      </c>
      <c r="K435" s="11">
        <v>2015</v>
      </c>
      <c r="L435" s="11">
        <v>2015</v>
      </c>
      <c r="M435" s="5">
        <v>150</v>
      </c>
      <c r="N435" s="4"/>
      <c r="O435" s="4"/>
      <c r="P435" s="4"/>
    </row>
    <row r="436" spans="1:16" ht="25.5" x14ac:dyDescent="0.2">
      <c r="A436" s="7" t="s">
        <v>30</v>
      </c>
      <c r="B436" s="4" t="s">
        <v>46</v>
      </c>
      <c r="C436" s="4" t="s">
        <v>3247</v>
      </c>
      <c r="D436" s="8" t="s">
        <v>3248</v>
      </c>
      <c r="E436" s="4" t="s">
        <v>3276</v>
      </c>
      <c r="F436" s="4"/>
      <c r="G436" s="4"/>
      <c r="H436" s="4" t="s">
        <v>3277</v>
      </c>
      <c r="I436" s="4">
        <v>32016247</v>
      </c>
      <c r="J436" s="41">
        <v>42005</v>
      </c>
      <c r="K436" s="11">
        <v>2015</v>
      </c>
      <c r="L436" s="11">
        <v>2015</v>
      </c>
      <c r="M436" s="5">
        <v>1740</v>
      </c>
      <c r="N436" s="4"/>
      <c r="O436" s="4"/>
      <c r="P436" s="4"/>
    </row>
    <row r="437" spans="1:16" ht="25.5" x14ac:dyDescent="0.2">
      <c r="A437" s="7" t="s">
        <v>30</v>
      </c>
      <c r="B437" s="4" t="s">
        <v>46</v>
      </c>
      <c r="C437" s="4" t="s">
        <v>3278</v>
      </c>
      <c r="D437" s="8" t="s">
        <v>3279</v>
      </c>
      <c r="E437" s="4" t="s">
        <v>3280</v>
      </c>
      <c r="F437" s="4"/>
      <c r="G437" s="4"/>
      <c r="H437" s="4" t="s">
        <v>3264</v>
      </c>
      <c r="I437" s="4"/>
      <c r="J437" s="41">
        <v>42256</v>
      </c>
      <c r="K437" s="11">
        <v>2015</v>
      </c>
      <c r="L437" s="11">
        <v>2015</v>
      </c>
      <c r="M437" s="5">
        <v>6741.68</v>
      </c>
      <c r="N437" s="4"/>
      <c r="O437" s="4"/>
      <c r="P437" s="4"/>
    </row>
    <row r="438" spans="1:16" ht="25.5" x14ac:dyDescent="0.2">
      <c r="A438" s="7" t="s">
        <v>30</v>
      </c>
      <c r="B438" s="4" t="s">
        <v>46</v>
      </c>
      <c r="C438" s="4" t="s">
        <v>3281</v>
      </c>
      <c r="D438" s="8" t="s">
        <v>3282</v>
      </c>
      <c r="E438" s="4" t="s">
        <v>3283</v>
      </c>
      <c r="F438" s="4"/>
      <c r="G438" s="4"/>
      <c r="H438" s="4" t="s">
        <v>1523</v>
      </c>
      <c r="I438" s="4">
        <v>36285757</v>
      </c>
      <c r="J438" s="41">
        <v>42209</v>
      </c>
      <c r="K438" s="11">
        <v>2015</v>
      </c>
      <c r="L438" s="11">
        <v>2015</v>
      </c>
      <c r="M438" s="5">
        <v>250</v>
      </c>
      <c r="N438" s="4"/>
      <c r="O438" s="4"/>
      <c r="P438" s="4"/>
    </row>
    <row r="439" spans="1:16" ht="25.5" x14ac:dyDescent="0.2">
      <c r="A439" s="7" t="s">
        <v>30</v>
      </c>
      <c r="B439" s="4" t="s">
        <v>46</v>
      </c>
      <c r="C439" s="4" t="s">
        <v>3284</v>
      </c>
      <c r="D439" s="8" t="s">
        <v>1555</v>
      </c>
      <c r="E439" s="4" t="s">
        <v>2668</v>
      </c>
      <c r="F439" s="4"/>
      <c r="G439" s="4"/>
      <c r="H439" s="4" t="s">
        <v>3285</v>
      </c>
      <c r="I439" s="4">
        <v>35896833</v>
      </c>
      <c r="J439" s="41">
        <v>42027</v>
      </c>
      <c r="K439" s="11">
        <v>2015</v>
      </c>
      <c r="L439" s="11">
        <v>2015</v>
      </c>
      <c r="M439" s="5">
        <v>980</v>
      </c>
      <c r="N439" s="4"/>
      <c r="O439" s="4"/>
      <c r="P439" s="4"/>
    </row>
    <row r="440" spans="1:16" ht="25.5" x14ac:dyDescent="0.2">
      <c r="A440" s="7" t="s">
        <v>30</v>
      </c>
      <c r="B440" s="4" t="s">
        <v>46</v>
      </c>
      <c r="C440" s="4" t="s">
        <v>3286</v>
      </c>
      <c r="D440" s="8" t="s">
        <v>3248</v>
      </c>
      <c r="E440" s="4" t="s">
        <v>3287</v>
      </c>
      <c r="F440" s="4"/>
      <c r="G440" s="4"/>
      <c r="H440" s="4" t="s">
        <v>3288</v>
      </c>
      <c r="I440" s="4">
        <v>18048919</v>
      </c>
      <c r="J440" s="41">
        <v>42005</v>
      </c>
      <c r="K440" s="11">
        <v>2014</v>
      </c>
      <c r="L440" s="11">
        <v>2015</v>
      </c>
      <c r="M440" s="5">
        <v>2245.84</v>
      </c>
      <c r="N440" s="4"/>
      <c r="O440" s="4"/>
      <c r="P440" s="4"/>
    </row>
    <row r="441" spans="1:16" ht="25.5" x14ac:dyDescent="0.2">
      <c r="A441" s="7" t="s">
        <v>30</v>
      </c>
      <c r="B441" s="4" t="s">
        <v>46</v>
      </c>
      <c r="C441" s="4" t="s">
        <v>3286</v>
      </c>
      <c r="D441" s="8" t="s">
        <v>3248</v>
      </c>
      <c r="E441" s="4" t="s">
        <v>3289</v>
      </c>
      <c r="F441" s="4"/>
      <c r="G441" s="4"/>
      <c r="H441" s="4" t="s">
        <v>3290</v>
      </c>
      <c r="I441" s="4">
        <v>42164281</v>
      </c>
      <c r="J441" s="41">
        <v>42005</v>
      </c>
      <c r="K441" s="11">
        <v>2014</v>
      </c>
      <c r="L441" s="11">
        <v>2015</v>
      </c>
      <c r="M441" s="5">
        <v>19142.509999999998</v>
      </c>
      <c r="N441" s="4"/>
      <c r="O441" s="4"/>
      <c r="P441" s="4"/>
    </row>
    <row r="442" spans="1:16" ht="25.5" x14ac:dyDescent="0.2">
      <c r="A442" s="7" t="s">
        <v>30</v>
      </c>
      <c r="B442" s="4" t="s">
        <v>46</v>
      </c>
      <c r="C442" s="4" t="s">
        <v>3286</v>
      </c>
      <c r="D442" s="8" t="s">
        <v>3248</v>
      </c>
      <c r="E442" s="4" t="s">
        <v>3291</v>
      </c>
      <c r="F442" s="4"/>
      <c r="G442" s="4"/>
      <c r="H442" s="4" t="s">
        <v>3292</v>
      </c>
      <c r="I442" s="4">
        <v>42295190</v>
      </c>
      <c r="J442" s="41">
        <v>42005</v>
      </c>
      <c r="K442" s="11">
        <v>2014</v>
      </c>
      <c r="L442" s="11">
        <v>2015</v>
      </c>
      <c r="M442" s="5">
        <v>1137.51</v>
      </c>
      <c r="N442" s="4"/>
      <c r="O442" s="4"/>
      <c r="P442" s="4"/>
    </row>
    <row r="443" spans="1:16" ht="25.5" x14ac:dyDescent="0.2">
      <c r="A443" s="7" t="s">
        <v>30</v>
      </c>
      <c r="B443" s="4" t="s">
        <v>46</v>
      </c>
      <c r="C443" s="4" t="s">
        <v>3286</v>
      </c>
      <c r="D443" s="8" t="s">
        <v>3248</v>
      </c>
      <c r="E443" s="4" t="s">
        <v>3293</v>
      </c>
      <c r="F443" s="4"/>
      <c r="G443" s="4"/>
      <c r="H443" s="4" t="s">
        <v>3294</v>
      </c>
      <c r="I443" s="4">
        <v>352519</v>
      </c>
      <c r="J443" s="41">
        <v>42005</v>
      </c>
      <c r="K443" s="11">
        <v>2014</v>
      </c>
      <c r="L443" s="11">
        <v>2015</v>
      </c>
      <c r="M443" s="5">
        <v>5415</v>
      </c>
      <c r="N443" s="4"/>
      <c r="O443" s="4"/>
      <c r="P443" s="4"/>
    </row>
    <row r="444" spans="1:16" ht="25.5" x14ac:dyDescent="0.2">
      <c r="A444" s="7" t="s">
        <v>30</v>
      </c>
      <c r="B444" s="4" t="s">
        <v>46</v>
      </c>
      <c r="C444" s="4" t="s">
        <v>3286</v>
      </c>
      <c r="D444" s="8" t="s">
        <v>3248</v>
      </c>
      <c r="E444" s="4" t="s">
        <v>3295</v>
      </c>
      <c r="F444" s="4"/>
      <c r="G444" s="4"/>
      <c r="H444" s="4" t="s">
        <v>5</v>
      </c>
      <c r="I444" s="4">
        <v>36078913</v>
      </c>
      <c r="J444" s="41">
        <v>42005</v>
      </c>
      <c r="K444" s="11">
        <v>2014</v>
      </c>
      <c r="L444" s="11">
        <v>2015</v>
      </c>
      <c r="M444" s="5">
        <v>1145.82</v>
      </c>
      <c r="N444" s="4"/>
      <c r="O444" s="4"/>
      <c r="P444" s="4"/>
    </row>
    <row r="445" spans="1:16" ht="25.5" x14ac:dyDescent="0.2">
      <c r="A445" s="7" t="s">
        <v>30</v>
      </c>
      <c r="B445" s="4" t="s">
        <v>46</v>
      </c>
      <c r="C445" s="4" t="s">
        <v>3286</v>
      </c>
      <c r="D445" s="8" t="s">
        <v>3248</v>
      </c>
      <c r="E445" s="4" t="s">
        <v>3296</v>
      </c>
      <c r="F445" s="4"/>
      <c r="G445" s="4"/>
      <c r="H445" s="4" t="s">
        <v>3297</v>
      </c>
      <c r="I445" s="4">
        <v>31825249</v>
      </c>
      <c r="J445" s="41">
        <v>42005</v>
      </c>
      <c r="K445" s="11">
        <v>2014</v>
      </c>
      <c r="L445" s="11">
        <v>2015</v>
      </c>
      <c r="M445" s="5">
        <v>870.83</v>
      </c>
      <c r="N445" s="4"/>
      <c r="O445" s="4"/>
      <c r="P445" s="4"/>
    </row>
    <row r="446" spans="1:16" ht="25.5" x14ac:dyDescent="0.2">
      <c r="A446" s="7" t="s">
        <v>30</v>
      </c>
      <c r="B446" s="4" t="s">
        <v>46</v>
      </c>
      <c r="C446" s="4" t="s">
        <v>3286</v>
      </c>
      <c r="D446" s="8" t="s">
        <v>3248</v>
      </c>
      <c r="E446" s="4" t="s">
        <v>3298</v>
      </c>
      <c r="F446" s="4"/>
      <c r="G446" s="4"/>
      <c r="H446" s="4" t="s">
        <v>5</v>
      </c>
      <c r="I446" s="4">
        <v>36078913</v>
      </c>
      <c r="J446" s="41">
        <v>42005</v>
      </c>
      <c r="K446" s="11">
        <v>2014</v>
      </c>
      <c r="L446" s="11">
        <v>2015</v>
      </c>
      <c r="M446" s="5">
        <v>1145.82</v>
      </c>
      <c r="N446" s="4"/>
      <c r="O446" s="4"/>
      <c r="P446" s="4"/>
    </row>
    <row r="447" spans="1:16" ht="25.5" x14ac:dyDescent="0.2">
      <c r="A447" s="7" t="s">
        <v>30</v>
      </c>
      <c r="B447" s="4" t="s">
        <v>46</v>
      </c>
      <c r="C447" s="4" t="s">
        <v>3286</v>
      </c>
      <c r="D447" s="8" t="s">
        <v>3248</v>
      </c>
      <c r="E447" s="4" t="s">
        <v>3299</v>
      </c>
      <c r="F447" s="4"/>
      <c r="G447" s="4"/>
      <c r="H447" s="4" t="s">
        <v>3292</v>
      </c>
      <c r="I447" s="4">
        <v>42295190</v>
      </c>
      <c r="J447" s="41">
        <v>42263</v>
      </c>
      <c r="K447" s="11">
        <v>2015</v>
      </c>
      <c r="L447" s="11">
        <v>2015</v>
      </c>
      <c r="M447" s="5">
        <v>750</v>
      </c>
      <c r="N447" s="4"/>
      <c r="O447" s="4"/>
      <c r="P447" s="4"/>
    </row>
    <row r="448" spans="1:16" ht="25.5" x14ac:dyDescent="0.2">
      <c r="A448" s="7" t="s">
        <v>30</v>
      </c>
      <c r="B448" s="4" t="s">
        <v>46</v>
      </c>
      <c r="C448" s="4" t="s">
        <v>3286</v>
      </c>
      <c r="D448" s="8" t="s">
        <v>3248</v>
      </c>
      <c r="E448" s="4" t="s">
        <v>3300</v>
      </c>
      <c r="F448" s="4"/>
      <c r="G448" s="4"/>
      <c r="H448" s="4" t="s">
        <v>3288</v>
      </c>
      <c r="I448" s="4">
        <v>18048919</v>
      </c>
      <c r="J448" s="41">
        <v>42263</v>
      </c>
      <c r="K448" s="11">
        <v>2015</v>
      </c>
      <c r="L448" s="11">
        <v>2015</v>
      </c>
      <c r="M448" s="5">
        <v>687.49</v>
      </c>
      <c r="N448" s="4"/>
      <c r="O448" s="4"/>
      <c r="P448" s="4"/>
    </row>
    <row r="449" spans="1:16" ht="25.5" x14ac:dyDescent="0.2">
      <c r="A449" s="7" t="s">
        <v>30</v>
      </c>
      <c r="B449" s="4" t="s">
        <v>46</v>
      </c>
      <c r="C449" s="4" t="s">
        <v>3286</v>
      </c>
      <c r="D449" s="8" t="s">
        <v>3248</v>
      </c>
      <c r="E449" s="4" t="s">
        <v>3301</v>
      </c>
      <c r="F449" s="4"/>
      <c r="G449" s="4"/>
      <c r="H449" s="4" t="s">
        <v>3294</v>
      </c>
      <c r="I449" s="4">
        <v>352519</v>
      </c>
      <c r="J449" s="41">
        <v>42263</v>
      </c>
      <c r="K449" s="11">
        <v>2015</v>
      </c>
      <c r="L449" s="11">
        <v>2015</v>
      </c>
      <c r="M449" s="5">
        <v>2945</v>
      </c>
      <c r="N449" s="4"/>
      <c r="O449" s="4"/>
      <c r="P449" s="4"/>
    </row>
    <row r="450" spans="1:16" ht="25.5" x14ac:dyDescent="0.2">
      <c r="A450" s="7" t="s">
        <v>30</v>
      </c>
      <c r="B450" s="4" t="s">
        <v>46</v>
      </c>
      <c r="C450" s="4" t="s">
        <v>3286</v>
      </c>
      <c r="D450" s="8" t="s">
        <v>3248</v>
      </c>
      <c r="E450" s="4" t="s">
        <v>3302</v>
      </c>
      <c r="F450" s="4"/>
      <c r="G450" s="4"/>
      <c r="H450" s="4" t="s">
        <v>3297</v>
      </c>
      <c r="I450" s="4">
        <v>31825249</v>
      </c>
      <c r="J450" s="41">
        <v>42289</v>
      </c>
      <c r="K450" s="11">
        <v>2015</v>
      </c>
      <c r="L450" s="11">
        <v>2015</v>
      </c>
      <c r="M450" s="5">
        <v>458.34</v>
      </c>
      <c r="N450" s="4"/>
      <c r="O450" s="4"/>
      <c r="P450" s="4"/>
    </row>
    <row r="451" spans="1:16" ht="25.5" x14ac:dyDescent="0.2">
      <c r="A451" s="7" t="s">
        <v>30</v>
      </c>
      <c r="B451" s="4" t="s">
        <v>46</v>
      </c>
      <c r="C451" s="4" t="s">
        <v>3286</v>
      </c>
      <c r="D451" s="8" t="s">
        <v>3248</v>
      </c>
      <c r="E451" s="4" t="s">
        <v>3303</v>
      </c>
      <c r="F451" s="4"/>
      <c r="G451" s="4"/>
      <c r="H451" s="4" t="s">
        <v>3290</v>
      </c>
      <c r="I451" s="4">
        <v>42164281</v>
      </c>
      <c r="J451" s="41">
        <v>42263</v>
      </c>
      <c r="K451" s="11">
        <v>2015</v>
      </c>
      <c r="L451" s="11">
        <v>2015</v>
      </c>
      <c r="M451" s="5">
        <v>10903.33</v>
      </c>
      <c r="N451" s="4"/>
      <c r="O451" s="4"/>
      <c r="P451" s="4"/>
    </row>
    <row r="452" spans="1:16" ht="25.5" x14ac:dyDescent="0.2">
      <c r="A452" s="7" t="s">
        <v>30</v>
      </c>
      <c r="B452" s="4" t="s">
        <v>46</v>
      </c>
      <c r="C452" s="4" t="s">
        <v>3286</v>
      </c>
      <c r="D452" s="8" t="s">
        <v>3248</v>
      </c>
      <c r="E452" s="4" t="s">
        <v>3304</v>
      </c>
      <c r="F452" s="4"/>
      <c r="G452" s="4"/>
      <c r="H452" s="4" t="s">
        <v>5</v>
      </c>
      <c r="I452" s="4">
        <v>36078913</v>
      </c>
      <c r="J452" s="41">
        <v>42309</v>
      </c>
      <c r="K452" s="11">
        <v>2015</v>
      </c>
      <c r="L452" s="11">
        <v>2015</v>
      </c>
      <c r="M452" s="5">
        <v>320.83</v>
      </c>
      <c r="N452" s="4"/>
      <c r="O452" s="4"/>
      <c r="P452" s="4"/>
    </row>
    <row r="453" spans="1:16" ht="25.5" x14ac:dyDescent="0.2">
      <c r="A453" s="7" t="s">
        <v>30</v>
      </c>
      <c r="B453" s="4" t="s">
        <v>46</v>
      </c>
      <c r="C453" s="4" t="s">
        <v>3286</v>
      </c>
      <c r="D453" s="8" t="s">
        <v>3248</v>
      </c>
      <c r="E453" s="4" t="s">
        <v>3305</v>
      </c>
      <c r="F453" s="4"/>
      <c r="G453" s="4"/>
      <c r="H453" s="4" t="s">
        <v>5</v>
      </c>
      <c r="I453" s="4">
        <v>36078913</v>
      </c>
      <c r="J453" s="41">
        <v>42309</v>
      </c>
      <c r="K453" s="11">
        <v>2015</v>
      </c>
      <c r="L453" s="11">
        <v>2015</v>
      </c>
      <c r="M453" s="5">
        <v>229.17</v>
      </c>
      <c r="N453" s="4"/>
      <c r="O453" s="4"/>
      <c r="P453" s="4"/>
    </row>
    <row r="454" spans="1:16" ht="51" x14ac:dyDescent="0.2">
      <c r="A454" s="7" t="s">
        <v>30</v>
      </c>
      <c r="B454" s="4" t="s">
        <v>46</v>
      </c>
      <c r="C454" s="4" t="s">
        <v>3306</v>
      </c>
      <c r="D454" s="8" t="s">
        <v>3307</v>
      </c>
      <c r="E454" s="4" t="s">
        <v>3308</v>
      </c>
      <c r="F454" s="4" t="s">
        <v>1847</v>
      </c>
      <c r="G454" s="4" t="s">
        <v>1848</v>
      </c>
      <c r="H454" s="4" t="s">
        <v>3309</v>
      </c>
      <c r="I454" s="4">
        <v>42137527</v>
      </c>
      <c r="J454" s="41">
        <v>41977</v>
      </c>
      <c r="K454" s="11">
        <v>2014</v>
      </c>
      <c r="L454" s="11">
        <v>2015</v>
      </c>
      <c r="M454" s="5">
        <v>1000</v>
      </c>
      <c r="N454" s="4"/>
      <c r="O454" s="4"/>
      <c r="P454" s="4"/>
    </row>
    <row r="455" spans="1:16" ht="38.25" x14ac:dyDescent="0.2">
      <c r="A455" s="7" t="s">
        <v>30</v>
      </c>
      <c r="B455" s="4" t="s">
        <v>81</v>
      </c>
      <c r="C455" s="4" t="s">
        <v>3310</v>
      </c>
      <c r="D455" s="8" t="s">
        <v>1886</v>
      </c>
      <c r="E455" s="4" t="s">
        <v>3311</v>
      </c>
      <c r="F455" s="4"/>
      <c r="G455" s="4"/>
      <c r="H455" s="4" t="s">
        <v>3312</v>
      </c>
      <c r="I455" s="4">
        <v>42258910</v>
      </c>
      <c r="J455" s="41">
        <v>42318</v>
      </c>
      <c r="K455" s="11">
        <v>2015</v>
      </c>
      <c r="L455" s="11">
        <v>2015</v>
      </c>
      <c r="M455" s="5">
        <v>2000</v>
      </c>
      <c r="N455" s="4"/>
      <c r="O455" s="4"/>
      <c r="P455" s="4"/>
    </row>
    <row r="456" spans="1:16" ht="38.25" x14ac:dyDescent="0.2">
      <c r="A456" s="7" t="s">
        <v>30</v>
      </c>
      <c r="B456" s="4" t="s">
        <v>81</v>
      </c>
      <c r="C456" s="4" t="s">
        <v>3313</v>
      </c>
      <c r="D456" s="8" t="s">
        <v>1869</v>
      </c>
      <c r="E456" s="4" t="s">
        <v>3314</v>
      </c>
      <c r="F456" s="4"/>
      <c r="G456" s="4"/>
      <c r="H456" s="4" t="s">
        <v>3315</v>
      </c>
      <c r="I456" s="4">
        <v>30867975</v>
      </c>
      <c r="J456" s="41">
        <v>42354</v>
      </c>
      <c r="K456" s="11">
        <v>2015</v>
      </c>
      <c r="L456" s="11">
        <v>2016</v>
      </c>
      <c r="M456" s="5">
        <v>400</v>
      </c>
      <c r="N456" s="4"/>
      <c r="O456" s="4"/>
      <c r="P456" s="4"/>
    </row>
    <row r="457" spans="1:16" ht="38.25" x14ac:dyDescent="0.2">
      <c r="A457" s="7" t="s">
        <v>30</v>
      </c>
      <c r="B457" s="4" t="s">
        <v>81</v>
      </c>
      <c r="C457" s="4" t="s">
        <v>3316</v>
      </c>
      <c r="D457" s="8" t="s">
        <v>1886</v>
      </c>
      <c r="E457" s="4" t="s">
        <v>3317</v>
      </c>
      <c r="F457" s="4"/>
      <c r="G457" s="4"/>
      <c r="H457" s="4" t="s">
        <v>3318</v>
      </c>
      <c r="I457" s="4">
        <v>35760419</v>
      </c>
      <c r="J457" s="41">
        <v>42331</v>
      </c>
      <c r="K457" s="11">
        <v>2015</v>
      </c>
      <c r="L457" s="11">
        <v>2015</v>
      </c>
      <c r="M457" s="5">
        <v>1000</v>
      </c>
      <c r="N457" s="4"/>
      <c r="O457" s="4"/>
      <c r="P457" s="4"/>
    </row>
    <row r="458" spans="1:16" ht="38.25" x14ac:dyDescent="0.2">
      <c r="A458" s="7" t="s">
        <v>30</v>
      </c>
      <c r="B458" s="4" t="s">
        <v>81</v>
      </c>
      <c r="C458" s="4" t="s">
        <v>3316</v>
      </c>
      <c r="D458" s="8" t="s">
        <v>1886</v>
      </c>
      <c r="E458" s="4" t="s">
        <v>3319</v>
      </c>
      <c r="F458" s="4"/>
      <c r="G458" s="4"/>
      <c r="H458" s="4" t="s">
        <v>3315</v>
      </c>
      <c r="I458" s="4">
        <v>30867975</v>
      </c>
      <c r="J458" s="41">
        <v>42314</v>
      </c>
      <c r="K458" s="11">
        <v>2015</v>
      </c>
      <c r="L458" s="11">
        <v>2015</v>
      </c>
      <c r="M458" s="5">
        <v>1000</v>
      </c>
      <c r="N458" s="4"/>
      <c r="O458" s="4"/>
      <c r="P458" s="4"/>
    </row>
    <row r="459" spans="1:16" ht="38.25" x14ac:dyDescent="0.2">
      <c r="A459" s="7" t="s">
        <v>30</v>
      </c>
      <c r="B459" s="4" t="s">
        <v>81</v>
      </c>
      <c r="C459" s="4" t="s">
        <v>3320</v>
      </c>
      <c r="D459" s="8" t="s">
        <v>1886</v>
      </c>
      <c r="E459" s="4" t="s">
        <v>3321</v>
      </c>
      <c r="F459" s="4"/>
      <c r="G459" s="4"/>
      <c r="H459" s="4" t="s">
        <v>3322</v>
      </c>
      <c r="I459" s="4">
        <v>42182743</v>
      </c>
      <c r="J459" s="41">
        <v>42286</v>
      </c>
      <c r="K459" s="11">
        <v>2015</v>
      </c>
      <c r="L459" s="11">
        <v>2016</v>
      </c>
      <c r="M459" s="5">
        <v>50000</v>
      </c>
      <c r="N459" s="4"/>
      <c r="O459" s="4"/>
      <c r="P459" s="4"/>
    </row>
    <row r="460" spans="1:16" ht="38.25" x14ac:dyDescent="0.2">
      <c r="A460" s="7" t="s">
        <v>30</v>
      </c>
      <c r="B460" s="4" t="s">
        <v>81</v>
      </c>
      <c r="C460" s="4" t="s">
        <v>3323</v>
      </c>
      <c r="D460" s="8" t="s">
        <v>1886</v>
      </c>
      <c r="E460" s="4" t="s">
        <v>3324</v>
      </c>
      <c r="F460" s="4"/>
      <c r="G460" s="4"/>
      <c r="H460" s="4" t="s">
        <v>3325</v>
      </c>
      <c r="I460" s="4">
        <v>31337147</v>
      </c>
      <c r="J460" s="41">
        <v>42082</v>
      </c>
      <c r="K460" s="11">
        <v>2015</v>
      </c>
      <c r="L460" s="11">
        <v>2015</v>
      </c>
      <c r="M460" s="5">
        <v>3000</v>
      </c>
      <c r="N460" s="4"/>
      <c r="O460" s="4"/>
      <c r="P460" s="4"/>
    </row>
    <row r="461" spans="1:16" ht="38.25" x14ac:dyDescent="0.2">
      <c r="A461" s="7" t="s">
        <v>30</v>
      </c>
      <c r="B461" s="4" t="s">
        <v>81</v>
      </c>
      <c r="C461" s="4" t="s">
        <v>3313</v>
      </c>
      <c r="D461" s="8" t="s">
        <v>1886</v>
      </c>
      <c r="E461" s="4" t="s">
        <v>3326</v>
      </c>
      <c r="F461" s="4"/>
      <c r="G461" s="4"/>
      <c r="H461" s="4" t="s">
        <v>3327</v>
      </c>
      <c r="I461" s="4">
        <v>35771917</v>
      </c>
      <c r="J461" s="41">
        <v>42171</v>
      </c>
      <c r="K461" s="11">
        <v>2015</v>
      </c>
      <c r="L461" s="11">
        <v>2015</v>
      </c>
      <c r="M461" s="5">
        <v>300</v>
      </c>
      <c r="N461" s="4"/>
      <c r="O461" s="4"/>
      <c r="P461" s="4"/>
    </row>
    <row r="462" spans="1:16" ht="38.25" x14ac:dyDescent="0.2">
      <c r="A462" s="7" t="s">
        <v>30</v>
      </c>
      <c r="B462" s="4" t="s">
        <v>81</v>
      </c>
      <c r="C462" s="4" t="s">
        <v>3313</v>
      </c>
      <c r="D462" s="8" t="s">
        <v>1886</v>
      </c>
      <c r="E462" s="4" t="s">
        <v>3328</v>
      </c>
      <c r="F462" s="4"/>
      <c r="G462" s="4"/>
      <c r="H462" s="4" t="s">
        <v>3329</v>
      </c>
      <c r="I462" s="4">
        <v>31365078</v>
      </c>
      <c r="J462" s="41">
        <v>42170</v>
      </c>
      <c r="K462" s="11">
        <v>2015</v>
      </c>
      <c r="L462" s="11">
        <v>2015</v>
      </c>
      <c r="M462" s="5">
        <v>300</v>
      </c>
      <c r="N462" s="4"/>
      <c r="O462" s="4"/>
      <c r="P462" s="4"/>
    </row>
    <row r="463" spans="1:16" ht="38.25" x14ac:dyDescent="0.2">
      <c r="A463" s="7" t="s">
        <v>30</v>
      </c>
      <c r="B463" s="4" t="s">
        <v>81</v>
      </c>
      <c r="C463" s="4" t="s">
        <v>3330</v>
      </c>
      <c r="D463" s="8" t="s">
        <v>1886</v>
      </c>
      <c r="E463" s="4" t="s">
        <v>3331</v>
      </c>
      <c r="F463" s="4"/>
      <c r="G463" s="4"/>
      <c r="H463" s="4" t="s">
        <v>3332</v>
      </c>
      <c r="I463" s="4">
        <v>35785306</v>
      </c>
      <c r="J463" s="41">
        <v>42149</v>
      </c>
      <c r="K463" s="11">
        <v>2015</v>
      </c>
      <c r="L463" s="11">
        <v>2015</v>
      </c>
      <c r="M463" s="5">
        <v>1500</v>
      </c>
      <c r="N463" s="4"/>
      <c r="O463" s="4"/>
      <c r="P463" s="4"/>
    </row>
    <row r="464" spans="1:16" ht="38.25" x14ac:dyDescent="0.2">
      <c r="A464" s="7" t="s">
        <v>30</v>
      </c>
      <c r="B464" s="4" t="s">
        <v>81</v>
      </c>
      <c r="C464" s="4" t="s">
        <v>3333</v>
      </c>
      <c r="D464" s="8" t="s">
        <v>1886</v>
      </c>
      <c r="E464" s="4" t="s">
        <v>3334</v>
      </c>
      <c r="F464" s="4"/>
      <c r="G464" s="4"/>
      <c r="H464" s="4" t="s">
        <v>364</v>
      </c>
      <c r="I464" s="4">
        <v>46620362</v>
      </c>
      <c r="J464" s="41">
        <v>42116</v>
      </c>
      <c r="K464" s="11">
        <v>2015</v>
      </c>
      <c r="L464" s="11">
        <v>2015</v>
      </c>
      <c r="M464" s="5">
        <v>3000</v>
      </c>
      <c r="N464" s="4"/>
      <c r="O464" s="4"/>
      <c r="P464" s="4"/>
    </row>
    <row r="465" spans="1:16" ht="38.25" x14ac:dyDescent="0.2">
      <c r="A465" s="7" t="s">
        <v>30</v>
      </c>
      <c r="B465" s="4" t="s">
        <v>81</v>
      </c>
      <c r="C465" s="4" t="s">
        <v>3335</v>
      </c>
      <c r="D465" s="8" t="s">
        <v>1886</v>
      </c>
      <c r="E465" s="4" t="s">
        <v>3336</v>
      </c>
      <c r="F465" s="4"/>
      <c r="G465" s="4"/>
      <c r="H465" s="4" t="s">
        <v>3337</v>
      </c>
      <c r="I465" s="4">
        <v>397687</v>
      </c>
      <c r="J465" s="41">
        <v>42474</v>
      </c>
      <c r="K465" s="11">
        <v>2015</v>
      </c>
      <c r="L465" s="11">
        <v>2015</v>
      </c>
      <c r="M465" s="5">
        <v>600</v>
      </c>
      <c r="N465" s="4"/>
      <c r="O465" s="4"/>
      <c r="P465" s="4"/>
    </row>
    <row r="466" spans="1:16" ht="38.25" x14ac:dyDescent="0.2">
      <c r="A466" s="7" t="s">
        <v>30</v>
      </c>
      <c r="B466" s="4" t="s">
        <v>81</v>
      </c>
      <c r="C466" s="4" t="s">
        <v>3333</v>
      </c>
      <c r="D466" s="8" t="s">
        <v>1886</v>
      </c>
      <c r="E466" s="4" t="s">
        <v>3338</v>
      </c>
      <c r="F466" s="4"/>
      <c r="G466" s="4"/>
      <c r="H466" s="4" t="s">
        <v>3339</v>
      </c>
      <c r="I466" s="4">
        <v>44367465</v>
      </c>
      <c r="J466" s="41">
        <v>42102</v>
      </c>
      <c r="K466" s="11">
        <v>2015</v>
      </c>
      <c r="L466" s="11">
        <v>2015</v>
      </c>
      <c r="M466" s="5">
        <v>800</v>
      </c>
      <c r="N466" s="4"/>
      <c r="O466" s="4"/>
      <c r="P466" s="4"/>
    </row>
    <row r="467" spans="1:16" ht="38.25" x14ac:dyDescent="0.2">
      <c r="A467" s="7" t="s">
        <v>30</v>
      </c>
      <c r="B467" s="4" t="s">
        <v>81</v>
      </c>
      <c r="C467" s="4" t="s">
        <v>3340</v>
      </c>
      <c r="D467" s="8" t="s">
        <v>1886</v>
      </c>
      <c r="E467" s="4" t="s">
        <v>3341</v>
      </c>
      <c r="F467" s="4"/>
      <c r="G467" s="4"/>
      <c r="H467" s="4" t="s">
        <v>3315</v>
      </c>
      <c r="I467" s="4">
        <v>30867975</v>
      </c>
      <c r="J467" s="41">
        <v>42109</v>
      </c>
      <c r="K467" s="11">
        <v>2015</v>
      </c>
      <c r="L467" s="11">
        <v>2015</v>
      </c>
      <c r="M467" s="5">
        <v>2000</v>
      </c>
      <c r="N467" s="4"/>
      <c r="O467" s="4"/>
      <c r="P467" s="4"/>
    </row>
    <row r="468" spans="1:16" ht="38.25" x14ac:dyDescent="0.2">
      <c r="A468" s="7" t="s">
        <v>30</v>
      </c>
      <c r="B468" s="4" t="s">
        <v>81</v>
      </c>
      <c r="C468" s="4" t="s">
        <v>3342</v>
      </c>
      <c r="D468" s="8" t="s">
        <v>1886</v>
      </c>
      <c r="E468" s="4" t="s">
        <v>3343</v>
      </c>
      <c r="F468" s="4"/>
      <c r="G468" s="4"/>
      <c r="H468" s="4" t="s">
        <v>3312</v>
      </c>
      <c r="I468" s="4">
        <v>42258910</v>
      </c>
      <c r="J468" s="41">
        <v>42016</v>
      </c>
      <c r="K468" s="11">
        <v>2015</v>
      </c>
      <c r="L468" s="11">
        <v>2015</v>
      </c>
      <c r="M468" s="5">
        <v>26000</v>
      </c>
      <c r="N468" s="4"/>
      <c r="O468" s="4"/>
      <c r="P468" s="4"/>
    </row>
    <row r="469" spans="1:16" ht="38.25" x14ac:dyDescent="0.2">
      <c r="A469" s="7" t="s">
        <v>30</v>
      </c>
      <c r="B469" s="4" t="s">
        <v>81</v>
      </c>
      <c r="C469" s="4" t="s">
        <v>3344</v>
      </c>
      <c r="D469" s="8" t="s">
        <v>1886</v>
      </c>
      <c r="E469" s="4" t="s">
        <v>3345</v>
      </c>
      <c r="F469" s="4"/>
      <c r="G469" s="4"/>
      <c r="H469" s="4" t="s">
        <v>3346</v>
      </c>
      <c r="I469" s="4">
        <v>31385401</v>
      </c>
      <c r="J469" s="41">
        <v>42160</v>
      </c>
      <c r="K469" s="11">
        <v>2015</v>
      </c>
      <c r="L469" s="11">
        <v>2015</v>
      </c>
      <c r="M469" s="5">
        <v>300</v>
      </c>
      <c r="N469" s="4"/>
      <c r="O469" s="4"/>
      <c r="P469" s="4"/>
    </row>
    <row r="470" spans="1:16" ht="38.25" x14ac:dyDescent="0.2">
      <c r="A470" s="7" t="s">
        <v>30</v>
      </c>
      <c r="B470" s="4" t="s">
        <v>81</v>
      </c>
      <c r="C470" s="4" t="s">
        <v>3347</v>
      </c>
      <c r="D470" s="8" t="s">
        <v>1886</v>
      </c>
      <c r="E470" s="4" t="s">
        <v>3348</v>
      </c>
      <c r="F470" s="4"/>
      <c r="G470" s="4"/>
      <c r="H470" s="4" t="s">
        <v>3349</v>
      </c>
      <c r="I470" s="4">
        <v>35798297</v>
      </c>
      <c r="J470" s="41">
        <v>42324</v>
      </c>
      <c r="K470" s="11">
        <v>2015</v>
      </c>
      <c r="L470" s="11">
        <v>2015</v>
      </c>
      <c r="M470" s="5">
        <v>1000</v>
      </c>
      <c r="N470" s="4"/>
      <c r="O470" s="4"/>
      <c r="P470" s="4"/>
    </row>
    <row r="471" spans="1:16" ht="38.25" x14ac:dyDescent="0.2">
      <c r="A471" s="7" t="s">
        <v>30</v>
      </c>
      <c r="B471" s="4" t="s">
        <v>81</v>
      </c>
      <c r="C471" s="4" t="s">
        <v>3350</v>
      </c>
      <c r="D471" s="8" t="s">
        <v>1886</v>
      </c>
      <c r="E471" s="4" t="s">
        <v>3351</v>
      </c>
      <c r="F471" s="4"/>
      <c r="G471" s="4"/>
      <c r="H471" s="4" t="s">
        <v>3349</v>
      </c>
      <c r="I471" s="4">
        <v>35798297</v>
      </c>
      <c r="J471" s="41">
        <v>42163</v>
      </c>
      <c r="K471" s="11">
        <v>2015</v>
      </c>
      <c r="L471" s="11">
        <v>2015</v>
      </c>
      <c r="M471" s="5">
        <v>300</v>
      </c>
      <c r="N471" s="4"/>
      <c r="O471" s="4"/>
      <c r="P471" s="4"/>
    </row>
    <row r="472" spans="1:16" ht="38.25" x14ac:dyDescent="0.2">
      <c r="A472" s="7" t="s">
        <v>30</v>
      </c>
      <c r="B472" s="4" t="s">
        <v>81</v>
      </c>
      <c r="C472" s="4" t="s">
        <v>3350</v>
      </c>
      <c r="D472" s="8" t="s">
        <v>1886</v>
      </c>
      <c r="E472" s="4" t="s">
        <v>3352</v>
      </c>
      <c r="F472" s="4"/>
      <c r="G472" s="4"/>
      <c r="H472" s="4" t="s">
        <v>3353</v>
      </c>
      <c r="I472" s="4">
        <v>31326650</v>
      </c>
      <c r="J472" s="41">
        <v>42167</v>
      </c>
      <c r="K472" s="11">
        <v>2015</v>
      </c>
      <c r="L472" s="11">
        <v>2015</v>
      </c>
      <c r="M472" s="5">
        <v>300</v>
      </c>
      <c r="N472" s="4"/>
      <c r="O472" s="4"/>
      <c r="P472" s="4"/>
    </row>
    <row r="473" spans="1:16" ht="38.25" x14ac:dyDescent="0.2">
      <c r="A473" s="7" t="s">
        <v>30</v>
      </c>
      <c r="B473" s="4" t="s">
        <v>81</v>
      </c>
      <c r="C473" s="4" t="s">
        <v>3350</v>
      </c>
      <c r="D473" s="8" t="s">
        <v>1886</v>
      </c>
      <c r="E473" s="4" t="s">
        <v>3354</v>
      </c>
      <c r="F473" s="4"/>
      <c r="G473" s="4"/>
      <c r="H473" s="4" t="s">
        <v>3355</v>
      </c>
      <c r="I473" s="4">
        <v>35724498</v>
      </c>
      <c r="J473" s="41">
        <v>42160</v>
      </c>
      <c r="K473" s="11">
        <v>2015</v>
      </c>
      <c r="L473" s="11">
        <v>2015</v>
      </c>
      <c r="M473" s="5">
        <v>300</v>
      </c>
      <c r="N473" s="4"/>
      <c r="O473" s="4"/>
      <c r="P473" s="4"/>
    </row>
    <row r="474" spans="1:16" ht="25.5" x14ac:dyDescent="0.2">
      <c r="A474" s="7" t="s">
        <v>30</v>
      </c>
      <c r="B474" s="4" t="s">
        <v>116</v>
      </c>
      <c r="C474" s="4" t="s">
        <v>3356</v>
      </c>
      <c r="D474" s="8" t="s">
        <v>3357</v>
      </c>
      <c r="E474" s="4"/>
      <c r="F474" s="4"/>
      <c r="G474" s="4" t="s">
        <v>3358</v>
      </c>
      <c r="H474" s="4" t="s">
        <v>3359</v>
      </c>
      <c r="I474" s="4">
        <v>36618322</v>
      </c>
      <c r="J474" s="41">
        <v>42293</v>
      </c>
      <c r="K474" s="11">
        <v>2015</v>
      </c>
      <c r="L474" s="11"/>
      <c r="M474" s="5">
        <v>3000</v>
      </c>
      <c r="N474" s="4"/>
      <c r="O474" s="4"/>
      <c r="P474" s="4"/>
    </row>
    <row r="475" spans="1:16" ht="25.5" x14ac:dyDescent="0.2">
      <c r="A475" s="7" t="s">
        <v>30</v>
      </c>
      <c r="B475" s="4" t="s">
        <v>116</v>
      </c>
      <c r="C475" s="4" t="s">
        <v>3360</v>
      </c>
      <c r="D475" s="8" t="s">
        <v>3357</v>
      </c>
      <c r="E475" s="4"/>
      <c r="F475" s="4"/>
      <c r="G475" s="4" t="s">
        <v>3358</v>
      </c>
      <c r="H475" s="4" t="s">
        <v>3361</v>
      </c>
      <c r="I475" s="4">
        <v>36583383</v>
      </c>
      <c r="J475" s="41">
        <v>42060</v>
      </c>
      <c r="K475" s="11">
        <v>2015</v>
      </c>
      <c r="L475" s="11"/>
      <c r="M475" s="5">
        <v>1000</v>
      </c>
      <c r="N475" s="4"/>
      <c r="O475" s="4"/>
      <c r="P475" s="4"/>
    </row>
    <row r="476" spans="1:16" x14ac:dyDescent="0.2">
      <c r="A476" s="7" t="s">
        <v>30</v>
      </c>
      <c r="B476" s="4" t="s">
        <v>114</v>
      </c>
      <c r="C476" s="4" t="s">
        <v>3362</v>
      </c>
      <c r="D476" s="8" t="s">
        <v>3363</v>
      </c>
      <c r="E476" s="4" t="s">
        <v>3364</v>
      </c>
      <c r="F476" s="4"/>
      <c r="G476" s="4" t="s">
        <v>3365</v>
      </c>
      <c r="H476" s="4" t="s">
        <v>3366</v>
      </c>
      <c r="I476" s="4">
        <v>31411606</v>
      </c>
      <c r="J476" s="41">
        <v>42213</v>
      </c>
      <c r="K476" s="11">
        <v>2015</v>
      </c>
      <c r="L476" s="11">
        <v>2015</v>
      </c>
      <c r="M476" s="5">
        <v>1800</v>
      </c>
      <c r="N476" s="4" t="s">
        <v>2088</v>
      </c>
      <c r="O476" s="4"/>
      <c r="P476" s="4"/>
    </row>
    <row r="477" spans="1:16" ht="25.5" x14ac:dyDescent="0.2">
      <c r="A477" s="7" t="s">
        <v>8</v>
      </c>
      <c r="B477" s="4" t="s">
        <v>49</v>
      </c>
      <c r="C477" s="4" t="s">
        <v>4382</v>
      </c>
      <c r="D477" s="8" t="s">
        <v>4383</v>
      </c>
      <c r="E477" s="4" t="s">
        <v>4384</v>
      </c>
      <c r="F477" s="4" t="s">
        <v>988</v>
      </c>
      <c r="G477" s="4"/>
      <c r="H477" s="4" t="s">
        <v>4385</v>
      </c>
      <c r="I477" s="4">
        <v>31322000</v>
      </c>
      <c r="J477" s="41"/>
      <c r="K477" s="11">
        <v>2015</v>
      </c>
      <c r="L477" s="11">
        <v>2015</v>
      </c>
      <c r="M477" s="5">
        <v>1792</v>
      </c>
      <c r="N477" s="4"/>
      <c r="O477" s="4"/>
      <c r="P477" s="4"/>
    </row>
    <row r="478" spans="1:16" ht="25.5" x14ac:dyDescent="0.2">
      <c r="A478" s="7" t="s">
        <v>8</v>
      </c>
      <c r="B478" s="4" t="s">
        <v>49</v>
      </c>
      <c r="C478" s="4" t="s">
        <v>4386</v>
      </c>
      <c r="D478" s="8" t="s">
        <v>4387</v>
      </c>
      <c r="E478" s="4" t="s">
        <v>4388</v>
      </c>
      <c r="F478" s="4" t="s">
        <v>988</v>
      </c>
      <c r="G478" s="4"/>
      <c r="H478" s="4" t="s">
        <v>4389</v>
      </c>
      <c r="I478" s="4">
        <v>44325461</v>
      </c>
      <c r="J478" s="41"/>
      <c r="K478" s="11">
        <v>2015</v>
      </c>
      <c r="L478" s="11">
        <v>2015</v>
      </c>
      <c r="M478" s="5">
        <v>600</v>
      </c>
      <c r="N478" s="4"/>
      <c r="O478" s="4"/>
      <c r="P478" s="4"/>
    </row>
    <row r="479" spans="1:16" x14ac:dyDescent="0.2">
      <c r="A479" s="7" t="s">
        <v>8</v>
      </c>
      <c r="B479" s="4" t="s">
        <v>49</v>
      </c>
      <c r="C479" s="4" t="s">
        <v>4390</v>
      </c>
      <c r="D479" s="8" t="s">
        <v>4391</v>
      </c>
      <c r="E479" s="4" t="s">
        <v>4392</v>
      </c>
      <c r="F479" s="4" t="s">
        <v>988</v>
      </c>
      <c r="G479" s="4"/>
      <c r="H479" s="4" t="s">
        <v>4393</v>
      </c>
      <c r="I479" s="4">
        <v>36646181</v>
      </c>
      <c r="J479" s="41"/>
      <c r="K479" s="11">
        <v>2015</v>
      </c>
      <c r="L479" s="11">
        <v>2015</v>
      </c>
      <c r="M479" s="5">
        <v>2407.44</v>
      </c>
      <c r="N479" s="4"/>
      <c r="O479" s="4"/>
      <c r="P479" s="4"/>
    </row>
    <row r="480" spans="1:16" x14ac:dyDescent="0.2">
      <c r="A480" s="7" t="s">
        <v>8</v>
      </c>
      <c r="B480" s="4" t="s">
        <v>49</v>
      </c>
      <c r="C480" s="4" t="s">
        <v>4394</v>
      </c>
      <c r="D480" s="8" t="s">
        <v>4395</v>
      </c>
      <c r="E480" s="4" t="s">
        <v>4396</v>
      </c>
      <c r="F480" s="4" t="s">
        <v>988</v>
      </c>
      <c r="G480" s="4"/>
      <c r="H480" s="4" t="s">
        <v>4397</v>
      </c>
      <c r="I480" s="4">
        <v>165891</v>
      </c>
      <c r="J480" s="41"/>
      <c r="K480" s="11">
        <v>2014</v>
      </c>
      <c r="L480" s="11">
        <v>2015</v>
      </c>
      <c r="M480" s="5">
        <v>1434.48</v>
      </c>
      <c r="N480" s="4"/>
      <c r="O480" s="4"/>
      <c r="P480" s="4"/>
    </row>
    <row r="481" spans="1:16" x14ac:dyDescent="0.2">
      <c r="A481" s="7" t="s">
        <v>8</v>
      </c>
      <c r="B481" s="4" t="s">
        <v>49</v>
      </c>
      <c r="C481" s="4" t="s">
        <v>4398</v>
      </c>
      <c r="D481" s="8" t="s">
        <v>4399</v>
      </c>
      <c r="E481" s="4" t="s">
        <v>4400</v>
      </c>
      <c r="F481" s="4" t="s">
        <v>988</v>
      </c>
      <c r="G481" s="4"/>
      <c r="H481" s="4" t="s">
        <v>4401</v>
      </c>
      <c r="I481" s="4">
        <v>165875</v>
      </c>
      <c r="J481" s="41"/>
      <c r="K481" s="11">
        <v>2014</v>
      </c>
      <c r="L481" s="11">
        <v>2015</v>
      </c>
      <c r="M481" s="5">
        <v>476.23</v>
      </c>
      <c r="N481" s="4"/>
      <c r="O481" s="4"/>
      <c r="P481" s="4"/>
    </row>
    <row r="482" spans="1:16" x14ac:dyDescent="0.2">
      <c r="A482" s="7" t="s">
        <v>8</v>
      </c>
      <c r="B482" s="4" t="s">
        <v>49</v>
      </c>
      <c r="C482" s="4" t="s">
        <v>4402</v>
      </c>
      <c r="D482" s="8" t="s">
        <v>4403</v>
      </c>
      <c r="E482" s="4" t="s">
        <v>4404</v>
      </c>
      <c r="F482" s="4" t="s">
        <v>988</v>
      </c>
      <c r="G482" s="4"/>
      <c r="H482" s="4" t="s">
        <v>4405</v>
      </c>
      <c r="I482" s="4"/>
      <c r="J482" s="41"/>
      <c r="K482" s="11">
        <v>2014</v>
      </c>
      <c r="L482" s="11">
        <v>2015</v>
      </c>
      <c r="M482" s="5">
        <v>293.04000000000002</v>
      </c>
      <c r="N482" s="4"/>
      <c r="O482" s="4"/>
      <c r="P482" s="4"/>
    </row>
    <row r="483" spans="1:16" x14ac:dyDescent="0.2">
      <c r="A483" s="7" t="s">
        <v>8</v>
      </c>
      <c r="B483" s="4" t="s">
        <v>49</v>
      </c>
      <c r="C483" s="4" t="s">
        <v>4406</v>
      </c>
      <c r="D483" s="8" t="s">
        <v>4399</v>
      </c>
      <c r="E483" s="4" t="s">
        <v>4407</v>
      </c>
      <c r="F483" s="4" t="s">
        <v>988</v>
      </c>
      <c r="G483" s="4"/>
      <c r="H483" s="4" t="s">
        <v>4408</v>
      </c>
      <c r="I483" s="4">
        <v>165921</v>
      </c>
      <c r="J483" s="41"/>
      <c r="K483" s="11">
        <v>2014</v>
      </c>
      <c r="L483" s="11">
        <v>2015</v>
      </c>
      <c r="M483" s="5">
        <v>932.65</v>
      </c>
      <c r="N483" s="4"/>
      <c r="O483" s="4"/>
      <c r="P483" s="4"/>
    </row>
    <row r="484" spans="1:16" ht="25.5" x14ac:dyDescent="0.2">
      <c r="A484" s="7" t="s">
        <v>8</v>
      </c>
      <c r="B484" s="4" t="s">
        <v>49</v>
      </c>
      <c r="C484" s="4" t="s">
        <v>4409</v>
      </c>
      <c r="D484" s="8" t="s">
        <v>4410</v>
      </c>
      <c r="E484" s="4" t="s">
        <v>4411</v>
      </c>
      <c r="F484" s="4" t="s">
        <v>988</v>
      </c>
      <c r="G484" s="4"/>
      <c r="H484" s="4" t="s">
        <v>4412</v>
      </c>
      <c r="I484" s="4">
        <v>36484971</v>
      </c>
      <c r="J484" s="41"/>
      <c r="K484" s="11">
        <v>2015</v>
      </c>
      <c r="L484" s="11">
        <v>2015</v>
      </c>
      <c r="M484" s="5">
        <v>100</v>
      </c>
      <c r="N484" s="4"/>
      <c r="O484" s="4"/>
      <c r="P484" s="4"/>
    </row>
    <row r="485" spans="1:16" ht="25.5" x14ac:dyDescent="0.2">
      <c r="A485" s="7" t="s">
        <v>8</v>
      </c>
      <c r="B485" s="4" t="s">
        <v>49</v>
      </c>
      <c r="C485" s="4" t="s">
        <v>4413</v>
      </c>
      <c r="D485" s="8" t="s">
        <v>4410</v>
      </c>
      <c r="E485" s="4" t="s">
        <v>4414</v>
      </c>
      <c r="F485" s="4" t="s">
        <v>988</v>
      </c>
      <c r="G485" s="4"/>
      <c r="H485" s="4" t="s">
        <v>4415</v>
      </c>
      <c r="I485" s="4">
        <v>31944515</v>
      </c>
      <c r="J485" s="41"/>
      <c r="K485" s="11">
        <v>2015</v>
      </c>
      <c r="L485" s="11">
        <v>2015</v>
      </c>
      <c r="M485" s="5">
        <v>1056.0999999999999</v>
      </c>
      <c r="N485" s="4"/>
      <c r="O485" s="4"/>
      <c r="P485" s="4"/>
    </row>
    <row r="486" spans="1:16" ht="25.5" x14ac:dyDescent="0.2">
      <c r="A486" s="7" t="s">
        <v>8</v>
      </c>
      <c r="B486" s="4" t="s">
        <v>49</v>
      </c>
      <c r="C486" s="4" t="s">
        <v>4416</v>
      </c>
      <c r="D486" s="8" t="s">
        <v>4417</v>
      </c>
      <c r="E486" s="4" t="s">
        <v>4418</v>
      </c>
      <c r="F486" s="4" t="s">
        <v>988</v>
      </c>
      <c r="G486" s="4"/>
      <c r="H486" s="4" t="s">
        <v>4419</v>
      </c>
      <c r="I486" s="4">
        <v>36184497</v>
      </c>
      <c r="J486" s="41"/>
      <c r="K486" s="11">
        <v>2015</v>
      </c>
      <c r="L486" s="11">
        <v>2015</v>
      </c>
      <c r="M486" s="5">
        <v>150</v>
      </c>
      <c r="N486" s="4"/>
      <c r="O486" s="4"/>
      <c r="P486" s="4"/>
    </row>
    <row r="487" spans="1:16" x14ac:dyDescent="0.2">
      <c r="A487" s="7" t="s">
        <v>8</v>
      </c>
      <c r="B487" s="4" t="s">
        <v>49</v>
      </c>
      <c r="C487" s="4" t="s">
        <v>4420</v>
      </c>
      <c r="D487" s="8" t="s">
        <v>4399</v>
      </c>
      <c r="E487" s="4" t="s">
        <v>4421</v>
      </c>
      <c r="F487" s="4" t="s">
        <v>988</v>
      </c>
      <c r="G487" s="4"/>
      <c r="H487" s="4" t="s">
        <v>4422</v>
      </c>
      <c r="I487" s="4">
        <v>36510645</v>
      </c>
      <c r="J487" s="41"/>
      <c r="K487" s="11">
        <v>2015</v>
      </c>
      <c r="L487" s="11">
        <v>2015</v>
      </c>
      <c r="M487" s="5">
        <v>463.84</v>
      </c>
      <c r="N487" s="4"/>
      <c r="O487" s="4"/>
      <c r="P487" s="4"/>
    </row>
    <row r="488" spans="1:16" x14ac:dyDescent="0.2">
      <c r="A488" s="7" t="s">
        <v>8</v>
      </c>
      <c r="B488" s="4" t="s">
        <v>49</v>
      </c>
      <c r="C488" s="4" t="s">
        <v>4423</v>
      </c>
      <c r="D488" s="8" t="s">
        <v>4424</v>
      </c>
      <c r="E488" s="4" t="s">
        <v>4425</v>
      </c>
      <c r="F488" s="4" t="s">
        <v>988</v>
      </c>
      <c r="G488" s="4"/>
      <c r="H488" s="4" t="s">
        <v>4426</v>
      </c>
      <c r="I488" s="4">
        <v>35777729</v>
      </c>
      <c r="J488" s="41"/>
      <c r="K488" s="11">
        <v>2015</v>
      </c>
      <c r="L488" s="11">
        <v>2015</v>
      </c>
      <c r="M488" s="5">
        <v>126.84</v>
      </c>
      <c r="N488" s="4"/>
      <c r="O488" s="4"/>
      <c r="P488" s="4"/>
    </row>
    <row r="489" spans="1:16" x14ac:dyDescent="0.2">
      <c r="A489" s="7" t="s">
        <v>8</v>
      </c>
      <c r="B489" s="4" t="s">
        <v>49</v>
      </c>
      <c r="C489" s="4" t="s">
        <v>4427</v>
      </c>
      <c r="D489" s="8" t="s">
        <v>4399</v>
      </c>
      <c r="E489" s="4" t="s">
        <v>4428</v>
      </c>
      <c r="F489" s="4" t="s">
        <v>988</v>
      </c>
      <c r="G489" s="4"/>
      <c r="H489" s="4" t="s">
        <v>4393</v>
      </c>
      <c r="I489" s="4">
        <v>36646181</v>
      </c>
      <c r="J489" s="41"/>
      <c r="K489" s="11">
        <v>2015</v>
      </c>
      <c r="L489" s="11">
        <v>2015</v>
      </c>
      <c r="M489" s="5">
        <v>250</v>
      </c>
      <c r="N489" s="4"/>
      <c r="O489" s="4"/>
      <c r="P489" s="4"/>
    </row>
    <row r="490" spans="1:16" x14ac:dyDescent="0.2">
      <c r="A490" s="7" t="s">
        <v>8</v>
      </c>
      <c r="B490" s="4" t="s">
        <v>49</v>
      </c>
      <c r="C490" s="4" t="s">
        <v>4429</v>
      </c>
      <c r="D490" s="8" t="s">
        <v>4395</v>
      </c>
      <c r="E490" s="4" t="s">
        <v>4430</v>
      </c>
      <c r="F490" s="4" t="s">
        <v>988</v>
      </c>
      <c r="G490" s="4"/>
      <c r="H490" s="4" t="s">
        <v>4431</v>
      </c>
      <c r="I490" s="4" t="s">
        <v>4432</v>
      </c>
      <c r="J490" s="41"/>
      <c r="K490" s="11">
        <v>2015</v>
      </c>
      <c r="L490" s="11">
        <v>2015</v>
      </c>
      <c r="M490" s="5">
        <v>830.73</v>
      </c>
      <c r="N490" s="4"/>
      <c r="O490" s="4"/>
      <c r="P490" s="4"/>
    </row>
    <row r="491" spans="1:16" x14ac:dyDescent="0.2">
      <c r="A491" s="7" t="s">
        <v>8</v>
      </c>
      <c r="B491" s="4" t="s">
        <v>49</v>
      </c>
      <c r="C491" s="4" t="s">
        <v>4433</v>
      </c>
      <c r="D491" s="8" t="s">
        <v>4434</v>
      </c>
      <c r="E491" s="4" t="s">
        <v>4435</v>
      </c>
      <c r="F491" s="4" t="s">
        <v>988</v>
      </c>
      <c r="G491" s="4"/>
      <c r="H491" s="4" t="s">
        <v>4436</v>
      </c>
      <c r="I491" s="4">
        <v>31681964</v>
      </c>
      <c r="J491" s="41"/>
      <c r="K491" s="11">
        <v>2015</v>
      </c>
      <c r="L491" s="11">
        <v>2015</v>
      </c>
      <c r="M491" s="5">
        <v>166.67</v>
      </c>
      <c r="N491" s="4"/>
      <c r="O491" s="4"/>
      <c r="P491" s="4"/>
    </row>
    <row r="492" spans="1:16" ht="25.5" x14ac:dyDescent="0.2">
      <c r="A492" s="7" t="s">
        <v>8</v>
      </c>
      <c r="B492" s="4" t="s">
        <v>49</v>
      </c>
      <c r="C492" s="4" t="s">
        <v>4437</v>
      </c>
      <c r="D492" s="8" t="s">
        <v>4438</v>
      </c>
      <c r="E492" s="4" t="s">
        <v>4439</v>
      </c>
      <c r="F492" s="4" t="s">
        <v>988</v>
      </c>
      <c r="G492" s="4"/>
      <c r="H492" s="4" t="s">
        <v>4440</v>
      </c>
      <c r="I492" s="4">
        <v>397440</v>
      </c>
      <c r="J492" s="41"/>
      <c r="K492" s="11">
        <v>2015</v>
      </c>
      <c r="L492" s="11">
        <v>2015</v>
      </c>
      <c r="M492" s="5">
        <v>825</v>
      </c>
      <c r="N492" s="4"/>
      <c r="O492" s="4"/>
      <c r="P492" s="4"/>
    </row>
    <row r="493" spans="1:16" ht="25.5" x14ac:dyDescent="0.2">
      <c r="A493" s="7" t="s">
        <v>8</v>
      </c>
      <c r="B493" s="4" t="s">
        <v>49</v>
      </c>
      <c r="C493" s="4" t="s">
        <v>4441</v>
      </c>
      <c r="D493" s="8" t="s">
        <v>4410</v>
      </c>
      <c r="E493" s="4" t="s">
        <v>4442</v>
      </c>
      <c r="F493" s="4" t="s">
        <v>988</v>
      </c>
      <c r="G493" s="4"/>
      <c r="H493" s="4" t="s">
        <v>3578</v>
      </c>
      <c r="I493" s="4">
        <v>690988</v>
      </c>
      <c r="J493" s="41"/>
      <c r="K493" s="11">
        <v>2014</v>
      </c>
      <c r="L493" s="11">
        <v>2015</v>
      </c>
      <c r="M493" s="5">
        <v>700</v>
      </c>
      <c r="N493" s="4"/>
      <c r="O493" s="4"/>
      <c r="P493" s="4"/>
    </row>
    <row r="494" spans="1:16" ht="25.5" x14ac:dyDescent="0.2">
      <c r="A494" s="7" t="s">
        <v>8</v>
      </c>
      <c r="B494" s="4" t="s">
        <v>49</v>
      </c>
      <c r="C494" s="4" t="s">
        <v>4443</v>
      </c>
      <c r="D494" s="8" t="s">
        <v>4410</v>
      </c>
      <c r="E494" s="4" t="s">
        <v>4444</v>
      </c>
      <c r="F494" s="4" t="s">
        <v>988</v>
      </c>
      <c r="G494" s="4"/>
      <c r="H494" s="4" t="s">
        <v>4445</v>
      </c>
      <c r="I494" s="4">
        <v>31944515</v>
      </c>
      <c r="J494" s="41"/>
      <c r="K494" s="11">
        <v>2014</v>
      </c>
      <c r="L494" s="11">
        <v>2015</v>
      </c>
      <c r="M494" s="5">
        <v>333.46</v>
      </c>
      <c r="N494" s="4"/>
      <c r="O494" s="4"/>
      <c r="P494" s="4"/>
    </row>
    <row r="495" spans="1:16" ht="25.5" x14ac:dyDescent="0.2">
      <c r="A495" s="7" t="s">
        <v>8</v>
      </c>
      <c r="B495" s="4" t="s">
        <v>49</v>
      </c>
      <c r="C495" s="4" t="s">
        <v>4446</v>
      </c>
      <c r="D495" s="8" t="s">
        <v>4410</v>
      </c>
      <c r="E495" s="4" t="s">
        <v>4447</v>
      </c>
      <c r="F495" s="4" t="s">
        <v>988</v>
      </c>
      <c r="G495" s="4"/>
      <c r="H495" s="4" t="s">
        <v>4448</v>
      </c>
      <c r="I495" s="4"/>
      <c r="J495" s="41"/>
      <c r="K495" s="11">
        <v>2014</v>
      </c>
      <c r="L495" s="11">
        <v>2015</v>
      </c>
      <c r="M495" s="5">
        <v>1400</v>
      </c>
      <c r="N495" s="4"/>
      <c r="O495" s="4"/>
      <c r="P495" s="4"/>
    </row>
    <row r="496" spans="1:16" x14ac:dyDescent="0.2">
      <c r="A496" s="7" t="s">
        <v>8</v>
      </c>
      <c r="B496" s="4" t="s">
        <v>49</v>
      </c>
      <c r="C496" s="4" t="s">
        <v>4449</v>
      </c>
      <c r="D496" s="8" t="s">
        <v>4391</v>
      </c>
      <c r="E496" s="4" t="s">
        <v>4450</v>
      </c>
      <c r="F496" s="4" t="s">
        <v>988</v>
      </c>
      <c r="G496" s="4"/>
      <c r="H496" s="4" t="s">
        <v>4445</v>
      </c>
      <c r="I496" s="4">
        <v>31944515</v>
      </c>
      <c r="J496" s="41"/>
      <c r="K496" s="11">
        <v>2014</v>
      </c>
      <c r="L496" s="11">
        <v>2015</v>
      </c>
      <c r="M496" s="5">
        <v>4597</v>
      </c>
      <c r="N496" s="4"/>
      <c r="O496" s="4"/>
      <c r="P496" s="4"/>
    </row>
    <row r="497" spans="1:16" x14ac:dyDescent="0.2">
      <c r="A497" s="7" t="s">
        <v>8</v>
      </c>
      <c r="B497" s="4" t="s">
        <v>49</v>
      </c>
      <c r="C497" s="4" t="s">
        <v>4451</v>
      </c>
      <c r="D497" s="8" t="s">
        <v>4452</v>
      </c>
      <c r="E497" s="4" t="s">
        <v>4453</v>
      </c>
      <c r="F497" s="4" t="s">
        <v>988</v>
      </c>
      <c r="G497" s="4"/>
      <c r="H497" s="4" t="s">
        <v>4445</v>
      </c>
      <c r="I497" s="4">
        <v>31944515</v>
      </c>
      <c r="J497" s="41"/>
      <c r="K497" s="11">
        <v>2014</v>
      </c>
      <c r="L497" s="11">
        <v>2015</v>
      </c>
      <c r="M497" s="5">
        <v>1111.5</v>
      </c>
      <c r="N497" s="4"/>
      <c r="O497" s="4"/>
      <c r="P497" s="4"/>
    </row>
    <row r="498" spans="1:16" x14ac:dyDescent="0.2">
      <c r="A498" s="7" t="s">
        <v>8</v>
      </c>
      <c r="B498" s="4" t="s">
        <v>49</v>
      </c>
      <c r="C498" s="4" t="s">
        <v>4454</v>
      </c>
      <c r="D498" s="8" t="s">
        <v>4424</v>
      </c>
      <c r="E498" s="4" t="s">
        <v>4455</v>
      </c>
      <c r="F498" s="4" t="s">
        <v>988</v>
      </c>
      <c r="G498" s="4"/>
      <c r="H498" s="4" t="s">
        <v>4448</v>
      </c>
      <c r="I498" s="4"/>
      <c r="J498" s="41"/>
      <c r="K498" s="11">
        <v>2014</v>
      </c>
      <c r="L498" s="11">
        <v>2015</v>
      </c>
      <c r="M498" s="5">
        <v>200</v>
      </c>
      <c r="N498" s="4"/>
      <c r="O498" s="4"/>
      <c r="P498" s="4"/>
    </row>
    <row r="499" spans="1:16" x14ac:dyDescent="0.2">
      <c r="A499" s="7" t="s">
        <v>8</v>
      </c>
      <c r="B499" s="4" t="s">
        <v>49</v>
      </c>
      <c r="C499" s="4" t="s">
        <v>4456</v>
      </c>
      <c r="D499" s="8" t="s">
        <v>4457</v>
      </c>
      <c r="E499" s="4" t="s">
        <v>4458</v>
      </c>
      <c r="F499" s="4" t="s">
        <v>988</v>
      </c>
      <c r="G499" s="4"/>
      <c r="H499" s="4" t="s">
        <v>4459</v>
      </c>
      <c r="I499" s="4">
        <v>32925042</v>
      </c>
      <c r="J499" s="41"/>
      <c r="K499" s="11">
        <v>2014</v>
      </c>
      <c r="L499" s="11">
        <v>2015</v>
      </c>
      <c r="M499" s="5">
        <v>250</v>
      </c>
      <c r="N499" s="4"/>
      <c r="O499" s="4"/>
      <c r="P499" s="4"/>
    </row>
    <row r="500" spans="1:16" x14ac:dyDescent="0.2">
      <c r="A500" s="7" t="s">
        <v>8</v>
      </c>
      <c r="B500" s="4" t="s">
        <v>49</v>
      </c>
      <c r="C500" s="4" t="s">
        <v>4460</v>
      </c>
      <c r="D500" s="8" t="s">
        <v>4457</v>
      </c>
      <c r="E500" s="4" t="s">
        <v>4461</v>
      </c>
      <c r="F500" s="4" t="s">
        <v>988</v>
      </c>
      <c r="G500" s="4"/>
      <c r="H500" s="4" t="s">
        <v>4462</v>
      </c>
      <c r="I500" s="4">
        <v>36646181</v>
      </c>
      <c r="J500" s="41"/>
      <c r="K500" s="11">
        <v>2014</v>
      </c>
      <c r="L500" s="11">
        <v>2015</v>
      </c>
      <c r="M500" s="5">
        <v>1080</v>
      </c>
      <c r="N500" s="4"/>
      <c r="O500" s="4"/>
      <c r="P500" s="4"/>
    </row>
    <row r="501" spans="1:16" x14ac:dyDescent="0.2">
      <c r="A501" s="7" t="s">
        <v>8</v>
      </c>
      <c r="B501" s="4" t="s">
        <v>49</v>
      </c>
      <c r="C501" s="4" t="s">
        <v>4463</v>
      </c>
      <c r="D501" s="8" t="s">
        <v>4457</v>
      </c>
      <c r="E501" s="4" t="s">
        <v>4464</v>
      </c>
      <c r="F501" s="4" t="s">
        <v>988</v>
      </c>
      <c r="G501" s="4"/>
      <c r="H501" s="4" t="s">
        <v>4465</v>
      </c>
      <c r="I501" s="4">
        <v>36604755</v>
      </c>
      <c r="J501" s="41"/>
      <c r="K501" s="11">
        <v>2014</v>
      </c>
      <c r="L501" s="11">
        <v>2015</v>
      </c>
      <c r="M501" s="5">
        <v>870</v>
      </c>
      <c r="N501" s="4"/>
      <c r="O501" s="4"/>
      <c r="P501" s="4"/>
    </row>
    <row r="502" spans="1:16" x14ac:dyDescent="0.2">
      <c r="A502" s="7" t="s">
        <v>8</v>
      </c>
      <c r="B502" s="4" t="s">
        <v>49</v>
      </c>
      <c r="C502" s="4" t="s">
        <v>4466</v>
      </c>
      <c r="D502" s="8" t="s">
        <v>4399</v>
      </c>
      <c r="E502" s="4" t="s">
        <v>4467</v>
      </c>
      <c r="F502" s="4" t="s">
        <v>988</v>
      </c>
      <c r="G502" s="4"/>
      <c r="H502" s="4" t="s">
        <v>4468</v>
      </c>
      <c r="I502" s="4">
        <v>32925042</v>
      </c>
      <c r="J502" s="41"/>
      <c r="K502" s="11">
        <v>2014</v>
      </c>
      <c r="L502" s="11">
        <v>2015</v>
      </c>
      <c r="M502" s="5">
        <v>291.85000000000002</v>
      </c>
      <c r="N502" s="4"/>
      <c r="O502" s="4"/>
      <c r="P502" s="4"/>
    </row>
    <row r="503" spans="1:16" x14ac:dyDescent="0.2">
      <c r="A503" s="7" t="s">
        <v>8</v>
      </c>
      <c r="B503" s="4" t="s">
        <v>49</v>
      </c>
      <c r="C503" s="4" t="s">
        <v>4469</v>
      </c>
      <c r="D503" s="8" t="s">
        <v>4399</v>
      </c>
      <c r="E503" s="4" t="s">
        <v>4470</v>
      </c>
      <c r="F503" s="4" t="s">
        <v>988</v>
      </c>
      <c r="G503" s="4"/>
      <c r="H503" s="4" t="s">
        <v>4415</v>
      </c>
      <c r="I503" s="4">
        <v>31944515</v>
      </c>
      <c r="J503" s="41"/>
      <c r="K503" s="11">
        <v>2015</v>
      </c>
      <c r="L503" s="11">
        <v>2015</v>
      </c>
      <c r="M503" s="5">
        <v>248.56</v>
      </c>
      <c r="N503" s="4"/>
      <c r="O503" s="4"/>
      <c r="P503" s="4"/>
    </row>
    <row r="504" spans="1:16" x14ac:dyDescent="0.2">
      <c r="A504" s="7" t="s">
        <v>8</v>
      </c>
      <c r="B504" s="4" t="s">
        <v>49</v>
      </c>
      <c r="C504" s="4" t="s">
        <v>4471</v>
      </c>
      <c r="D504" s="8" t="s">
        <v>4424</v>
      </c>
      <c r="E504" s="4" t="s">
        <v>4472</v>
      </c>
      <c r="F504" s="4" t="s">
        <v>988</v>
      </c>
      <c r="G504" s="4"/>
      <c r="H504" s="4" t="s">
        <v>4473</v>
      </c>
      <c r="I504" s="4">
        <v>42092426</v>
      </c>
      <c r="J504" s="41"/>
      <c r="K504" s="11">
        <v>2015</v>
      </c>
      <c r="L504" s="11">
        <v>2015</v>
      </c>
      <c r="M504" s="5">
        <v>800</v>
      </c>
      <c r="N504" s="4"/>
      <c r="O504" s="4"/>
      <c r="P504" s="4"/>
    </row>
    <row r="505" spans="1:16" x14ac:dyDescent="0.2">
      <c r="A505" s="7" t="s">
        <v>8</v>
      </c>
      <c r="B505" s="4" t="s">
        <v>49</v>
      </c>
      <c r="C505" s="4" t="s">
        <v>4474</v>
      </c>
      <c r="D505" s="8" t="s">
        <v>4391</v>
      </c>
      <c r="E505" s="4" t="s">
        <v>4475</v>
      </c>
      <c r="F505" s="4" t="s">
        <v>988</v>
      </c>
      <c r="G505" s="4"/>
      <c r="H505" s="4" t="s">
        <v>4476</v>
      </c>
      <c r="I505" s="4"/>
      <c r="J505" s="41"/>
      <c r="K505" s="11">
        <v>2015</v>
      </c>
      <c r="L505" s="11">
        <v>2015</v>
      </c>
      <c r="M505" s="5">
        <v>561.66999999999996</v>
      </c>
      <c r="N505" s="4"/>
      <c r="O505" s="4"/>
      <c r="P505" s="4"/>
    </row>
    <row r="506" spans="1:16" x14ac:dyDescent="0.2">
      <c r="A506" s="7" t="s">
        <v>8</v>
      </c>
      <c r="B506" s="4" t="s">
        <v>49</v>
      </c>
      <c r="C506" s="4" t="s">
        <v>4477</v>
      </c>
      <c r="D506" s="8" t="s">
        <v>4478</v>
      </c>
      <c r="E506" s="4" t="s">
        <v>4479</v>
      </c>
      <c r="F506" s="4" t="s">
        <v>988</v>
      </c>
      <c r="G506" s="4"/>
      <c r="H506" s="4" t="s">
        <v>4480</v>
      </c>
      <c r="I506" s="4">
        <v>48325830</v>
      </c>
      <c r="J506" s="41"/>
      <c r="K506" s="11">
        <v>2015</v>
      </c>
      <c r="L506" s="11">
        <v>2015</v>
      </c>
      <c r="M506" s="5">
        <v>320</v>
      </c>
      <c r="N506" s="4"/>
      <c r="O506" s="4"/>
      <c r="P506" s="4"/>
    </row>
    <row r="507" spans="1:16" ht="25.5" x14ac:dyDescent="0.2">
      <c r="A507" s="7" t="s">
        <v>8</v>
      </c>
      <c r="B507" s="4" t="s">
        <v>49</v>
      </c>
      <c r="C507" s="4" t="s">
        <v>4481</v>
      </c>
      <c r="D507" s="8" t="s">
        <v>4482</v>
      </c>
      <c r="E507" s="4" t="s">
        <v>4483</v>
      </c>
      <c r="F507" s="4" t="s">
        <v>988</v>
      </c>
      <c r="G507" s="4"/>
      <c r="H507" s="4" t="s">
        <v>4484</v>
      </c>
      <c r="I507" s="4">
        <v>36570753</v>
      </c>
      <c r="J507" s="41"/>
      <c r="K507" s="11">
        <v>2015</v>
      </c>
      <c r="L507" s="11">
        <v>2015</v>
      </c>
      <c r="M507" s="5">
        <v>41.67</v>
      </c>
      <c r="N507" s="4"/>
      <c r="O507" s="4"/>
      <c r="P507" s="4"/>
    </row>
    <row r="508" spans="1:16" ht="25.5" x14ac:dyDescent="0.2">
      <c r="A508" s="7" t="s">
        <v>8</v>
      </c>
      <c r="B508" s="4" t="s">
        <v>49</v>
      </c>
      <c r="C508" s="4" t="s">
        <v>4485</v>
      </c>
      <c r="D508" s="8" t="s">
        <v>4486</v>
      </c>
      <c r="E508" s="4" t="s">
        <v>4487</v>
      </c>
      <c r="F508" s="4" t="s">
        <v>988</v>
      </c>
      <c r="G508" s="4"/>
      <c r="H508" s="4" t="s">
        <v>4488</v>
      </c>
      <c r="I508" s="4">
        <v>36360881</v>
      </c>
      <c r="J508" s="41"/>
      <c r="K508" s="11">
        <v>2015</v>
      </c>
      <c r="L508" s="11">
        <v>2015</v>
      </c>
      <c r="M508" s="5">
        <v>6500</v>
      </c>
      <c r="N508" s="4"/>
      <c r="O508" s="4"/>
      <c r="P508" s="4"/>
    </row>
    <row r="509" spans="1:16" ht="25.5" x14ac:dyDescent="0.2">
      <c r="A509" s="7" t="s">
        <v>8</v>
      </c>
      <c r="B509" s="4" t="s">
        <v>49</v>
      </c>
      <c r="C509" s="4" t="s">
        <v>4489</v>
      </c>
      <c r="D509" s="8" t="s">
        <v>4490</v>
      </c>
      <c r="E509" s="4" t="s">
        <v>4491</v>
      </c>
      <c r="F509" s="4" t="s">
        <v>988</v>
      </c>
      <c r="G509" s="4"/>
      <c r="H509" s="4" t="s">
        <v>4492</v>
      </c>
      <c r="I509" s="4">
        <v>327646</v>
      </c>
      <c r="J509" s="41"/>
      <c r="K509" s="11">
        <v>2015</v>
      </c>
      <c r="L509" s="11">
        <v>2015</v>
      </c>
      <c r="M509" s="5">
        <v>18330</v>
      </c>
      <c r="N509" s="4"/>
      <c r="O509" s="4"/>
      <c r="P509" s="4"/>
    </row>
    <row r="510" spans="1:16" x14ac:dyDescent="0.2">
      <c r="A510" s="7" t="s">
        <v>8</v>
      </c>
      <c r="B510" s="4" t="s">
        <v>49</v>
      </c>
      <c r="C510" s="4" t="s">
        <v>4493</v>
      </c>
      <c r="D510" s="8" t="s">
        <v>4494</v>
      </c>
      <c r="E510" s="4" t="s">
        <v>4495</v>
      </c>
      <c r="F510" s="4" t="s">
        <v>988</v>
      </c>
      <c r="G510" s="4"/>
      <c r="H510" s="4" t="s">
        <v>4496</v>
      </c>
      <c r="I510" s="4">
        <v>36204056</v>
      </c>
      <c r="J510" s="41"/>
      <c r="K510" s="11">
        <v>2015</v>
      </c>
      <c r="L510" s="11">
        <v>2015</v>
      </c>
      <c r="M510" s="5">
        <v>100</v>
      </c>
      <c r="N510" s="4"/>
      <c r="O510" s="4"/>
      <c r="P510" s="4"/>
    </row>
    <row r="511" spans="1:16" ht="25.5" x14ac:dyDescent="0.2">
      <c r="A511" s="7" t="s">
        <v>8</v>
      </c>
      <c r="B511" s="4" t="s">
        <v>49</v>
      </c>
      <c r="C511" s="4" t="s">
        <v>4497</v>
      </c>
      <c r="D511" s="8" t="s">
        <v>4494</v>
      </c>
      <c r="E511" s="4" t="s">
        <v>4498</v>
      </c>
      <c r="F511" s="4" t="s">
        <v>988</v>
      </c>
      <c r="G511" s="4"/>
      <c r="H511" s="4" t="s">
        <v>4499</v>
      </c>
      <c r="I511" s="4">
        <v>36779946</v>
      </c>
      <c r="J511" s="41"/>
      <c r="K511" s="11">
        <v>2015</v>
      </c>
      <c r="L511" s="11">
        <v>2015</v>
      </c>
      <c r="M511" s="5">
        <v>400</v>
      </c>
      <c r="N511" s="4"/>
      <c r="O511" s="4"/>
      <c r="P511" s="4"/>
    </row>
    <row r="512" spans="1:16" ht="25.5" x14ac:dyDescent="0.2">
      <c r="A512" s="7" t="s">
        <v>8</v>
      </c>
      <c r="B512" s="4" t="s">
        <v>49</v>
      </c>
      <c r="C512" s="4" t="s">
        <v>4497</v>
      </c>
      <c r="D512" s="8" t="s">
        <v>4494</v>
      </c>
      <c r="E512" s="4" t="s">
        <v>4500</v>
      </c>
      <c r="F512" s="4" t="s">
        <v>988</v>
      </c>
      <c r="G512" s="4"/>
      <c r="H512" s="4" t="s">
        <v>4499</v>
      </c>
      <c r="I512" s="4">
        <v>36779946</v>
      </c>
      <c r="J512" s="41"/>
      <c r="K512" s="11">
        <v>2015</v>
      </c>
      <c r="L512" s="11">
        <v>2015</v>
      </c>
      <c r="M512" s="5">
        <v>600</v>
      </c>
      <c r="N512" s="4"/>
      <c r="O512" s="4"/>
      <c r="P512" s="4"/>
    </row>
    <row r="513" spans="1:16" x14ac:dyDescent="0.2">
      <c r="A513" s="7" t="s">
        <v>8</v>
      </c>
      <c r="B513" s="4" t="s">
        <v>49</v>
      </c>
      <c r="C513" s="4" t="s">
        <v>4501</v>
      </c>
      <c r="D513" s="8" t="s">
        <v>4494</v>
      </c>
      <c r="E513" s="4" t="s">
        <v>4502</v>
      </c>
      <c r="F513" s="4" t="s">
        <v>988</v>
      </c>
      <c r="G513" s="4"/>
      <c r="H513" s="4" t="s">
        <v>4503</v>
      </c>
      <c r="I513" s="4">
        <v>36606332</v>
      </c>
      <c r="J513" s="41"/>
      <c r="K513" s="11">
        <v>2015</v>
      </c>
      <c r="L513" s="11">
        <v>2015</v>
      </c>
      <c r="M513" s="5">
        <v>350</v>
      </c>
      <c r="N513" s="4"/>
      <c r="O513" s="4"/>
      <c r="P513" s="4"/>
    </row>
    <row r="514" spans="1:16" x14ac:dyDescent="0.2">
      <c r="A514" s="7" t="s">
        <v>8</v>
      </c>
      <c r="B514" s="4" t="s">
        <v>49</v>
      </c>
      <c r="C514" s="4" t="s">
        <v>4504</v>
      </c>
      <c r="D514" s="8" t="s">
        <v>4494</v>
      </c>
      <c r="E514" s="4" t="s">
        <v>4505</v>
      </c>
      <c r="F514" s="4" t="s">
        <v>988</v>
      </c>
      <c r="G514" s="4"/>
      <c r="H514" s="4" t="s">
        <v>4506</v>
      </c>
      <c r="I514" s="4">
        <v>48127094</v>
      </c>
      <c r="J514" s="41"/>
      <c r="K514" s="11">
        <v>2015</v>
      </c>
      <c r="L514" s="11">
        <v>2015</v>
      </c>
      <c r="M514" s="5">
        <v>280</v>
      </c>
      <c r="N514" s="4"/>
      <c r="O514" s="4"/>
      <c r="P514" s="4"/>
    </row>
    <row r="515" spans="1:16" x14ac:dyDescent="0.2">
      <c r="A515" s="7" t="s">
        <v>8</v>
      </c>
      <c r="B515" s="4" t="s">
        <v>49</v>
      </c>
      <c r="C515" s="4" t="s">
        <v>4504</v>
      </c>
      <c r="D515" s="8" t="s">
        <v>4494</v>
      </c>
      <c r="E515" s="4" t="s">
        <v>4507</v>
      </c>
      <c r="F515" s="4" t="s">
        <v>988</v>
      </c>
      <c r="G515" s="4"/>
      <c r="H515" s="4" t="s">
        <v>4508</v>
      </c>
      <c r="I515" s="4">
        <v>36198552</v>
      </c>
      <c r="J515" s="41"/>
      <c r="K515" s="11">
        <v>2015</v>
      </c>
      <c r="L515" s="11">
        <v>2015</v>
      </c>
      <c r="M515" s="5">
        <v>288</v>
      </c>
      <c r="N515" s="4"/>
      <c r="O515" s="4"/>
      <c r="P515" s="4"/>
    </row>
    <row r="516" spans="1:16" x14ac:dyDescent="0.2">
      <c r="A516" s="7" t="s">
        <v>8</v>
      </c>
      <c r="B516" s="4" t="s">
        <v>49</v>
      </c>
      <c r="C516" s="4" t="s">
        <v>4509</v>
      </c>
      <c r="D516" s="8" t="s">
        <v>4494</v>
      </c>
      <c r="E516" s="4" t="s">
        <v>4510</v>
      </c>
      <c r="F516" s="4" t="s">
        <v>988</v>
      </c>
      <c r="G516" s="4"/>
      <c r="H516" s="4" t="s">
        <v>4511</v>
      </c>
      <c r="I516" s="4">
        <v>36606332</v>
      </c>
      <c r="J516" s="41"/>
      <c r="K516" s="11">
        <v>2015</v>
      </c>
      <c r="L516" s="11">
        <v>2015</v>
      </c>
      <c r="M516" s="5">
        <v>420</v>
      </c>
      <c r="N516" s="4"/>
      <c r="O516" s="4"/>
      <c r="P516" s="4"/>
    </row>
    <row r="517" spans="1:16" x14ac:dyDescent="0.2">
      <c r="A517" s="7" t="s">
        <v>8</v>
      </c>
      <c r="B517" s="4" t="s">
        <v>49</v>
      </c>
      <c r="C517" s="4" t="s">
        <v>4512</v>
      </c>
      <c r="D517" s="8" t="s">
        <v>4513</v>
      </c>
      <c r="E517" s="4" t="s">
        <v>4514</v>
      </c>
      <c r="F517" s="4" t="s">
        <v>988</v>
      </c>
      <c r="G517" s="4"/>
      <c r="H517" s="4" t="s">
        <v>4515</v>
      </c>
      <c r="I517" s="4">
        <v>31667384</v>
      </c>
      <c r="J517" s="41"/>
      <c r="K517" s="11">
        <v>2015</v>
      </c>
      <c r="L517" s="11">
        <v>2015</v>
      </c>
      <c r="M517" s="5">
        <v>180</v>
      </c>
      <c r="N517" s="4"/>
      <c r="O517" s="4"/>
      <c r="P517" s="4"/>
    </row>
    <row r="518" spans="1:16" x14ac:dyDescent="0.2">
      <c r="A518" s="7" t="s">
        <v>8</v>
      </c>
      <c r="B518" s="4" t="s">
        <v>49</v>
      </c>
      <c r="C518" s="4" t="s">
        <v>4516</v>
      </c>
      <c r="D518" s="8" t="s">
        <v>4494</v>
      </c>
      <c r="E518" s="4" t="s">
        <v>4517</v>
      </c>
      <c r="F518" s="4" t="s">
        <v>988</v>
      </c>
      <c r="G518" s="4"/>
      <c r="H518" s="4" t="s">
        <v>4518</v>
      </c>
      <c r="I518" s="4">
        <v>35730421</v>
      </c>
      <c r="J518" s="41"/>
      <c r="K518" s="11">
        <v>2015</v>
      </c>
      <c r="L518" s="11">
        <v>2015</v>
      </c>
      <c r="M518" s="5">
        <v>1500</v>
      </c>
      <c r="N518" s="4"/>
      <c r="O518" s="4"/>
      <c r="P518" s="4"/>
    </row>
    <row r="519" spans="1:16" x14ac:dyDescent="0.2">
      <c r="A519" s="7" t="s">
        <v>8</v>
      </c>
      <c r="B519" s="4" t="s">
        <v>49</v>
      </c>
      <c r="C519" s="4" t="s">
        <v>4519</v>
      </c>
      <c r="D519" s="8" t="s">
        <v>4513</v>
      </c>
      <c r="E519" s="4" t="s">
        <v>4520</v>
      </c>
      <c r="F519" s="4" t="s">
        <v>988</v>
      </c>
      <c r="G519" s="4"/>
      <c r="H519" s="4" t="s">
        <v>4521</v>
      </c>
      <c r="I519" s="4">
        <v>33725012</v>
      </c>
      <c r="J519" s="41"/>
      <c r="K519" s="11">
        <v>2015</v>
      </c>
      <c r="L519" s="11">
        <v>2015</v>
      </c>
      <c r="M519" s="5">
        <v>250</v>
      </c>
      <c r="N519" s="4"/>
      <c r="O519" s="4"/>
      <c r="P519" s="4"/>
    </row>
    <row r="520" spans="1:16" x14ac:dyDescent="0.2">
      <c r="A520" s="7" t="s">
        <v>8</v>
      </c>
      <c r="B520" s="4" t="s">
        <v>49</v>
      </c>
      <c r="C520" s="4" t="s">
        <v>4522</v>
      </c>
      <c r="D520" s="8" t="s">
        <v>4513</v>
      </c>
      <c r="E520" s="4" t="s">
        <v>4523</v>
      </c>
      <c r="F520" s="4" t="s">
        <v>988</v>
      </c>
      <c r="G520" s="4"/>
      <c r="H520" s="4" t="s">
        <v>4524</v>
      </c>
      <c r="I520" s="4">
        <v>35833084</v>
      </c>
      <c r="J520" s="41"/>
      <c r="K520" s="11">
        <v>2015</v>
      </c>
      <c r="L520" s="11">
        <v>2015</v>
      </c>
      <c r="M520" s="5">
        <v>1000</v>
      </c>
      <c r="N520" s="4"/>
      <c r="O520" s="4"/>
      <c r="P520" s="4"/>
    </row>
    <row r="521" spans="1:16" x14ac:dyDescent="0.2">
      <c r="A521" s="7" t="s">
        <v>8</v>
      </c>
      <c r="B521" s="4" t="s">
        <v>49</v>
      </c>
      <c r="C521" s="4" t="s">
        <v>4525</v>
      </c>
      <c r="D521" s="8" t="s">
        <v>4494</v>
      </c>
      <c r="E521" s="4" t="s">
        <v>4526</v>
      </c>
      <c r="F521" s="4" t="s">
        <v>988</v>
      </c>
      <c r="G521" s="4"/>
      <c r="H521" s="4" t="s">
        <v>4527</v>
      </c>
      <c r="I521" s="4">
        <v>47324244</v>
      </c>
      <c r="J521" s="41"/>
      <c r="K521" s="11">
        <v>2014</v>
      </c>
      <c r="L521" s="11">
        <v>2015</v>
      </c>
      <c r="M521" s="5">
        <v>3500</v>
      </c>
      <c r="N521" s="4"/>
      <c r="O521" s="4"/>
      <c r="P521" s="4"/>
    </row>
    <row r="522" spans="1:16" x14ac:dyDescent="0.2">
      <c r="A522" s="7" t="s">
        <v>8</v>
      </c>
      <c r="B522" s="4" t="s">
        <v>49</v>
      </c>
      <c r="C522" s="4" t="s">
        <v>4528</v>
      </c>
      <c r="D522" s="8" t="s">
        <v>4494</v>
      </c>
      <c r="E522" s="4" t="s">
        <v>4529</v>
      </c>
      <c r="F522" s="4" t="s">
        <v>988</v>
      </c>
      <c r="G522" s="4"/>
      <c r="H522" s="4" t="s">
        <v>4530</v>
      </c>
      <c r="I522" s="4">
        <v>31389139</v>
      </c>
      <c r="J522" s="41"/>
      <c r="K522" s="11">
        <v>2014</v>
      </c>
      <c r="L522" s="11">
        <v>2015</v>
      </c>
      <c r="M522" s="5">
        <v>350</v>
      </c>
      <c r="N522" s="4"/>
      <c r="O522" s="4"/>
      <c r="P522" s="4"/>
    </row>
    <row r="523" spans="1:16" ht="25.5" x14ac:dyDescent="0.2">
      <c r="A523" s="7" t="s">
        <v>8</v>
      </c>
      <c r="B523" s="4" t="s">
        <v>49</v>
      </c>
      <c r="C523" s="4" t="s">
        <v>4531</v>
      </c>
      <c r="D523" s="8" t="s">
        <v>4532</v>
      </c>
      <c r="E523" s="4" t="s">
        <v>4533</v>
      </c>
      <c r="F523" s="4" t="s">
        <v>988</v>
      </c>
      <c r="G523" s="4"/>
      <c r="H523" s="4" t="s">
        <v>4534</v>
      </c>
      <c r="I523" s="4" t="s">
        <v>4432</v>
      </c>
      <c r="J523" s="41"/>
      <c r="K523" s="11">
        <v>2014</v>
      </c>
      <c r="L523" s="11">
        <v>2015</v>
      </c>
      <c r="M523" s="5">
        <v>5000</v>
      </c>
      <c r="N523" s="4"/>
      <c r="O523" s="4"/>
      <c r="P523" s="4"/>
    </row>
    <row r="524" spans="1:16" x14ac:dyDescent="0.2">
      <c r="A524" s="7" t="s">
        <v>8</v>
      </c>
      <c r="B524" s="4" t="s">
        <v>34</v>
      </c>
      <c r="C524" s="4" t="s">
        <v>4535</v>
      </c>
      <c r="D524" s="8" t="s">
        <v>4536</v>
      </c>
      <c r="E524" s="4" t="s">
        <v>4537</v>
      </c>
      <c r="F524" s="4"/>
      <c r="G524" s="4"/>
      <c r="H524" s="4" t="s">
        <v>4538</v>
      </c>
      <c r="I524" s="4"/>
      <c r="J524" s="41"/>
      <c r="K524" s="11">
        <v>2015</v>
      </c>
      <c r="L524" s="11">
        <v>2015</v>
      </c>
      <c r="M524" s="5">
        <v>1200</v>
      </c>
      <c r="N524" s="4"/>
      <c r="O524" s="4"/>
      <c r="P524" s="4"/>
    </row>
    <row r="525" spans="1:16" x14ac:dyDescent="0.2">
      <c r="A525" s="7" t="s">
        <v>8</v>
      </c>
      <c r="B525" s="4" t="s">
        <v>34</v>
      </c>
      <c r="C525" s="4" t="s">
        <v>4535</v>
      </c>
      <c r="D525" s="8" t="s">
        <v>4536</v>
      </c>
      <c r="E525" s="4" t="s">
        <v>4539</v>
      </c>
      <c r="F525" s="4"/>
      <c r="G525" s="4"/>
      <c r="H525" s="4" t="s">
        <v>4538</v>
      </c>
      <c r="I525" s="4"/>
      <c r="J525" s="41"/>
      <c r="K525" s="11">
        <v>2015</v>
      </c>
      <c r="L525" s="11">
        <v>2015</v>
      </c>
      <c r="M525" s="5">
        <v>1200</v>
      </c>
      <c r="N525" s="4"/>
      <c r="O525" s="4"/>
      <c r="P525" s="4"/>
    </row>
    <row r="526" spans="1:16" ht="25.5" x14ac:dyDescent="0.2">
      <c r="A526" s="7" t="s">
        <v>8</v>
      </c>
      <c r="B526" s="4" t="s">
        <v>34</v>
      </c>
      <c r="C526" s="4" t="s">
        <v>4540</v>
      </c>
      <c r="D526" s="8" t="s">
        <v>4541</v>
      </c>
      <c r="E526" s="4" t="s">
        <v>4542</v>
      </c>
      <c r="F526" s="4"/>
      <c r="G526" s="4"/>
      <c r="H526" s="4" t="s">
        <v>4538</v>
      </c>
      <c r="I526" s="4"/>
      <c r="J526" s="41"/>
      <c r="K526" s="11">
        <v>2015</v>
      </c>
      <c r="L526" s="11">
        <v>2015</v>
      </c>
      <c r="M526" s="5">
        <v>2600</v>
      </c>
      <c r="N526" s="4"/>
      <c r="O526" s="4"/>
      <c r="P526" s="4"/>
    </row>
    <row r="527" spans="1:16" ht="25.5" x14ac:dyDescent="0.2">
      <c r="A527" s="7" t="s">
        <v>8</v>
      </c>
      <c r="B527" s="4" t="s">
        <v>34</v>
      </c>
      <c r="C527" s="4" t="s">
        <v>4543</v>
      </c>
      <c r="D527" s="8" t="s">
        <v>4544</v>
      </c>
      <c r="E527" s="4" t="s">
        <v>4545</v>
      </c>
      <c r="F527" s="4"/>
      <c r="G527" s="4"/>
      <c r="H527" s="4" t="s">
        <v>4538</v>
      </c>
      <c r="I527" s="4"/>
      <c r="J527" s="41"/>
      <c r="K527" s="11">
        <v>2015</v>
      </c>
      <c r="L527" s="11">
        <v>2015</v>
      </c>
      <c r="M527" s="5">
        <v>2840</v>
      </c>
      <c r="N527" s="4"/>
      <c r="O527" s="4"/>
      <c r="P527" s="4"/>
    </row>
    <row r="528" spans="1:16" ht="25.5" x14ac:dyDescent="0.2">
      <c r="A528" s="7" t="s">
        <v>8</v>
      </c>
      <c r="B528" s="4" t="s">
        <v>34</v>
      </c>
      <c r="C528" s="4" t="s">
        <v>4546</v>
      </c>
      <c r="D528" s="8" t="s">
        <v>4544</v>
      </c>
      <c r="E528" s="4" t="s">
        <v>4547</v>
      </c>
      <c r="F528" s="4"/>
      <c r="G528" s="4"/>
      <c r="H528" s="4" t="s">
        <v>4538</v>
      </c>
      <c r="I528" s="4"/>
      <c r="J528" s="41"/>
      <c r="K528" s="11">
        <v>2015</v>
      </c>
      <c r="L528" s="11">
        <v>2015</v>
      </c>
      <c r="M528" s="5">
        <v>2200</v>
      </c>
      <c r="N528" s="4"/>
      <c r="O528" s="4"/>
      <c r="P528" s="4"/>
    </row>
    <row r="529" spans="1:16" ht="25.5" x14ac:dyDescent="0.2">
      <c r="A529" s="7" t="s">
        <v>8</v>
      </c>
      <c r="B529" s="4" t="s">
        <v>34</v>
      </c>
      <c r="C529" s="4" t="s">
        <v>4548</v>
      </c>
      <c r="D529" s="8" t="s">
        <v>4544</v>
      </c>
      <c r="E529" s="4" t="s">
        <v>4549</v>
      </c>
      <c r="F529" s="4"/>
      <c r="G529" s="4"/>
      <c r="H529" s="4" t="s">
        <v>4538</v>
      </c>
      <c r="I529" s="4"/>
      <c r="J529" s="41"/>
      <c r="K529" s="11">
        <v>2015</v>
      </c>
      <c r="L529" s="11">
        <v>2015</v>
      </c>
      <c r="M529" s="5">
        <v>400</v>
      </c>
      <c r="N529" s="4"/>
      <c r="O529" s="4"/>
      <c r="P529" s="4"/>
    </row>
    <row r="530" spans="1:16" ht="25.5" x14ac:dyDescent="0.2">
      <c r="A530" s="7" t="s">
        <v>8</v>
      </c>
      <c r="B530" s="4" t="s">
        <v>34</v>
      </c>
      <c r="C530" s="4" t="s">
        <v>4550</v>
      </c>
      <c r="D530" s="8" t="s">
        <v>4551</v>
      </c>
      <c r="E530" s="4" t="s">
        <v>4552</v>
      </c>
      <c r="F530" s="4"/>
      <c r="G530" s="4"/>
      <c r="H530" s="4" t="s">
        <v>4538</v>
      </c>
      <c r="I530" s="4"/>
      <c r="J530" s="41"/>
      <c r="K530" s="11">
        <v>2015</v>
      </c>
      <c r="L530" s="11">
        <v>2015</v>
      </c>
      <c r="M530" s="5">
        <v>1656</v>
      </c>
      <c r="N530" s="4"/>
      <c r="O530" s="4"/>
      <c r="P530" s="4"/>
    </row>
    <row r="531" spans="1:16" ht="25.5" x14ac:dyDescent="0.2">
      <c r="A531" s="7" t="s">
        <v>8</v>
      </c>
      <c r="B531" s="4" t="s">
        <v>34</v>
      </c>
      <c r="C531" s="4" t="s">
        <v>4553</v>
      </c>
      <c r="D531" s="8" t="s">
        <v>4551</v>
      </c>
      <c r="E531" s="4" t="s">
        <v>4554</v>
      </c>
      <c r="F531" s="4"/>
      <c r="G531" s="4"/>
      <c r="H531" s="4" t="s">
        <v>4555</v>
      </c>
      <c r="I531" s="4"/>
      <c r="J531" s="41"/>
      <c r="K531" s="11">
        <v>2015</v>
      </c>
      <c r="L531" s="11">
        <v>2015</v>
      </c>
      <c r="M531" s="5">
        <v>1180</v>
      </c>
      <c r="N531" s="4"/>
      <c r="O531" s="4"/>
      <c r="P531" s="4"/>
    </row>
    <row r="532" spans="1:16" ht="25.5" x14ac:dyDescent="0.2">
      <c r="A532" s="7" t="s">
        <v>8</v>
      </c>
      <c r="B532" s="4" t="s">
        <v>110</v>
      </c>
      <c r="C532" s="4" t="s">
        <v>4556</v>
      </c>
      <c r="D532" s="8" t="s">
        <v>4557</v>
      </c>
      <c r="E532" s="4" t="s">
        <v>4558</v>
      </c>
      <c r="F532" s="4"/>
      <c r="G532" s="4"/>
      <c r="H532" s="4" t="s">
        <v>4559</v>
      </c>
      <c r="I532" s="4">
        <v>36211222</v>
      </c>
      <c r="J532" s="41">
        <v>42017</v>
      </c>
      <c r="K532" s="11">
        <v>2015</v>
      </c>
      <c r="L532" s="11">
        <v>2015</v>
      </c>
      <c r="M532" s="5">
        <v>7033</v>
      </c>
      <c r="N532" s="4"/>
      <c r="O532" s="4"/>
      <c r="P532" s="4"/>
    </row>
    <row r="533" spans="1:16" ht="25.5" x14ac:dyDescent="0.2">
      <c r="A533" s="7" t="s">
        <v>8</v>
      </c>
      <c r="B533" s="4" t="s">
        <v>110</v>
      </c>
      <c r="C533" s="4" t="s">
        <v>4560</v>
      </c>
      <c r="D533" s="8" t="s">
        <v>4557</v>
      </c>
      <c r="E533" s="4" t="s">
        <v>4561</v>
      </c>
      <c r="F533" s="4"/>
      <c r="G533" s="4"/>
      <c r="H533" s="4" t="s">
        <v>3997</v>
      </c>
      <c r="I533" s="4">
        <v>35829141</v>
      </c>
      <c r="J533" s="41">
        <v>42072</v>
      </c>
      <c r="K533" s="11">
        <v>2015</v>
      </c>
      <c r="L533" s="11">
        <v>2015</v>
      </c>
      <c r="M533" s="5">
        <v>14200</v>
      </c>
      <c r="N533" s="4"/>
      <c r="O533" s="4"/>
      <c r="P533" s="4"/>
    </row>
    <row r="534" spans="1:16" ht="25.5" x14ac:dyDescent="0.2">
      <c r="A534" s="7" t="s">
        <v>8</v>
      </c>
      <c r="B534" s="4" t="s">
        <v>110</v>
      </c>
      <c r="C534" s="4" t="s">
        <v>4562</v>
      </c>
      <c r="D534" s="8" t="s">
        <v>4005</v>
      </c>
      <c r="E534" s="4" t="s">
        <v>4563</v>
      </c>
      <c r="F534" s="4"/>
      <c r="G534" s="4"/>
      <c r="H534" s="4" t="s">
        <v>4564</v>
      </c>
      <c r="I534" s="4">
        <v>31337147</v>
      </c>
      <c r="J534" s="41">
        <v>42100</v>
      </c>
      <c r="K534" s="11">
        <v>2015</v>
      </c>
      <c r="L534" s="11">
        <v>2015</v>
      </c>
      <c r="M534" s="5">
        <v>7800</v>
      </c>
      <c r="N534" s="4"/>
      <c r="O534" s="4"/>
      <c r="P534" s="4"/>
    </row>
    <row r="535" spans="1:16" ht="25.5" x14ac:dyDescent="0.2">
      <c r="A535" s="7" t="s">
        <v>8</v>
      </c>
      <c r="B535" s="4" t="s">
        <v>110</v>
      </c>
      <c r="C535" s="4" t="s">
        <v>4565</v>
      </c>
      <c r="D535" s="8" t="s">
        <v>4009</v>
      </c>
      <c r="E535" s="4" t="s">
        <v>4566</v>
      </c>
      <c r="F535" s="4"/>
      <c r="G535" s="4"/>
      <c r="H535" s="4" t="s">
        <v>4567</v>
      </c>
      <c r="I535" s="4">
        <v>35976721</v>
      </c>
      <c r="J535" s="41">
        <v>42205</v>
      </c>
      <c r="K535" s="11">
        <v>2015</v>
      </c>
      <c r="L535" s="11">
        <v>2015</v>
      </c>
      <c r="M535" s="5">
        <v>8600</v>
      </c>
      <c r="N535" s="4"/>
      <c r="O535" s="4"/>
      <c r="P535" s="4"/>
    </row>
    <row r="536" spans="1:16" ht="25.5" x14ac:dyDescent="0.2">
      <c r="A536" s="7" t="s">
        <v>8</v>
      </c>
      <c r="B536" s="4" t="s">
        <v>21</v>
      </c>
      <c r="C536" s="4" t="s">
        <v>4568</v>
      </c>
      <c r="D536" s="8" t="s">
        <v>4056</v>
      </c>
      <c r="E536" s="4" t="s">
        <v>4569</v>
      </c>
      <c r="F536" s="4" t="s">
        <v>4570</v>
      </c>
      <c r="G536" s="4"/>
      <c r="H536" s="4" t="s">
        <v>4571</v>
      </c>
      <c r="I536" s="4">
        <v>36189111</v>
      </c>
      <c r="J536" s="41"/>
      <c r="K536" s="11">
        <v>2015</v>
      </c>
      <c r="L536" s="11">
        <v>2015</v>
      </c>
      <c r="M536" s="5">
        <v>166</v>
      </c>
      <c r="N536" s="4"/>
      <c r="O536" s="4"/>
      <c r="P536" s="4"/>
    </row>
    <row r="537" spans="1:16" x14ac:dyDescent="0.2">
      <c r="A537" s="7" t="s">
        <v>8</v>
      </c>
      <c r="B537" s="4" t="s">
        <v>21</v>
      </c>
      <c r="C537" s="4" t="s">
        <v>4572</v>
      </c>
      <c r="D537" s="8" t="s">
        <v>4028</v>
      </c>
      <c r="E537" s="4" t="s">
        <v>4573</v>
      </c>
      <c r="F537" s="4" t="s">
        <v>4570</v>
      </c>
      <c r="G537" s="4"/>
      <c r="H537" s="4" t="s">
        <v>4574</v>
      </c>
      <c r="I537" s="4">
        <v>36217859</v>
      </c>
      <c r="J537" s="41"/>
      <c r="K537" s="11">
        <v>2015</v>
      </c>
      <c r="L537" s="11">
        <v>2015</v>
      </c>
      <c r="M537" s="5">
        <v>800</v>
      </c>
      <c r="N537" s="4"/>
      <c r="O537" s="4"/>
      <c r="P537" s="4"/>
    </row>
    <row r="538" spans="1:16" ht="25.5" x14ac:dyDescent="0.2">
      <c r="A538" s="7" t="s">
        <v>8</v>
      </c>
      <c r="B538" s="4" t="s">
        <v>21</v>
      </c>
      <c r="C538" s="4" t="s">
        <v>4575</v>
      </c>
      <c r="D538" s="8" t="s">
        <v>4056</v>
      </c>
      <c r="E538" s="4" t="s">
        <v>4576</v>
      </c>
      <c r="F538" s="4" t="s">
        <v>4570</v>
      </c>
      <c r="G538" s="4"/>
      <c r="H538" s="4" t="s">
        <v>4577</v>
      </c>
      <c r="I538" s="4">
        <v>36467421</v>
      </c>
      <c r="J538" s="41"/>
      <c r="K538" s="11">
        <v>2015</v>
      </c>
      <c r="L538" s="11">
        <v>2015</v>
      </c>
      <c r="M538" s="5">
        <v>11616</v>
      </c>
      <c r="N538" s="4"/>
      <c r="O538" s="4"/>
      <c r="P538" s="4"/>
    </row>
    <row r="539" spans="1:16" x14ac:dyDescent="0.2">
      <c r="A539" s="7" t="s">
        <v>8</v>
      </c>
      <c r="B539" s="4" t="s">
        <v>21</v>
      </c>
      <c r="C539" s="4" t="s">
        <v>4578</v>
      </c>
      <c r="D539" s="8" t="s">
        <v>4579</v>
      </c>
      <c r="E539" s="4" t="s">
        <v>4580</v>
      </c>
      <c r="F539" s="4" t="s">
        <v>4570</v>
      </c>
      <c r="G539" s="4"/>
      <c r="H539" s="4" t="s">
        <v>4581</v>
      </c>
      <c r="I539" s="4">
        <v>31650015</v>
      </c>
      <c r="J539" s="41"/>
      <c r="K539" s="11">
        <v>2015</v>
      </c>
      <c r="L539" s="11">
        <v>2015</v>
      </c>
      <c r="M539" s="5">
        <v>290</v>
      </c>
      <c r="N539" s="4"/>
      <c r="O539" s="4"/>
      <c r="P539" s="4"/>
    </row>
    <row r="540" spans="1:16" x14ac:dyDescent="0.2">
      <c r="A540" s="7" t="s">
        <v>8</v>
      </c>
      <c r="B540" s="4" t="s">
        <v>21</v>
      </c>
      <c r="C540" s="4" t="s">
        <v>4582</v>
      </c>
      <c r="D540" s="8" t="s">
        <v>4028</v>
      </c>
      <c r="E540" s="4" t="s">
        <v>4583</v>
      </c>
      <c r="F540" s="4" t="s">
        <v>4570</v>
      </c>
      <c r="G540" s="4"/>
      <c r="H540" s="4" t="s">
        <v>4584</v>
      </c>
      <c r="I540" s="4">
        <v>31683258</v>
      </c>
      <c r="J540" s="41"/>
      <c r="K540" s="11">
        <v>2015</v>
      </c>
      <c r="L540" s="11">
        <v>2015</v>
      </c>
      <c r="M540" s="5">
        <v>168</v>
      </c>
      <c r="N540" s="4"/>
      <c r="O540" s="4"/>
      <c r="P540" s="4"/>
    </row>
    <row r="541" spans="1:16" x14ac:dyDescent="0.2">
      <c r="A541" s="7" t="s">
        <v>8</v>
      </c>
      <c r="B541" s="4" t="s">
        <v>21</v>
      </c>
      <c r="C541" s="4" t="s">
        <v>4585</v>
      </c>
      <c r="D541" s="8" t="s">
        <v>4028</v>
      </c>
      <c r="E541" s="4" t="s">
        <v>4586</v>
      </c>
      <c r="F541" s="4" t="s">
        <v>4570</v>
      </c>
      <c r="G541" s="4"/>
      <c r="H541" s="4" t="s">
        <v>4061</v>
      </c>
      <c r="I541" s="4">
        <v>36638927</v>
      </c>
      <c r="J541" s="41"/>
      <c r="K541" s="11">
        <v>2015</v>
      </c>
      <c r="L541" s="11">
        <v>2015</v>
      </c>
      <c r="M541" s="5">
        <v>550</v>
      </c>
      <c r="N541" s="4"/>
      <c r="O541" s="4"/>
      <c r="P541" s="4"/>
    </row>
    <row r="542" spans="1:16" x14ac:dyDescent="0.2">
      <c r="A542" s="7" t="s">
        <v>8</v>
      </c>
      <c r="B542" s="4" t="s">
        <v>21</v>
      </c>
      <c r="C542" s="4" t="s">
        <v>4587</v>
      </c>
      <c r="D542" s="8" t="s">
        <v>4028</v>
      </c>
      <c r="E542" s="4" t="s">
        <v>4588</v>
      </c>
      <c r="F542" s="4" t="s">
        <v>4570</v>
      </c>
      <c r="G542" s="4"/>
      <c r="H542" s="4" t="s">
        <v>4048</v>
      </c>
      <c r="I542" s="4">
        <v>36187828</v>
      </c>
      <c r="J542" s="41"/>
      <c r="K542" s="11">
        <v>2015</v>
      </c>
      <c r="L542" s="11">
        <v>2015</v>
      </c>
      <c r="M542" s="5">
        <v>270</v>
      </c>
      <c r="N542" s="4"/>
      <c r="O542" s="4"/>
      <c r="P542" s="4"/>
    </row>
    <row r="543" spans="1:16" x14ac:dyDescent="0.2">
      <c r="A543" s="7" t="s">
        <v>8</v>
      </c>
      <c r="B543" s="4" t="s">
        <v>21</v>
      </c>
      <c r="C543" s="4" t="s">
        <v>4589</v>
      </c>
      <c r="D543" s="8" t="s">
        <v>4034</v>
      </c>
      <c r="E543" s="4" t="s">
        <v>4590</v>
      </c>
      <c r="F543" s="4" t="s">
        <v>4570</v>
      </c>
      <c r="G543" s="4"/>
      <c r="H543" s="4" t="s">
        <v>4591</v>
      </c>
      <c r="I543" s="4">
        <v>31666442</v>
      </c>
      <c r="J543" s="41"/>
      <c r="K543" s="11">
        <v>2015</v>
      </c>
      <c r="L543" s="11">
        <v>2015</v>
      </c>
      <c r="M543" s="5">
        <v>300</v>
      </c>
      <c r="N543" s="4"/>
      <c r="O543" s="4"/>
      <c r="P543" s="4"/>
    </row>
    <row r="544" spans="1:16" x14ac:dyDescent="0.2">
      <c r="A544" s="7" t="s">
        <v>8</v>
      </c>
      <c r="B544" s="4" t="s">
        <v>21</v>
      </c>
      <c r="C544" s="4" t="s">
        <v>4592</v>
      </c>
      <c r="D544" s="8" t="s">
        <v>3554</v>
      </c>
      <c r="E544" s="4" t="s">
        <v>4593</v>
      </c>
      <c r="F544" s="4" t="s">
        <v>4570</v>
      </c>
      <c r="G544" s="4"/>
      <c r="H544" s="4" t="s">
        <v>4594</v>
      </c>
      <c r="I544" s="4">
        <v>36575275</v>
      </c>
      <c r="J544" s="41"/>
      <c r="K544" s="11">
        <v>2015</v>
      </c>
      <c r="L544" s="11">
        <v>2015</v>
      </c>
      <c r="M544" s="5">
        <v>300</v>
      </c>
      <c r="N544" s="4"/>
      <c r="O544" s="4"/>
      <c r="P544" s="4"/>
    </row>
    <row r="545" spans="1:16" x14ac:dyDescent="0.2">
      <c r="A545" s="7" t="s">
        <v>8</v>
      </c>
      <c r="B545" s="4" t="s">
        <v>21</v>
      </c>
      <c r="C545" s="4" t="s">
        <v>4595</v>
      </c>
      <c r="D545" s="8" t="s">
        <v>4028</v>
      </c>
      <c r="E545" s="4" t="s">
        <v>4596</v>
      </c>
      <c r="F545" s="4" t="s">
        <v>4570</v>
      </c>
      <c r="G545" s="4"/>
      <c r="H545" s="4" t="s">
        <v>4597</v>
      </c>
      <c r="I545" s="4">
        <v>44014546</v>
      </c>
      <c r="J545" s="41"/>
      <c r="K545" s="11">
        <v>2015</v>
      </c>
      <c r="L545" s="11">
        <v>2015</v>
      </c>
      <c r="M545" s="5">
        <v>172</v>
      </c>
      <c r="N545" s="4"/>
      <c r="O545" s="4"/>
      <c r="P545" s="4"/>
    </row>
    <row r="546" spans="1:16" ht="25.5" x14ac:dyDescent="0.2">
      <c r="A546" s="7" t="s">
        <v>8</v>
      </c>
      <c r="B546" s="4" t="s">
        <v>21</v>
      </c>
      <c r="C546" s="4" t="s">
        <v>4598</v>
      </c>
      <c r="D546" s="8" t="s">
        <v>4599</v>
      </c>
      <c r="E546" s="4" t="s">
        <v>4600</v>
      </c>
      <c r="F546" s="4" t="s">
        <v>4570</v>
      </c>
      <c r="G546" s="4"/>
      <c r="H546" s="4" t="s">
        <v>4601</v>
      </c>
      <c r="I546" s="4">
        <v>45329818</v>
      </c>
      <c r="J546" s="41"/>
      <c r="K546" s="11">
        <v>2015</v>
      </c>
      <c r="L546" s="11">
        <v>2015</v>
      </c>
      <c r="M546" s="5">
        <v>700</v>
      </c>
      <c r="N546" s="4"/>
      <c r="O546" s="4"/>
      <c r="P546" s="4"/>
    </row>
    <row r="547" spans="1:16" ht="25.5" x14ac:dyDescent="0.2">
      <c r="A547" s="7" t="s">
        <v>8</v>
      </c>
      <c r="B547" s="4" t="s">
        <v>21</v>
      </c>
      <c r="C547" s="4" t="s">
        <v>4602</v>
      </c>
      <c r="D547" s="8" t="s">
        <v>4028</v>
      </c>
      <c r="E547" s="4" t="s">
        <v>4603</v>
      </c>
      <c r="F547" s="4" t="s">
        <v>4570</v>
      </c>
      <c r="G547" s="4"/>
      <c r="H547" s="4" t="s">
        <v>4604</v>
      </c>
      <c r="I547" s="4">
        <v>31674267</v>
      </c>
      <c r="J547" s="41"/>
      <c r="K547" s="11">
        <v>2015</v>
      </c>
      <c r="L547" s="11">
        <v>2015</v>
      </c>
      <c r="M547" s="5">
        <v>700</v>
      </c>
      <c r="N547" s="4"/>
      <c r="O547" s="4"/>
      <c r="P547" s="4"/>
    </row>
    <row r="548" spans="1:16" ht="25.5" x14ac:dyDescent="0.2">
      <c r="A548" s="7" t="s">
        <v>8</v>
      </c>
      <c r="B548" s="4" t="s">
        <v>21</v>
      </c>
      <c r="C548" s="4" t="s">
        <v>4605</v>
      </c>
      <c r="D548" s="8" t="s">
        <v>4606</v>
      </c>
      <c r="E548" s="4" t="s">
        <v>4607</v>
      </c>
      <c r="F548" s="4" t="s">
        <v>4570</v>
      </c>
      <c r="G548" s="4"/>
      <c r="H548" s="4" t="s">
        <v>4608</v>
      </c>
      <c r="I548" s="4">
        <v>33026271</v>
      </c>
      <c r="J548" s="41"/>
      <c r="K548" s="11">
        <v>2015</v>
      </c>
      <c r="L548" s="11">
        <v>2015</v>
      </c>
      <c r="M548" s="5">
        <v>720</v>
      </c>
      <c r="N548" s="4"/>
      <c r="O548" s="4"/>
      <c r="P548" s="4"/>
    </row>
    <row r="549" spans="1:16" ht="25.5" x14ac:dyDescent="0.2">
      <c r="A549" s="7" t="s">
        <v>8</v>
      </c>
      <c r="B549" s="4" t="s">
        <v>21</v>
      </c>
      <c r="C549" s="4" t="s">
        <v>4609</v>
      </c>
      <c r="D549" s="8" t="s">
        <v>4105</v>
      </c>
      <c r="E549" s="4" t="s">
        <v>4610</v>
      </c>
      <c r="F549" s="4" t="s">
        <v>4570</v>
      </c>
      <c r="G549" s="4"/>
      <c r="H549" s="4" t="s">
        <v>4611</v>
      </c>
      <c r="I549" s="4">
        <v>36199222</v>
      </c>
      <c r="J549" s="41"/>
      <c r="K549" s="11">
        <v>2015</v>
      </c>
      <c r="L549" s="11">
        <v>2015</v>
      </c>
      <c r="M549" s="5">
        <v>750</v>
      </c>
      <c r="N549" s="4"/>
      <c r="O549" s="4"/>
      <c r="P549" s="4"/>
    </row>
    <row r="550" spans="1:16" ht="25.5" x14ac:dyDescent="0.2">
      <c r="A550" s="7" t="s">
        <v>8</v>
      </c>
      <c r="B550" s="4" t="s">
        <v>21</v>
      </c>
      <c r="C550" s="4" t="s">
        <v>4612</v>
      </c>
      <c r="D550" s="8" t="s">
        <v>4028</v>
      </c>
      <c r="E550" s="4" t="s">
        <v>4613</v>
      </c>
      <c r="F550" s="4" t="s">
        <v>4570</v>
      </c>
      <c r="G550" s="4"/>
      <c r="H550" s="4" t="s">
        <v>4614</v>
      </c>
      <c r="I550" s="4" t="s">
        <v>4615</v>
      </c>
      <c r="J550" s="41"/>
      <c r="K550" s="11">
        <v>2015</v>
      </c>
      <c r="L550" s="11">
        <v>2015</v>
      </c>
      <c r="M550" s="5">
        <v>675</v>
      </c>
      <c r="N550" s="4"/>
      <c r="O550" s="4"/>
      <c r="P550" s="4"/>
    </row>
    <row r="551" spans="1:16" ht="25.5" x14ac:dyDescent="0.2">
      <c r="A551" s="7" t="s">
        <v>8</v>
      </c>
      <c r="B551" s="4" t="s">
        <v>21</v>
      </c>
      <c r="C551" s="4" t="s">
        <v>4616</v>
      </c>
      <c r="D551" s="8" t="s">
        <v>4093</v>
      </c>
      <c r="E551" s="4" t="s">
        <v>4617</v>
      </c>
      <c r="F551" s="4" t="s">
        <v>4570</v>
      </c>
      <c r="G551" s="4"/>
      <c r="H551" s="4" t="s">
        <v>4618</v>
      </c>
      <c r="I551" s="4"/>
      <c r="J551" s="41"/>
      <c r="K551" s="11">
        <v>2015</v>
      </c>
      <c r="L551" s="11">
        <v>2015</v>
      </c>
      <c r="M551" s="5">
        <v>950</v>
      </c>
      <c r="N551" s="4"/>
      <c r="O551" s="4"/>
      <c r="P551" s="4"/>
    </row>
    <row r="552" spans="1:16" ht="25.5" x14ac:dyDescent="0.2">
      <c r="A552" s="7" t="s">
        <v>8</v>
      </c>
      <c r="B552" s="4" t="s">
        <v>21</v>
      </c>
      <c r="C552" s="4" t="s">
        <v>4619</v>
      </c>
      <c r="D552" s="8" t="s">
        <v>4056</v>
      </c>
      <c r="E552" s="4" t="s">
        <v>4620</v>
      </c>
      <c r="F552" s="4" t="s">
        <v>4570</v>
      </c>
      <c r="G552" s="4"/>
      <c r="H552" s="4" t="s">
        <v>4621</v>
      </c>
      <c r="I552" s="4" t="s">
        <v>4622</v>
      </c>
      <c r="J552" s="41"/>
      <c r="K552" s="11">
        <v>2015</v>
      </c>
      <c r="L552" s="11">
        <v>2015</v>
      </c>
      <c r="M552" s="5">
        <v>830</v>
      </c>
      <c r="N552" s="4"/>
      <c r="O552" s="4"/>
      <c r="P552" s="4"/>
    </row>
    <row r="553" spans="1:16" ht="25.5" x14ac:dyDescent="0.2">
      <c r="A553" s="7" t="s">
        <v>8</v>
      </c>
      <c r="B553" s="4" t="s">
        <v>21</v>
      </c>
      <c r="C553" s="4" t="s">
        <v>4623</v>
      </c>
      <c r="D553" s="8" t="s">
        <v>4028</v>
      </c>
      <c r="E553" s="4" t="s">
        <v>4624</v>
      </c>
      <c r="F553" s="4" t="s">
        <v>4570</v>
      </c>
      <c r="G553" s="4"/>
      <c r="H553" s="4" t="s">
        <v>4625</v>
      </c>
      <c r="I553" s="4" t="s">
        <v>4626</v>
      </c>
      <c r="J553" s="41"/>
      <c r="K553" s="11">
        <v>2015</v>
      </c>
      <c r="L553" s="11">
        <v>2015</v>
      </c>
      <c r="M553" s="5">
        <v>125</v>
      </c>
      <c r="N553" s="4"/>
      <c r="O553" s="4"/>
      <c r="P553" s="4"/>
    </row>
    <row r="554" spans="1:16" ht="25.5" x14ac:dyDescent="0.2">
      <c r="A554" s="7" t="s">
        <v>8</v>
      </c>
      <c r="B554" s="4" t="s">
        <v>21</v>
      </c>
      <c r="C554" s="4" t="s">
        <v>4627</v>
      </c>
      <c r="D554" s="8" t="s">
        <v>4028</v>
      </c>
      <c r="E554" s="4" t="s">
        <v>4628</v>
      </c>
      <c r="F554" s="4" t="s">
        <v>4570</v>
      </c>
      <c r="G554" s="4"/>
      <c r="H554" s="4" t="s">
        <v>4629</v>
      </c>
      <c r="I554" s="4" t="s">
        <v>4630</v>
      </c>
      <c r="J554" s="41"/>
      <c r="K554" s="11">
        <v>2015</v>
      </c>
      <c r="L554" s="11">
        <v>2015</v>
      </c>
      <c r="M554" s="5">
        <v>600</v>
      </c>
      <c r="N554" s="4"/>
      <c r="O554" s="4"/>
      <c r="P554" s="4"/>
    </row>
    <row r="555" spans="1:16" x14ac:dyDescent="0.2">
      <c r="A555" s="7" t="s">
        <v>8</v>
      </c>
      <c r="B555" s="4" t="s">
        <v>21</v>
      </c>
      <c r="C555" s="4" t="s">
        <v>4631</v>
      </c>
      <c r="D555" s="8" t="s">
        <v>4028</v>
      </c>
      <c r="E555" s="4" t="s">
        <v>4632</v>
      </c>
      <c r="F555" s="4" t="s">
        <v>4570</v>
      </c>
      <c r="G555" s="4"/>
      <c r="H555" s="4" t="s">
        <v>4597</v>
      </c>
      <c r="I555" s="4">
        <v>44014546</v>
      </c>
      <c r="J555" s="41"/>
      <c r="K555" s="11">
        <v>2015</v>
      </c>
      <c r="L555" s="11">
        <v>2015</v>
      </c>
      <c r="M555" s="5">
        <v>532</v>
      </c>
      <c r="N555" s="4"/>
      <c r="O555" s="4"/>
      <c r="P555" s="4"/>
    </row>
    <row r="556" spans="1:16" x14ac:dyDescent="0.2">
      <c r="A556" s="7" t="s">
        <v>8</v>
      </c>
      <c r="B556" s="4" t="s">
        <v>21</v>
      </c>
      <c r="C556" s="4" t="s">
        <v>4633</v>
      </c>
      <c r="D556" s="8" t="s">
        <v>4028</v>
      </c>
      <c r="E556" s="4" t="s">
        <v>4634</v>
      </c>
      <c r="F556" s="4" t="s">
        <v>4570</v>
      </c>
      <c r="G556" s="4"/>
      <c r="H556" s="4" t="s">
        <v>4571</v>
      </c>
      <c r="I556" s="4">
        <v>36189111</v>
      </c>
      <c r="J556" s="41"/>
      <c r="K556" s="11">
        <v>2015</v>
      </c>
      <c r="L556" s="11">
        <v>2015</v>
      </c>
      <c r="M556" s="5">
        <v>50</v>
      </c>
      <c r="N556" s="4"/>
      <c r="O556" s="4"/>
      <c r="P556" s="4"/>
    </row>
    <row r="557" spans="1:16" x14ac:dyDescent="0.2">
      <c r="A557" s="7" t="s">
        <v>8</v>
      </c>
      <c r="B557" s="4" t="s">
        <v>21</v>
      </c>
      <c r="C557" s="4" t="s">
        <v>4635</v>
      </c>
      <c r="D557" s="8" t="s">
        <v>4028</v>
      </c>
      <c r="E557" s="4" t="s">
        <v>4636</v>
      </c>
      <c r="F557" s="4" t="s">
        <v>4570</v>
      </c>
      <c r="G557" s="4"/>
      <c r="H557" s="4" t="s">
        <v>4637</v>
      </c>
      <c r="I557" s="4">
        <v>36607029</v>
      </c>
      <c r="J557" s="41"/>
      <c r="K557" s="11">
        <v>2015</v>
      </c>
      <c r="L557" s="11">
        <v>2015</v>
      </c>
      <c r="M557" s="5">
        <v>770</v>
      </c>
      <c r="N557" s="4"/>
      <c r="O557" s="4"/>
      <c r="P557" s="4"/>
    </row>
    <row r="558" spans="1:16" x14ac:dyDescent="0.2">
      <c r="A558" s="7" t="s">
        <v>8</v>
      </c>
      <c r="B558" s="4" t="s">
        <v>21</v>
      </c>
      <c r="C558" s="4" t="s">
        <v>4638</v>
      </c>
      <c r="D558" s="8" t="s">
        <v>3554</v>
      </c>
      <c r="E558" s="4" t="s">
        <v>4639</v>
      </c>
      <c r="F558" s="4" t="s">
        <v>4570</v>
      </c>
      <c r="G558" s="4"/>
      <c r="H558" s="4" t="s">
        <v>4048</v>
      </c>
      <c r="I558" s="4">
        <v>36187828</v>
      </c>
      <c r="J558" s="41"/>
      <c r="K558" s="11">
        <v>2015</v>
      </c>
      <c r="L558" s="11">
        <v>2015</v>
      </c>
      <c r="M558" s="5">
        <v>100</v>
      </c>
      <c r="N558" s="4"/>
      <c r="O558" s="4"/>
      <c r="P558" s="4"/>
    </row>
    <row r="559" spans="1:16" ht="25.5" x14ac:dyDescent="0.2">
      <c r="A559" s="7" t="s">
        <v>8</v>
      </c>
      <c r="B559" s="4" t="s">
        <v>21</v>
      </c>
      <c r="C559" s="4" t="s">
        <v>4575</v>
      </c>
      <c r="D559" s="8" t="s">
        <v>4056</v>
      </c>
      <c r="E559" s="4" t="s">
        <v>4640</v>
      </c>
      <c r="F559" s="4" t="s">
        <v>4570</v>
      </c>
      <c r="G559" s="4"/>
      <c r="H559" s="4" t="s">
        <v>4577</v>
      </c>
      <c r="I559" s="4">
        <v>36467421</v>
      </c>
      <c r="J559" s="41"/>
      <c r="K559" s="11">
        <v>2014</v>
      </c>
      <c r="L559" s="11">
        <v>2015</v>
      </c>
      <c r="M559" s="5">
        <v>264</v>
      </c>
      <c r="N559" s="4"/>
      <c r="O559" s="4"/>
      <c r="P559" s="4"/>
    </row>
    <row r="560" spans="1:16" ht="25.5" x14ac:dyDescent="0.2">
      <c r="A560" s="7" t="s">
        <v>8</v>
      </c>
      <c r="B560" s="4" t="s">
        <v>21</v>
      </c>
      <c r="C560" s="4" t="s">
        <v>4575</v>
      </c>
      <c r="D560" s="8" t="s">
        <v>4056</v>
      </c>
      <c r="E560" s="4" t="s">
        <v>4640</v>
      </c>
      <c r="F560" s="4" t="s">
        <v>4570</v>
      </c>
      <c r="G560" s="4"/>
      <c r="H560" s="4" t="s">
        <v>4577</v>
      </c>
      <c r="I560" s="4">
        <v>36467421</v>
      </c>
      <c r="J560" s="41"/>
      <c r="K560" s="11">
        <v>2014</v>
      </c>
      <c r="L560" s="11">
        <v>2015</v>
      </c>
      <c r="M560" s="5">
        <v>2640</v>
      </c>
      <c r="N560" s="4"/>
      <c r="O560" s="4"/>
      <c r="P560" s="4"/>
    </row>
    <row r="561" spans="1:16" x14ac:dyDescent="0.2">
      <c r="A561" s="7" t="s">
        <v>8</v>
      </c>
      <c r="B561" s="4" t="s">
        <v>21</v>
      </c>
      <c r="C561" s="4" t="s">
        <v>4641</v>
      </c>
      <c r="D561" s="8" t="s">
        <v>4139</v>
      </c>
      <c r="E561" s="4" t="s">
        <v>4642</v>
      </c>
      <c r="F561" s="4" t="s">
        <v>4643</v>
      </c>
      <c r="G561" s="4"/>
      <c r="H561" s="4" t="s">
        <v>4644</v>
      </c>
      <c r="I561" s="4">
        <v>37643703</v>
      </c>
      <c r="J561" s="41"/>
      <c r="K561" s="11">
        <v>2003</v>
      </c>
      <c r="L561" s="11">
        <v>2015</v>
      </c>
      <c r="M561" s="5">
        <v>360</v>
      </c>
      <c r="N561" s="4"/>
      <c r="O561" s="4"/>
      <c r="P561" s="4"/>
    </row>
    <row r="562" spans="1:16" x14ac:dyDescent="0.2">
      <c r="A562" s="7" t="s">
        <v>8</v>
      </c>
      <c r="B562" s="4" t="s">
        <v>21</v>
      </c>
      <c r="C562" s="4" t="s">
        <v>4641</v>
      </c>
      <c r="D562" s="8" t="s">
        <v>4139</v>
      </c>
      <c r="E562" s="4" t="s">
        <v>4642</v>
      </c>
      <c r="F562" s="4" t="s">
        <v>4643</v>
      </c>
      <c r="G562" s="4"/>
      <c r="H562" s="4" t="s">
        <v>4644</v>
      </c>
      <c r="I562" s="4">
        <v>37643703</v>
      </c>
      <c r="J562" s="41"/>
      <c r="K562" s="11">
        <v>2003</v>
      </c>
      <c r="L562" s="11">
        <v>2015</v>
      </c>
      <c r="M562" s="5">
        <v>60</v>
      </c>
      <c r="N562" s="4"/>
      <c r="O562" s="4"/>
      <c r="P562" s="4"/>
    </row>
    <row r="563" spans="1:16" x14ac:dyDescent="0.2">
      <c r="A563" s="7" t="s">
        <v>8</v>
      </c>
      <c r="B563" s="4" t="s">
        <v>21</v>
      </c>
      <c r="C563" s="4" t="s">
        <v>4641</v>
      </c>
      <c r="D563" s="8" t="s">
        <v>4139</v>
      </c>
      <c r="E563" s="4" t="s">
        <v>4642</v>
      </c>
      <c r="F563" s="4" t="s">
        <v>4643</v>
      </c>
      <c r="G563" s="4"/>
      <c r="H563" s="4" t="s">
        <v>4644</v>
      </c>
      <c r="I563" s="4">
        <v>37643703</v>
      </c>
      <c r="J563" s="41"/>
      <c r="K563" s="11">
        <v>2003</v>
      </c>
      <c r="L563" s="11">
        <v>2015</v>
      </c>
      <c r="M563" s="5">
        <v>360</v>
      </c>
      <c r="N563" s="4"/>
      <c r="O563" s="4"/>
      <c r="P563" s="4"/>
    </row>
    <row r="564" spans="1:16" x14ac:dyDescent="0.2">
      <c r="A564" s="7" t="s">
        <v>8</v>
      </c>
      <c r="B564" s="4" t="s">
        <v>21</v>
      </c>
      <c r="C564" s="4" t="s">
        <v>4641</v>
      </c>
      <c r="D564" s="8" t="s">
        <v>4139</v>
      </c>
      <c r="E564" s="4" t="s">
        <v>4642</v>
      </c>
      <c r="F564" s="4" t="s">
        <v>4643</v>
      </c>
      <c r="G564" s="4"/>
      <c r="H564" s="4" t="s">
        <v>4644</v>
      </c>
      <c r="I564" s="4">
        <v>37643703</v>
      </c>
      <c r="J564" s="41"/>
      <c r="K564" s="11">
        <v>2003</v>
      </c>
      <c r="L564" s="11">
        <v>2015</v>
      </c>
      <c r="M564" s="5">
        <v>400</v>
      </c>
      <c r="N564" s="4"/>
      <c r="O564" s="4"/>
      <c r="P564" s="4"/>
    </row>
    <row r="565" spans="1:16" x14ac:dyDescent="0.2">
      <c r="A565" s="7" t="s">
        <v>8</v>
      </c>
      <c r="B565" s="4" t="s">
        <v>21</v>
      </c>
      <c r="C565" s="4" t="s">
        <v>4645</v>
      </c>
      <c r="D565" s="8" t="s">
        <v>4028</v>
      </c>
      <c r="E565" s="4" t="s">
        <v>4646</v>
      </c>
      <c r="F565" s="4" t="s">
        <v>4570</v>
      </c>
      <c r="G565" s="4"/>
      <c r="H565" s="4" t="s">
        <v>4078</v>
      </c>
      <c r="I565" s="4">
        <v>31720145</v>
      </c>
      <c r="J565" s="41"/>
      <c r="K565" s="11">
        <v>2014</v>
      </c>
      <c r="L565" s="11">
        <v>2015</v>
      </c>
      <c r="M565" s="5">
        <v>1670</v>
      </c>
      <c r="N565" s="4"/>
      <c r="O565" s="4"/>
      <c r="P565" s="4"/>
    </row>
    <row r="566" spans="1:16" ht="25.5" x14ac:dyDescent="0.2">
      <c r="A566" s="7" t="s">
        <v>8</v>
      </c>
      <c r="B566" s="4" t="s">
        <v>17</v>
      </c>
      <c r="C566" s="4" t="s">
        <v>10236</v>
      </c>
      <c r="D566" s="8" t="s">
        <v>3614</v>
      </c>
      <c r="E566" s="4" t="s">
        <v>10237</v>
      </c>
      <c r="F566" s="4" t="s">
        <v>393</v>
      </c>
      <c r="G566" s="4"/>
      <c r="H566" s="4" t="s">
        <v>10238</v>
      </c>
      <c r="I566" s="4">
        <v>45577056</v>
      </c>
      <c r="J566" s="41">
        <v>42339</v>
      </c>
      <c r="K566" s="11">
        <v>2015</v>
      </c>
      <c r="L566" s="11">
        <v>2015</v>
      </c>
      <c r="M566" s="5">
        <v>400</v>
      </c>
      <c r="N566" s="4" t="s">
        <v>10252</v>
      </c>
      <c r="O566" s="4"/>
      <c r="P566" s="4" t="s">
        <v>10253</v>
      </c>
    </row>
    <row r="567" spans="1:16" ht="25.5" x14ac:dyDescent="0.2">
      <c r="A567" s="7" t="s">
        <v>8</v>
      </c>
      <c r="B567" s="4" t="s">
        <v>17</v>
      </c>
      <c r="C567" s="4" t="s">
        <v>3637</v>
      </c>
      <c r="D567" s="8" t="s">
        <v>10239</v>
      </c>
      <c r="E567" s="4" t="s">
        <v>10240</v>
      </c>
      <c r="F567" s="4" t="s">
        <v>393</v>
      </c>
      <c r="G567" s="4"/>
      <c r="H567" s="4" t="s">
        <v>3623</v>
      </c>
      <c r="I567" s="4">
        <v>31678211</v>
      </c>
      <c r="J567" s="41">
        <v>42251</v>
      </c>
      <c r="K567" s="11">
        <v>2015</v>
      </c>
      <c r="L567" s="11">
        <v>2015</v>
      </c>
      <c r="M567" s="5">
        <v>200</v>
      </c>
      <c r="N567" s="4" t="s">
        <v>10252</v>
      </c>
      <c r="O567" s="4"/>
      <c r="P567" s="4" t="s">
        <v>10253</v>
      </c>
    </row>
    <row r="568" spans="1:16" ht="25.5" x14ac:dyDescent="0.2">
      <c r="A568" s="7" t="s">
        <v>8</v>
      </c>
      <c r="B568" s="4" t="s">
        <v>17</v>
      </c>
      <c r="C568" s="4" t="s">
        <v>10241</v>
      </c>
      <c r="D568" s="8" t="s">
        <v>10242</v>
      </c>
      <c r="E568" s="4" t="s">
        <v>10243</v>
      </c>
      <c r="F568" s="4" t="s">
        <v>393</v>
      </c>
      <c r="G568" s="4"/>
      <c r="H568" s="4" t="s">
        <v>10244</v>
      </c>
      <c r="I568" s="4">
        <v>19012021</v>
      </c>
      <c r="J568" s="41">
        <v>42244</v>
      </c>
      <c r="K568" s="11">
        <v>2015</v>
      </c>
      <c r="L568" s="11">
        <v>2015</v>
      </c>
      <c r="M568" s="5">
        <v>5000</v>
      </c>
      <c r="N568" s="4" t="s">
        <v>10252</v>
      </c>
      <c r="O568" s="4"/>
      <c r="P568" s="4" t="s">
        <v>10253</v>
      </c>
    </row>
    <row r="569" spans="1:16" ht="25.5" x14ac:dyDescent="0.2">
      <c r="A569" s="7" t="s">
        <v>8</v>
      </c>
      <c r="B569" s="4" t="s">
        <v>17</v>
      </c>
      <c r="C569" s="4" t="s">
        <v>10245</v>
      </c>
      <c r="D569" s="8" t="s">
        <v>10246</v>
      </c>
      <c r="E569" s="4" t="s">
        <v>10247</v>
      </c>
      <c r="F569" s="4" t="s">
        <v>393</v>
      </c>
      <c r="G569" s="4"/>
      <c r="H569" s="4" t="s">
        <v>10248</v>
      </c>
      <c r="I569" s="4">
        <v>36487155</v>
      </c>
      <c r="J569" s="41">
        <v>42221</v>
      </c>
      <c r="K569" s="11">
        <v>2015</v>
      </c>
      <c r="L569" s="11">
        <v>2015</v>
      </c>
      <c r="M569" s="5">
        <v>1400</v>
      </c>
      <c r="N569" s="4" t="s">
        <v>10252</v>
      </c>
      <c r="O569" s="4"/>
      <c r="P569" s="4" t="s">
        <v>10253</v>
      </c>
    </row>
    <row r="570" spans="1:16" ht="25.5" x14ac:dyDescent="0.2">
      <c r="A570" s="7" t="s">
        <v>8</v>
      </c>
      <c r="B570" s="4" t="s">
        <v>17</v>
      </c>
      <c r="C570" s="4" t="s">
        <v>10249</v>
      </c>
      <c r="D570" s="8" t="s">
        <v>4246</v>
      </c>
      <c r="E570" s="4" t="s">
        <v>10250</v>
      </c>
      <c r="F570" s="4" t="s">
        <v>393</v>
      </c>
      <c r="G570" s="4"/>
      <c r="H570" s="4" t="s">
        <v>10251</v>
      </c>
      <c r="I570" s="4">
        <v>45628246</v>
      </c>
      <c r="J570" s="41">
        <v>42366</v>
      </c>
      <c r="K570" s="11">
        <v>2015</v>
      </c>
      <c r="L570" s="11">
        <v>2015</v>
      </c>
      <c r="M570" s="5">
        <v>6000</v>
      </c>
      <c r="N570" s="4" t="s">
        <v>10252</v>
      </c>
      <c r="O570" s="4"/>
      <c r="P570" s="4" t="s">
        <v>10253</v>
      </c>
    </row>
    <row r="571" spans="1:16" ht="38.25" x14ac:dyDescent="0.2">
      <c r="A571" s="7" t="s">
        <v>8</v>
      </c>
      <c r="B571" s="4" t="s">
        <v>49</v>
      </c>
      <c r="C571" s="4" t="s">
        <v>10258</v>
      </c>
      <c r="D571" s="8" t="s">
        <v>10259</v>
      </c>
      <c r="E571" s="4" t="s">
        <v>10260</v>
      </c>
      <c r="F571" s="4" t="s">
        <v>988</v>
      </c>
      <c r="G571" s="4"/>
      <c r="H571" s="4" t="s">
        <v>10261</v>
      </c>
      <c r="I571" s="4" t="s">
        <v>4432</v>
      </c>
      <c r="J571" s="41"/>
      <c r="K571" s="11">
        <v>2012</v>
      </c>
      <c r="L571" s="11">
        <v>2015</v>
      </c>
      <c r="M571" s="5">
        <v>100</v>
      </c>
      <c r="N571" s="4" t="s">
        <v>10252</v>
      </c>
      <c r="O571" s="4"/>
      <c r="P571" s="4" t="s">
        <v>10253</v>
      </c>
    </row>
    <row r="572" spans="1:16" ht="38.25" x14ac:dyDescent="0.2">
      <c r="A572" s="7" t="s">
        <v>8</v>
      </c>
      <c r="B572" s="4" t="s">
        <v>49</v>
      </c>
      <c r="C572" s="4" t="s">
        <v>10262</v>
      </c>
      <c r="D572" s="8" t="s">
        <v>4395</v>
      </c>
      <c r="E572" s="4" t="s">
        <v>10263</v>
      </c>
      <c r="F572" s="4" t="s">
        <v>10264</v>
      </c>
      <c r="G572" s="4"/>
      <c r="H572" s="4" t="s">
        <v>10265</v>
      </c>
      <c r="I572" s="4">
        <v>151866</v>
      </c>
      <c r="J572" s="41"/>
      <c r="K572" s="11">
        <v>2013</v>
      </c>
      <c r="L572" s="11">
        <v>2015</v>
      </c>
      <c r="M572" s="5">
        <v>5000</v>
      </c>
      <c r="N572" s="4" t="s">
        <v>10252</v>
      </c>
      <c r="O572" s="4"/>
      <c r="P572" s="4" t="s">
        <v>10253</v>
      </c>
    </row>
    <row r="573" spans="1:16" ht="38.25" x14ac:dyDescent="0.2">
      <c r="A573" s="7" t="s">
        <v>9</v>
      </c>
      <c r="B573" s="4" t="s">
        <v>111</v>
      </c>
      <c r="C573" s="4" t="s">
        <v>7684</v>
      </c>
      <c r="D573" s="8" t="s">
        <v>7685</v>
      </c>
      <c r="E573" s="4"/>
      <c r="F573" s="4"/>
      <c r="G573" s="4"/>
      <c r="H573" s="4" t="s">
        <v>7686</v>
      </c>
      <c r="I573" s="4">
        <v>42264073</v>
      </c>
      <c r="J573" s="41"/>
      <c r="K573" s="11">
        <v>2015</v>
      </c>
      <c r="L573" s="11">
        <v>2015</v>
      </c>
      <c r="M573" s="5">
        <v>150</v>
      </c>
      <c r="N573" s="4"/>
      <c r="O573" s="4"/>
      <c r="P573" s="4"/>
    </row>
    <row r="574" spans="1:16" ht="38.25" x14ac:dyDescent="0.2">
      <c r="A574" s="7" t="s">
        <v>9</v>
      </c>
      <c r="B574" s="4" t="s">
        <v>111</v>
      </c>
      <c r="C574" s="4" t="s">
        <v>7687</v>
      </c>
      <c r="D574" s="8" t="s">
        <v>7688</v>
      </c>
      <c r="E574" s="4" t="s">
        <v>7689</v>
      </c>
      <c r="F574" s="4" t="s">
        <v>7690</v>
      </c>
      <c r="G574" s="4"/>
      <c r="H574" s="4" t="s">
        <v>7691</v>
      </c>
      <c r="I574" s="4">
        <v>37808427</v>
      </c>
      <c r="J574" s="41">
        <v>42048</v>
      </c>
      <c r="K574" s="11">
        <v>2015</v>
      </c>
      <c r="L574" s="11">
        <v>2015</v>
      </c>
      <c r="M574" s="5">
        <v>54000</v>
      </c>
      <c r="N574" s="4"/>
      <c r="O574" s="4"/>
      <c r="P574" s="4"/>
    </row>
    <row r="575" spans="1:16" ht="38.25" x14ac:dyDescent="0.2">
      <c r="A575" s="7" t="s">
        <v>9</v>
      </c>
      <c r="B575" s="4" t="s">
        <v>111</v>
      </c>
      <c r="C575" s="4" t="s">
        <v>7692</v>
      </c>
      <c r="D575" s="8" t="s">
        <v>7693</v>
      </c>
      <c r="E575" s="4"/>
      <c r="F575" s="4"/>
      <c r="G575" s="4"/>
      <c r="H575" s="4" t="s">
        <v>7694</v>
      </c>
      <c r="I575" s="4">
        <v>36402672</v>
      </c>
      <c r="J575" s="41"/>
      <c r="K575" s="11">
        <v>2015</v>
      </c>
      <c r="L575" s="11">
        <v>2015</v>
      </c>
      <c r="M575" s="5">
        <v>5000</v>
      </c>
      <c r="N575" s="4"/>
      <c r="O575" s="4"/>
      <c r="P575" s="4"/>
    </row>
    <row r="576" spans="1:16" ht="38.25" x14ac:dyDescent="0.2">
      <c r="A576" s="7" t="s">
        <v>9</v>
      </c>
      <c r="B576" s="4" t="s">
        <v>111</v>
      </c>
      <c r="C576" s="4" t="s">
        <v>7695</v>
      </c>
      <c r="D576" s="8" t="s">
        <v>7688</v>
      </c>
      <c r="E576" s="4" t="s">
        <v>7696</v>
      </c>
      <c r="F576" s="4"/>
      <c r="G576" s="4"/>
      <c r="H576" s="4" t="s">
        <v>7697</v>
      </c>
      <c r="I576" s="4">
        <v>309150</v>
      </c>
      <c r="J576" s="41">
        <v>42235</v>
      </c>
      <c r="K576" s="11">
        <v>2015</v>
      </c>
      <c r="L576" s="11">
        <v>2015</v>
      </c>
      <c r="M576" s="5">
        <v>2300</v>
      </c>
      <c r="N576" s="4"/>
      <c r="O576" s="4"/>
      <c r="P576" s="4"/>
    </row>
    <row r="577" spans="1:16" ht="38.25" x14ac:dyDescent="0.2">
      <c r="A577" s="7" t="s">
        <v>9</v>
      </c>
      <c r="B577" s="4" t="s">
        <v>111</v>
      </c>
      <c r="C577" s="4" t="s">
        <v>7698</v>
      </c>
      <c r="D577" s="8" t="s">
        <v>7688</v>
      </c>
      <c r="E577" s="4">
        <v>4600004631</v>
      </c>
      <c r="F577" s="4"/>
      <c r="G577" s="4"/>
      <c r="H577" s="4" t="s">
        <v>7699</v>
      </c>
      <c r="I577" s="4">
        <v>31587011</v>
      </c>
      <c r="J577" s="41">
        <v>42279</v>
      </c>
      <c r="K577" s="11">
        <v>2015</v>
      </c>
      <c r="L577" s="11">
        <v>2015</v>
      </c>
      <c r="M577" s="5">
        <v>1840</v>
      </c>
      <c r="N577" s="4"/>
      <c r="O577" s="4"/>
      <c r="P577" s="4"/>
    </row>
    <row r="578" spans="1:16" ht="38.25" x14ac:dyDescent="0.2">
      <c r="A578" s="7" t="s">
        <v>9</v>
      </c>
      <c r="B578" s="4" t="s">
        <v>111</v>
      </c>
      <c r="C578" s="4" t="s">
        <v>7700</v>
      </c>
      <c r="D578" s="8" t="s">
        <v>7701</v>
      </c>
      <c r="E578" s="4"/>
      <c r="F578" s="4"/>
      <c r="G578" s="4"/>
      <c r="H578" s="4" t="s">
        <v>7702</v>
      </c>
      <c r="I578" s="4" t="s">
        <v>7703</v>
      </c>
      <c r="J578" s="41"/>
      <c r="K578" s="11">
        <v>2015</v>
      </c>
      <c r="L578" s="11">
        <v>2015</v>
      </c>
      <c r="M578" s="5">
        <v>1605</v>
      </c>
      <c r="N578" s="4" t="s">
        <v>393</v>
      </c>
      <c r="O578" s="4"/>
      <c r="P578" s="4"/>
    </row>
    <row r="579" spans="1:16" ht="38.25" x14ac:dyDescent="0.2">
      <c r="A579" s="7" t="s">
        <v>9</v>
      </c>
      <c r="B579" s="4" t="s">
        <v>111</v>
      </c>
      <c r="C579" s="4" t="s">
        <v>7704</v>
      </c>
      <c r="D579" s="8" t="s">
        <v>7693</v>
      </c>
      <c r="E579" s="4"/>
      <c r="F579" s="4"/>
      <c r="G579" s="4"/>
      <c r="H579" s="4" t="s">
        <v>7705</v>
      </c>
      <c r="I579" s="4">
        <v>321796</v>
      </c>
      <c r="J579" s="41"/>
      <c r="K579" s="11">
        <v>2015</v>
      </c>
      <c r="L579" s="11">
        <v>2015</v>
      </c>
      <c r="M579" s="5">
        <v>5990</v>
      </c>
      <c r="N579" s="4" t="s">
        <v>393</v>
      </c>
      <c r="O579" s="4"/>
      <c r="P579" s="4"/>
    </row>
    <row r="580" spans="1:16" ht="38.25" x14ac:dyDescent="0.2">
      <c r="A580" s="7" t="s">
        <v>9</v>
      </c>
      <c r="B580" s="4" t="s">
        <v>111</v>
      </c>
      <c r="C580" s="4" t="s">
        <v>7706</v>
      </c>
      <c r="D580" s="8" t="s">
        <v>7707</v>
      </c>
      <c r="E580" s="4" t="s">
        <v>7708</v>
      </c>
      <c r="F580" s="4"/>
      <c r="G580" s="4"/>
      <c r="H580" s="4" t="s">
        <v>7709</v>
      </c>
      <c r="I580" s="4">
        <v>18050646</v>
      </c>
      <c r="J580" s="41">
        <v>42235</v>
      </c>
      <c r="K580" s="11">
        <v>2015</v>
      </c>
      <c r="L580" s="11">
        <v>2015</v>
      </c>
      <c r="M580" s="5">
        <v>5000</v>
      </c>
      <c r="N580" s="4"/>
      <c r="O580" s="4"/>
      <c r="P580" s="4"/>
    </row>
    <row r="581" spans="1:16" ht="38.25" x14ac:dyDescent="0.2">
      <c r="A581" s="7" t="s">
        <v>9</v>
      </c>
      <c r="B581" s="4" t="s">
        <v>111</v>
      </c>
      <c r="C581" s="4" t="s">
        <v>7710</v>
      </c>
      <c r="D581" s="8" t="s">
        <v>7711</v>
      </c>
      <c r="E581" s="4">
        <v>110142385</v>
      </c>
      <c r="F581" s="4"/>
      <c r="G581" s="4"/>
      <c r="H581" s="4" t="s">
        <v>7712</v>
      </c>
      <c r="I581" s="4">
        <v>36863513</v>
      </c>
      <c r="J581" s="41">
        <v>42188</v>
      </c>
      <c r="K581" s="11">
        <v>2015</v>
      </c>
      <c r="L581" s="11">
        <v>2015</v>
      </c>
      <c r="M581" s="5">
        <v>5409</v>
      </c>
      <c r="N581" s="4"/>
      <c r="O581" s="4"/>
      <c r="P581" s="4"/>
    </row>
    <row r="582" spans="1:16" ht="25.5" x14ac:dyDescent="0.2">
      <c r="A582" s="7" t="s">
        <v>9</v>
      </c>
      <c r="B582" s="4" t="s">
        <v>85</v>
      </c>
      <c r="C582" s="4" t="s">
        <v>7713</v>
      </c>
      <c r="D582" s="8" t="s">
        <v>7714</v>
      </c>
      <c r="E582" s="4" t="s">
        <v>7715</v>
      </c>
      <c r="F582" s="4" t="s">
        <v>7716</v>
      </c>
      <c r="G582" s="4"/>
      <c r="H582" s="4" t="s">
        <v>2526</v>
      </c>
      <c r="I582" s="4">
        <v>321796</v>
      </c>
      <c r="J582" s="41">
        <v>42150</v>
      </c>
      <c r="K582" s="11">
        <v>2015</v>
      </c>
      <c r="L582" s="11">
        <v>2015</v>
      </c>
      <c r="M582" s="5">
        <v>350</v>
      </c>
      <c r="N582" s="4"/>
      <c r="O582" s="4"/>
      <c r="P582" s="4"/>
    </row>
    <row r="583" spans="1:16" x14ac:dyDescent="0.2">
      <c r="A583" s="7" t="s">
        <v>9</v>
      </c>
      <c r="B583" s="4" t="s">
        <v>35</v>
      </c>
      <c r="C583" s="4" t="s">
        <v>7717</v>
      </c>
      <c r="D583" s="8" t="s">
        <v>6886</v>
      </c>
      <c r="E583" s="4" t="s">
        <v>7718</v>
      </c>
      <c r="F583" s="4"/>
      <c r="G583" s="4"/>
      <c r="H583" s="4" t="s">
        <v>2526</v>
      </c>
      <c r="I583" s="4" t="s">
        <v>6889</v>
      </c>
      <c r="J583" s="41">
        <v>42023</v>
      </c>
      <c r="K583" s="11">
        <v>2015</v>
      </c>
      <c r="L583" s="11">
        <v>2015</v>
      </c>
      <c r="M583" s="5">
        <v>70700</v>
      </c>
      <c r="N583" s="4"/>
      <c r="O583" s="4"/>
      <c r="P583" s="4"/>
    </row>
    <row r="584" spans="1:16" x14ac:dyDescent="0.2">
      <c r="A584" s="7" t="s">
        <v>9</v>
      </c>
      <c r="B584" s="4" t="s">
        <v>35</v>
      </c>
      <c r="C584" s="4" t="s">
        <v>7719</v>
      </c>
      <c r="D584" s="8" t="s">
        <v>7720</v>
      </c>
      <c r="E584" s="4" t="s">
        <v>7721</v>
      </c>
      <c r="F584" s="4"/>
      <c r="G584" s="4"/>
      <c r="H584" s="4" t="s">
        <v>7722</v>
      </c>
      <c r="I584" s="4">
        <v>31431968</v>
      </c>
      <c r="J584" s="41">
        <v>42079</v>
      </c>
      <c r="K584" s="11">
        <v>2015</v>
      </c>
      <c r="L584" s="11">
        <v>2015</v>
      </c>
      <c r="M584" s="5">
        <v>1500</v>
      </c>
      <c r="N584" s="4"/>
      <c r="O584" s="4"/>
      <c r="P584" s="4"/>
    </row>
    <row r="585" spans="1:16" ht="25.5" x14ac:dyDescent="0.2">
      <c r="A585" s="7" t="s">
        <v>9</v>
      </c>
      <c r="B585" s="4" t="s">
        <v>35</v>
      </c>
      <c r="C585" s="4" t="s">
        <v>7723</v>
      </c>
      <c r="D585" s="8" t="s">
        <v>7724</v>
      </c>
      <c r="E585" s="4" t="s">
        <v>7725</v>
      </c>
      <c r="F585" s="4"/>
      <c r="G585" s="4"/>
      <c r="H585" s="4" t="s">
        <v>7726</v>
      </c>
      <c r="I585" s="4">
        <v>35919001</v>
      </c>
      <c r="J585" s="41">
        <v>42118</v>
      </c>
      <c r="K585" s="11">
        <v>2015</v>
      </c>
      <c r="L585" s="11">
        <v>2015</v>
      </c>
      <c r="M585" s="5">
        <v>832.5</v>
      </c>
      <c r="N585" s="4"/>
      <c r="O585" s="4"/>
      <c r="P585" s="4"/>
    </row>
    <row r="586" spans="1:16" ht="25.5" x14ac:dyDescent="0.2">
      <c r="A586" s="7" t="s">
        <v>9</v>
      </c>
      <c r="B586" s="4" t="s">
        <v>35</v>
      </c>
      <c r="C586" s="4" t="s">
        <v>7727</v>
      </c>
      <c r="D586" s="8" t="s">
        <v>7728</v>
      </c>
      <c r="E586" s="4" t="s">
        <v>7729</v>
      </c>
      <c r="F586" s="4"/>
      <c r="G586" s="4"/>
      <c r="H586" s="4" t="s">
        <v>7730</v>
      </c>
      <c r="I586" s="4">
        <v>36402613</v>
      </c>
      <c r="J586" s="41">
        <v>42103</v>
      </c>
      <c r="K586" s="11">
        <v>2015</v>
      </c>
      <c r="L586" s="11">
        <v>2015</v>
      </c>
      <c r="M586" s="5">
        <v>600</v>
      </c>
      <c r="N586" s="4"/>
      <c r="O586" s="4"/>
      <c r="P586" s="4"/>
    </row>
    <row r="587" spans="1:16" ht="25.5" x14ac:dyDescent="0.2">
      <c r="A587" s="7" t="s">
        <v>9</v>
      </c>
      <c r="B587" s="4" t="s">
        <v>35</v>
      </c>
      <c r="C587" s="4" t="s">
        <v>7727</v>
      </c>
      <c r="D587" s="8" t="s">
        <v>7728</v>
      </c>
      <c r="E587" s="4" t="s">
        <v>7731</v>
      </c>
      <c r="F587" s="4"/>
      <c r="G587" s="4"/>
      <c r="H587" s="4" t="s">
        <v>7730</v>
      </c>
      <c r="I587" s="4">
        <v>36402613</v>
      </c>
      <c r="J587" s="41">
        <v>42103</v>
      </c>
      <c r="K587" s="11">
        <v>2015</v>
      </c>
      <c r="L587" s="11">
        <v>2015</v>
      </c>
      <c r="M587" s="5">
        <v>600</v>
      </c>
      <c r="N587" s="4"/>
      <c r="O587" s="4"/>
      <c r="P587" s="4"/>
    </row>
    <row r="588" spans="1:16" ht="25.5" x14ac:dyDescent="0.2">
      <c r="A588" s="7" t="s">
        <v>9</v>
      </c>
      <c r="B588" s="4" t="s">
        <v>35</v>
      </c>
      <c r="C588" s="4" t="s">
        <v>7727</v>
      </c>
      <c r="D588" s="8" t="s">
        <v>7728</v>
      </c>
      <c r="E588" s="4" t="s">
        <v>7732</v>
      </c>
      <c r="F588" s="4"/>
      <c r="G588" s="4"/>
      <c r="H588" s="4" t="s">
        <v>7730</v>
      </c>
      <c r="I588" s="4">
        <v>36402613</v>
      </c>
      <c r="J588" s="41">
        <v>42136</v>
      </c>
      <c r="K588" s="11">
        <v>2015</v>
      </c>
      <c r="L588" s="11">
        <v>2015</v>
      </c>
      <c r="M588" s="5">
        <v>600</v>
      </c>
      <c r="N588" s="4"/>
      <c r="O588" s="4"/>
      <c r="P588" s="4"/>
    </row>
    <row r="589" spans="1:16" ht="25.5" x14ac:dyDescent="0.2">
      <c r="A589" s="7" t="s">
        <v>9</v>
      </c>
      <c r="B589" s="4" t="s">
        <v>35</v>
      </c>
      <c r="C589" s="4" t="s">
        <v>7733</v>
      </c>
      <c r="D589" s="8" t="s">
        <v>7728</v>
      </c>
      <c r="E589" s="4" t="s">
        <v>7734</v>
      </c>
      <c r="F589" s="4"/>
      <c r="G589" s="4"/>
      <c r="H589" s="4" t="s">
        <v>7354</v>
      </c>
      <c r="I589" s="4">
        <v>17317282</v>
      </c>
      <c r="J589" s="41">
        <v>42142</v>
      </c>
      <c r="K589" s="11">
        <v>2015</v>
      </c>
      <c r="L589" s="11">
        <v>2015</v>
      </c>
      <c r="M589" s="5">
        <v>600</v>
      </c>
      <c r="N589" s="4"/>
      <c r="O589" s="4"/>
      <c r="P589" s="4"/>
    </row>
    <row r="590" spans="1:16" ht="25.5" x14ac:dyDescent="0.2">
      <c r="A590" s="7" t="s">
        <v>9</v>
      </c>
      <c r="B590" s="4" t="s">
        <v>35</v>
      </c>
      <c r="C590" s="4" t="s">
        <v>7735</v>
      </c>
      <c r="D590" s="8" t="s">
        <v>7720</v>
      </c>
      <c r="E590" s="4" t="s">
        <v>7736</v>
      </c>
      <c r="F590" s="4"/>
      <c r="G590" s="4"/>
      <c r="H590" s="4" t="s">
        <v>7722</v>
      </c>
      <c r="I590" s="4">
        <v>31431968</v>
      </c>
      <c r="J590" s="41">
        <v>42320</v>
      </c>
      <c r="K590" s="11">
        <v>2015</v>
      </c>
      <c r="L590" s="11">
        <v>2015</v>
      </c>
      <c r="M590" s="5">
        <v>750</v>
      </c>
      <c r="N590" s="4"/>
      <c r="O590" s="4"/>
      <c r="P590" s="4"/>
    </row>
    <row r="591" spans="1:16" x14ac:dyDescent="0.2">
      <c r="A591" s="7" t="s">
        <v>9</v>
      </c>
      <c r="B591" s="4" t="s">
        <v>35</v>
      </c>
      <c r="C591" s="4" t="s">
        <v>7737</v>
      </c>
      <c r="D591" s="8" t="s">
        <v>6869</v>
      </c>
      <c r="E591" s="4" t="s">
        <v>7738</v>
      </c>
      <c r="F591" s="4"/>
      <c r="G591" s="4"/>
      <c r="H591" s="4" t="s">
        <v>7739</v>
      </c>
      <c r="I591" s="4" t="s">
        <v>7740</v>
      </c>
      <c r="J591" s="41">
        <v>42310</v>
      </c>
      <c r="K591" s="11">
        <v>2015</v>
      </c>
      <c r="L591" s="11">
        <v>2015</v>
      </c>
      <c r="M591" s="5">
        <v>5800</v>
      </c>
      <c r="N591" s="4"/>
      <c r="O591" s="4"/>
      <c r="P591" s="4"/>
    </row>
    <row r="592" spans="1:16" ht="25.5" x14ac:dyDescent="0.2">
      <c r="A592" s="7" t="s">
        <v>9</v>
      </c>
      <c r="B592" s="4" t="s">
        <v>35</v>
      </c>
      <c r="C592" s="4" t="s">
        <v>7741</v>
      </c>
      <c r="D592" s="8" t="s">
        <v>7272</v>
      </c>
      <c r="E592" s="4" t="s">
        <v>7742</v>
      </c>
      <c r="F592" s="4"/>
      <c r="G592" s="4"/>
      <c r="H592" s="4" t="s">
        <v>7726</v>
      </c>
      <c r="I592" s="4">
        <v>35919001</v>
      </c>
      <c r="J592" s="41">
        <v>42299</v>
      </c>
      <c r="K592" s="11">
        <v>2015</v>
      </c>
      <c r="L592" s="11">
        <v>2015</v>
      </c>
      <c r="M592" s="5">
        <v>2900</v>
      </c>
      <c r="N592" s="4"/>
      <c r="O592" s="4"/>
      <c r="P592" s="4"/>
    </row>
    <row r="593" spans="1:16" ht="38.25" x14ac:dyDescent="0.2">
      <c r="A593" s="7" t="s">
        <v>9</v>
      </c>
      <c r="B593" s="4" t="s">
        <v>0</v>
      </c>
      <c r="C593" s="4" t="s">
        <v>7743</v>
      </c>
      <c r="D593" s="8" t="s">
        <v>7744</v>
      </c>
      <c r="E593" s="4"/>
      <c r="F593" s="4"/>
      <c r="G593" s="4"/>
      <c r="H593" s="4"/>
      <c r="I593" s="4"/>
      <c r="J593" s="41"/>
      <c r="K593" s="11">
        <v>2015</v>
      </c>
      <c r="L593" s="11">
        <v>2015</v>
      </c>
      <c r="M593" s="5">
        <v>7861.89</v>
      </c>
      <c r="N593" s="4" t="s">
        <v>7745</v>
      </c>
      <c r="O593" s="4"/>
      <c r="P593" s="4"/>
    </row>
    <row r="594" spans="1:16" ht="25.5" x14ac:dyDescent="0.2">
      <c r="A594" s="7" t="s">
        <v>9</v>
      </c>
      <c r="B594" s="4" t="s">
        <v>0</v>
      </c>
      <c r="C594" s="4" t="s">
        <v>7746</v>
      </c>
      <c r="D594" s="8" t="s">
        <v>7401</v>
      </c>
      <c r="E594" s="4" t="s">
        <v>7747</v>
      </c>
      <c r="F594" s="4"/>
      <c r="G594" s="4"/>
      <c r="H594" s="4" t="s">
        <v>7748</v>
      </c>
      <c r="I594" s="4" t="s">
        <v>7749</v>
      </c>
      <c r="J594" s="41">
        <v>42275</v>
      </c>
      <c r="K594" s="11">
        <v>2015</v>
      </c>
      <c r="L594" s="11">
        <v>2015</v>
      </c>
      <c r="M594" s="5">
        <v>550</v>
      </c>
      <c r="N594" s="4"/>
      <c r="O594" s="4"/>
      <c r="P594" s="4"/>
    </row>
    <row r="595" spans="1:16" ht="51" x14ac:dyDescent="0.2">
      <c r="A595" s="7" t="s">
        <v>9</v>
      </c>
      <c r="B595" s="4" t="s">
        <v>0</v>
      </c>
      <c r="C595" s="4" t="s">
        <v>7750</v>
      </c>
      <c r="D595" s="8" t="s">
        <v>7751</v>
      </c>
      <c r="E595" s="4" t="s">
        <v>7752</v>
      </c>
      <c r="F595" s="4"/>
      <c r="G595" s="4"/>
      <c r="H595" s="4" t="s">
        <v>7753</v>
      </c>
      <c r="I595" s="4" t="s">
        <v>7754</v>
      </c>
      <c r="J595" s="41">
        <v>42233</v>
      </c>
      <c r="K595" s="11">
        <v>2015</v>
      </c>
      <c r="L595" s="11">
        <v>2015</v>
      </c>
      <c r="M595" s="5">
        <v>300</v>
      </c>
      <c r="N595" s="4"/>
      <c r="O595" s="4"/>
      <c r="P595" s="4"/>
    </row>
    <row r="596" spans="1:16" ht="25.5" x14ac:dyDescent="0.2">
      <c r="A596" s="7" t="s">
        <v>9</v>
      </c>
      <c r="B596" s="4" t="s">
        <v>0</v>
      </c>
      <c r="C596" s="4" t="s">
        <v>7755</v>
      </c>
      <c r="D596" s="8" t="s">
        <v>7756</v>
      </c>
      <c r="E596" s="4" t="s">
        <v>7757</v>
      </c>
      <c r="F596" s="4"/>
      <c r="G596" s="4"/>
      <c r="H596" s="4" t="s">
        <v>7385</v>
      </c>
      <c r="I596" s="4" t="s">
        <v>7386</v>
      </c>
      <c r="J596" s="41">
        <v>42128</v>
      </c>
      <c r="K596" s="11">
        <v>2015</v>
      </c>
      <c r="L596" s="11">
        <v>2015</v>
      </c>
      <c r="M596" s="5">
        <v>2520</v>
      </c>
      <c r="N596" s="4"/>
      <c r="O596" s="4"/>
      <c r="P596" s="4"/>
    </row>
    <row r="597" spans="1:16" ht="25.5" x14ac:dyDescent="0.2">
      <c r="A597" s="7" t="s">
        <v>9</v>
      </c>
      <c r="B597" s="4" t="s">
        <v>0</v>
      </c>
      <c r="C597" s="4" t="s">
        <v>7758</v>
      </c>
      <c r="D597" s="8" t="s">
        <v>7759</v>
      </c>
      <c r="E597" s="4"/>
      <c r="F597" s="4"/>
      <c r="G597" s="4"/>
      <c r="H597" s="4"/>
      <c r="I597" s="4"/>
      <c r="J597" s="41"/>
      <c r="K597" s="11">
        <v>2015</v>
      </c>
      <c r="L597" s="11">
        <v>2015</v>
      </c>
      <c r="M597" s="5">
        <v>1633.39</v>
      </c>
      <c r="N597" s="4" t="s">
        <v>7760</v>
      </c>
      <c r="O597" s="4"/>
      <c r="P597" s="4"/>
    </row>
    <row r="598" spans="1:16" ht="38.25" x14ac:dyDescent="0.2">
      <c r="A598" s="7" t="s">
        <v>9</v>
      </c>
      <c r="B598" s="4" t="s">
        <v>0</v>
      </c>
      <c r="C598" s="4" t="s">
        <v>7761</v>
      </c>
      <c r="D598" s="8" t="s">
        <v>7401</v>
      </c>
      <c r="E598" s="4" t="s">
        <v>7762</v>
      </c>
      <c r="F598" s="4" t="s">
        <v>1465</v>
      </c>
      <c r="G598" s="4"/>
      <c r="H598" s="4" t="s">
        <v>7763</v>
      </c>
      <c r="I598" s="4">
        <v>17055270</v>
      </c>
      <c r="J598" s="41">
        <v>42226</v>
      </c>
      <c r="K598" s="11">
        <v>2015</v>
      </c>
      <c r="L598" s="11">
        <v>2015</v>
      </c>
      <c r="M598" s="5">
        <v>5149.03</v>
      </c>
      <c r="N598" s="4"/>
      <c r="O598" s="4"/>
      <c r="P598" s="4"/>
    </row>
    <row r="599" spans="1:16" ht="38.25" x14ac:dyDescent="0.2">
      <c r="A599" s="7" t="s">
        <v>9</v>
      </c>
      <c r="B599" s="4" t="s">
        <v>0</v>
      </c>
      <c r="C599" s="4" t="s">
        <v>3246</v>
      </c>
      <c r="D599" s="8" t="s">
        <v>7401</v>
      </c>
      <c r="E599" s="4" t="s">
        <v>3246</v>
      </c>
      <c r="F599" s="4" t="s">
        <v>7764</v>
      </c>
      <c r="G599" s="4"/>
      <c r="H599" s="4" t="s">
        <v>7763</v>
      </c>
      <c r="I599" s="4">
        <v>17055270</v>
      </c>
      <c r="J599" s="41" t="s">
        <v>7765</v>
      </c>
      <c r="K599" s="11">
        <v>1996</v>
      </c>
      <c r="L599" s="11" t="s">
        <v>7766</v>
      </c>
      <c r="M599" s="5">
        <v>600</v>
      </c>
      <c r="N599" s="4"/>
      <c r="O599" s="4"/>
      <c r="P599" s="4"/>
    </row>
    <row r="600" spans="1:16" ht="25.5" x14ac:dyDescent="0.2">
      <c r="A600" s="7" t="s">
        <v>9</v>
      </c>
      <c r="B600" s="4" t="s">
        <v>157</v>
      </c>
      <c r="C600" s="4" t="s">
        <v>7767</v>
      </c>
      <c r="D600" s="8" t="s">
        <v>7768</v>
      </c>
      <c r="E600" s="4">
        <v>4500009679</v>
      </c>
      <c r="F600" s="4" t="s">
        <v>6725</v>
      </c>
      <c r="G600" s="4" t="s">
        <v>7769</v>
      </c>
      <c r="H600" s="4" t="s">
        <v>7770</v>
      </c>
      <c r="I600" s="4">
        <v>35829141</v>
      </c>
      <c r="J600" s="41">
        <v>41963</v>
      </c>
      <c r="K600" s="11">
        <v>2014</v>
      </c>
      <c r="L600" s="11">
        <v>2014</v>
      </c>
      <c r="M600" s="5">
        <v>19200</v>
      </c>
      <c r="N600" s="4" t="s">
        <v>7771</v>
      </c>
      <c r="O600" s="4"/>
      <c r="P600" s="4"/>
    </row>
    <row r="601" spans="1:16" ht="38.25" x14ac:dyDescent="0.2">
      <c r="A601" s="7" t="s">
        <v>9</v>
      </c>
      <c r="B601" s="4" t="s">
        <v>114</v>
      </c>
      <c r="C601" s="4" t="s">
        <v>6945</v>
      </c>
      <c r="D601" s="8" t="s">
        <v>7772</v>
      </c>
      <c r="E601" s="4" t="s">
        <v>7773</v>
      </c>
      <c r="F601" s="4" t="s">
        <v>3524</v>
      </c>
      <c r="G601" s="4" t="s">
        <v>7774</v>
      </c>
      <c r="H601" s="4" t="s">
        <v>503</v>
      </c>
      <c r="I601" s="4" t="s">
        <v>7775</v>
      </c>
      <c r="J601" s="41">
        <v>42165</v>
      </c>
      <c r="K601" s="11">
        <v>2015</v>
      </c>
      <c r="L601" s="11">
        <v>2015</v>
      </c>
      <c r="M601" s="5">
        <v>1500</v>
      </c>
      <c r="N601" s="4" t="s">
        <v>7776</v>
      </c>
      <c r="O601" s="4"/>
      <c r="P601" s="4"/>
    </row>
    <row r="602" spans="1:16" ht="38.25" x14ac:dyDescent="0.2">
      <c r="A602" s="7" t="s">
        <v>9</v>
      </c>
      <c r="B602" s="4" t="s">
        <v>114</v>
      </c>
      <c r="C602" s="4" t="s">
        <v>7777</v>
      </c>
      <c r="D602" s="8" t="s">
        <v>7772</v>
      </c>
      <c r="E602" s="4" t="s">
        <v>7778</v>
      </c>
      <c r="F602" s="4" t="s">
        <v>7779</v>
      </c>
      <c r="G602" s="4" t="s">
        <v>7780</v>
      </c>
      <c r="H602" s="4" t="s">
        <v>7781</v>
      </c>
      <c r="I602" s="4">
        <v>321796</v>
      </c>
      <c r="J602" s="41">
        <v>42163</v>
      </c>
      <c r="K602" s="11">
        <v>2015</v>
      </c>
      <c r="L602" s="11">
        <v>2015</v>
      </c>
      <c r="M602" s="5">
        <v>350</v>
      </c>
      <c r="N602" s="4" t="s">
        <v>7776</v>
      </c>
      <c r="O602" s="4"/>
      <c r="P602" s="4"/>
    </row>
    <row r="603" spans="1:16" ht="25.5" x14ac:dyDescent="0.2">
      <c r="A603" s="7" t="s">
        <v>9</v>
      </c>
      <c r="B603" s="4" t="s">
        <v>114</v>
      </c>
      <c r="C603" s="4" t="s">
        <v>7782</v>
      </c>
      <c r="D603" s="8" t="s">
        <v>7783</v>
      </c>
      <c r="E603" s="4" t="s">
        <v>7784</v>
      </c>
      <c r="F603" s="4"/>
      <c r="G603" s="4"/>
      <c r="H603" s="4" t="s">
        <v>7785</v>
      </c>
      <c r="I603" s="4">
        <v>45274924</v>
      </c>
      <c r="J603" s="41">
        <v>42061</v>
      </c>
      <c r="K603" s="11">
        <v>2015</v>
      </c>
      <c r="L603" s="11">
        <v>2015</v>
      </c>
      <c r="M603" s="5">
        <v>37260</v>
      </c>
      <c r="N603" s="4" t="s">
        <v>7786</v>
      </c>
      <c r="O603" s="4"/>
      <c r="P603" s="4"/>
    </row>
    <row r="604" spans="1:16" ht="25.5" x14ac:dyDescent="0.2">
      <c r="A604" s="7" t="s">
        <v>9</v>
      </c>
      <c r="B604" s="4" t="s">
        <v>114</v>
      </c>
      <c r="C604" s="4" t="s">
        <v>7787</v>
      </c>
      <c r="D604" s="8" t="s">
        <v>7783</v>
      </c>
      <c r="E604" s="4" t="s">
        <v>7788</v>
      </c>
      <c r="F604" s="4"/>
      <c r="G604" s="4"/>
      <c r="H604" s="4" t="s">
        <v>7789</v>
      </c>
      <c r="I604" s="4">
        <v>35727951</v>
      </c>
      <c r="J604" s="41">
        <v>42099</v>
      </c>
      <c r="K604" s="11">
        <v>2015</v>
      </c>
      <c r="L604" s="11">
        <v>2015</v>
      </c>
      <c r="M604" s="5">
        <v>10800</v>
      </c>
      <c r="N604" s="4" t="s">
        <v>7786</v>
      </c>
      <c r="O604" s="4"/>
      <c r="P604" s="4"/>
    </row>
    <row r="605" spans="1:16" ht="38.25" x14ac:dyDescent="0.2">
      <c r="A605" s="7" t="s">
        <v>9</v>
      </c>
      <c r="B605" s="4" t="s">
        <v>114</v>
      </c>
      <c r="C605" s="4" t="s">
        <v>7790</v>
      </c>
      <c r="D605" s="8" t="s">
        <v>7791</v>
      </c>
      <c r="E605" s="4" t="s">
        <v>7792</v>
      </c>
      <c r="F605" s="4"/>
      <c r="G605" s="4" t="s">
        <v>7793</v>
      </c>
      <c r="H605" s="4" t="s">
        <v>7794</v>
      </c>
      <c r="I605" s="4"/>
      <c r="J605" s="41"/>
      <c r="K605" s="11">
        <v>2014</v>
      </c>
      <c r="L605" s="11">
        <v>2015</v>
      </c>
      <c r="M605" s="5">
        <v>1768.29</v>
      </c>
      <c r="N605" s="4" t="s">
        <v>7795</v>
      </c>
      <c r="O605" s="4"/>
      <c r="P605" s="4"/>
    </row>
    <row r="606" spans="1:16" ht="38.25" x14ac:dyDescent="0.2">
      <c r="A606" s="7" t="s">
        <v>9</v>
      </c>
      <c r="B606" s="4" t="s">
        <v>114</v>
      </c>
      <c r="C606" s="4" t="s">
        <v>7796</v>
      </c>
      <c r="D606" s="8" t="s">
        <v>7797</v>
      </c>
      <c r="E606" s="4" t="s">
        <v>7798</v>
      </c>
      <c r="F606" s="4"/>
      <c r="G606" s="4" t="s">
        <v>7793</v>
      </c>
      <c r="H606" s="4" t="s">
        <v>7799</v>
      </c>
      <c r="I606" s="4">
        <v>165671</v>
      </c>
      <c r="J606" s="41"/>
      <c r="K606" s="11">
        <v>2013</v>
      </c>
      <c r="L606" s="11">
        <v>2015</v>
      </c>
      <c r="M606" s="5">
        <v>999</v>
      </c>
      <c r="N606" s="4" t="s">
        <v>7795</v>
      </c>
      <c r="O606" s="4"/>
      <c r="P606" s="4"/>
    </row>
    <row r="607" spans="1:16" ht="38.25" x14ac:dyDescent="0.2">
      <c r="A607" s="7" t="s">
        <v>9</v>
      </c>
      <c r="B607" s="4" t="s">
        <v>114</v>
      </c>
      <c r="C607" s="4" t="s">
        <v>7800</v>
      </c>
      <c r="D607" s="8" t="s">
        <v>7791</v>
      </c>
      <c r="E607" s="4" t="s">
        <v>7801</v>
      </c>
      <c r="F607" s="4"/>
      <c r="G607" s="4" t="s">
        <v>7793</v>
      </c>
      <c r="H607" s="4" t="s">
        <v>7802</v>
      </c>
      <c r="I607" s="4">
        <v>165905</v>
      </c>
      <c r="J607" s="41"/>
      <c r="K607" s="11">
        <v>2015</v>
      </c>
      <c r="L607" s="11">
        <v>2015</v>
      </c>
      <c r="M607" s="5">
        <v>323</v>
      </c>
      <c r="N607" s="4" t="s">
        <v>7795</v>
      </c>
      <c r="O607" s="4"/>
      <c r="P607" s="4"/>
    </row>
    <row r="608" spans="1:16" ht="38.25" x14ac:dyDescent="0.2">
      <c r="A608" s="7" t="s">
        <v>9</v>
      </c>
      <c r="B608" s="4" t="s">
        <v>114</v>
      </c>
      <c r="C608" s="4" t="s">
        <v>7803</v>
      </c>
      <c r="D608" s="8" t="s">
        <v>7804</v>
      </c>
      <c r="E608" s="4" t="s">
        <v>7805</v>
      </c>
      <c r="F608" s="4"/>
      <c r="G608" s="4" t="s">
        <v>7793</v>
      </c>
      <c r="H608" s="4" t="s">
        <v>7806</v>
      </c>
      <c r="I608" s="4"/>
      <c r="J608" s="41"/>
      <c r="K608" s="11">
        <v>2015</v>
      </c>
      <c r="L608" s="11">
        <v>2015</v>
      </c>
      <c r="M608" s="5">
        <v>204</v>
      </c>
      <c r="N608" s="4" t="s">
        <v>7795</v>
      </c>
      <c r="O608" s="4"/>
      <c r="P608" s="4"/>
    </row>
    <row r="609" spans="1:16" ht="38.25" x14ac:dyDescent="0.2">
      <c r="A609" s="7" t="s">
        <v>9</v>
      </c>
      <c r="B609" s="4" t="s">
        <v>114</v>
      </c>
      <c r="C609" s="4" t="s">
        <v>7807</v>
      </c>
      <c r="D609" s="8" t="s">
        <v>7797</v>
      </c>
      <c r="E609" s="4" t="s">
        <v>7808</v>
      </c>
      <c r="F609" s="4"/>
      <c r="G609" s="4" t="s">
        <v>7793</v>
      </c>
      <c r="H609" s="4" t="s">
        <v>7809</v>
      </c>
      <c r="I609" s="4"/>
      <c r="J609" s="41"/>
      <c r="K609" s="11">
        <v>2013</v>
      </c>
      <c r="L609" s="11">
        <v>2015</v>
      </c>
      <c r="M609" s="5">
        <v>3800</v>
      </c>
      <c r="N609" s="4" t="s">
        <v>7795</v>
      </c>
      <c r="O609" s="4"/>
      <c r="P609" s="4"/>
    </row>
    <row r="610" spans="1:16" ht="51" x14ac:dyDescent="0.2">
      <c r="A610" s="7" t="s">
        <v>9</v>
      </c>
      <c r="B610" s="4" t="s">
        <v>114</v>
      </c>
      <c r="C610" s="4" t="s">
        <v>7810</v>
      </c>
      <c r="D610" s="8" t="s">
        <v>7811</v>
      </c>
      <c r="E610" s="4" t="s">
        <v>7812</v>
      </c>
      <c r="F610" s="4"/>
      <c r="G610" s="4" t="s">
        <v>7793</v>
      </c>
      <c r="H610" s="4" t="s">
        <v>7813</v>
      </c>
      <c r="I610" s="4">
        <v>151866</v>
      </c>
      <c r="J610" s="41"/>
      <c r="K610" s="11">
        <v>2014</v>
      </c>
      <c r="L610" s="11">
        <v>2015</v>
      </c>
      <c r="M610" s="5">
        <v>2002</v>
      </c>
      <c r="N610" s="4" t="s">
        <v>7795</v>
      </c>
      <c r="O610" s="4"/>
      <c r="P610" s="4"/>
    </row>
    <row r="611" spans="1:16" ht="38.25" x14ac:dyDescent="0.2">
      <c r="A611" s="7" t="s">
        <v>9</v>
      </c>
      <c r="B611" s="4" t="s">
        <v>114</v>
      </c>
      <c r="C611" s="4" t="s">
        <v>7814</v>
      </c>
      <c r="D611" s="8" t="s">
        <v>7815</v>
      </c>
      <c r="E611" s="4" t="s">
        <v>7816</v>
      </c>
      <c r="F611" s="4"/>
      <c r="G611" s="4" t="s">
        <v>7793</v>
      </c>
      <c r="H611" s="4" t="s">
        <v>7817</v>
      </c>
      <c r="I611" s="4"/>
      <c r="J611" s="41"/>
      <c r="K611" s="11">
        <v>2013</v>
      </c>
      <c r="L611" s="11">
        <v>2015</v>
      </c>
      <c r="M611" s="5">
        <v>4156</v>
      </c>
      <c r="N611" s="4" t="s">
        <v>7795</v>
      </c>
      <c r="O611" s="4"/>
      <c r="P611" s="4"/>
    </row>
    <row r="612" spans="1:16" ht="51" x14ac:dyDescent="0.2">
      <c r="A612" s="7" t="s">
        <v>9</v>
      </c>
      <c r="B612" s="4" t="s">
        <v>114</v>
      </c>
      <c r="C612" s="4" t="s">
        <v>7818</v>
      </c>
      <c r="D612" s="8" t="s">
        <v>7791</v>
      </c>
      <c r="E612" s="4" t="s">
        <v>7819</v>
      </c>
      <c r="F612" s="4"/>
      <c r="G612" s="4" t="s">
        <v>7793</v>
      </c>
      <c r="H612" s="4" t="s">
        <v>7820</v>
      </c>
      <c r="I612" s="4">
        <v>151866</v>
      </c>
      <c r="J612" s="41"/>
      <c r="K612" s="11">
        <v>2014</v>
      </c>
      <c r="L612" s="11">
        <v>2015</v>
      </c>
      <c r="M612" s="5">
        <v>1652</v>
      </c>
      <c r="N612" s="4" t="s">
        <v>7795</v>
      </c>
      <c r="O612" s="4"/>
      <c r="P612" s="4"/>
    </row>
    <row r="613" spans="1:16" ht="38.25" x14ac:dyDescent="0.2">
      <c r="A613" s="7" t="s">
        <v>9</v>
      </c>
      <c r="B613" s="4" t="s">
        <v>114</v>
      </c>
      <c r="C613" s="4" t="s">
        <v>7821</v>
      </c>
      <c r="D613" s="8" t="s">
        <v>7822</v>
      </c>
      <c r="E613" s="4" t="s">
        <v>7823</v>
      </c>
      <c r="F613" s="4"/>
      <c r="G613" s="4" t="s">
        <v>7793</v>
      </c>
      <c r="H613" s="4" t="s">
        <v>7824</v>
      </c>
      <c r="I613" s="4"/>
      <c r="J613" s="41"/>
      <c r="K613" s="11">
        <v>2013</v>
      </c>
      <c r="L613" s="11">
        <v>2015</v>
      </c>
      <c r="M613" s="5">
        <v>2230</v>
      </c>
      <c r="N613" s="4" t="s">
        <v>7795</v>
      </c>
      <c r="O613" s="4"/>
      <c r="P613" s="4"/>
    </row>
    <row r="614" spans="1:16" ht="51" x14ac:dyDescent="0.2">
      <c r="A614" s="7" t="s">
        <v>9</v>
      </c>
      <c r="B614" s="4" t="s">
        <v>114</v>
      </c>
      <c r="C614" s="4" t="s">
        <v>7825</v>
      </c>
      <c r="D614" s="8" t="s">
        <v>7826</v>
      </c>
      <c r="E614" s="4" t="s">
        <v>7827</v>
      </c>
      <c r="F614" s="4"/>
      <c r="G614" s="4" t="s">
        <v>7793</v>
      </c>
      <c r="H614" s="4" t="s">
        <v>7828</v>
      </c>
      <c r="I614" s="4">
        <v>151866</v>
      </c>
      <c r="J614" s="41"/>
      <c r="K614" s="11">
        <v>2014</v>
      </c>
      <c r="L614" s="11">
        <v>2015</v>
      </c>
      <c r="M614" s="5">
        <v>1115</v>
      </c>
      <c r="N614" s="4" t="s">
        <v>7795</v>
      </c>
      <c r="O614" s="4"/>
      <c r="P614" s="4"/>
    </row>
    <row r="615" spans="1:16" ht="38.25" x14ac:dyDescent="0.2">
      <c r="A615" s="7" t="s">
        <v>9</v>
      </c>
      <c r="B615" s="4" t="s">
        <v>114</v>
      </c>
      <c r="C615" s="4" t="s">
        <v>7829</v>
      </c>
      <c r="D615" s="8" t="s">
        <v>7804</v>
      </c>
      <c r="E615" s="4" t="s">
        <v>7830</v>
      </c>
      <c r="F615" s="4"/>
      <c r="G615" s="4" t="s">
        <v>7793</v>
      </c>
      <c r="H615" s="4" t="s">
        <v>7831</v>
      </c>
      <c r="I615" s="4"/>
      <c r="J615" s="41"/>
      <c r="K615" s="11">
        <v>2014</v>
      </c>
      <c r="L615" s="11">
        <v>2015</v>
      </c>
      <c r="M615" s="5">
        <v>772</v>
      </c>
      <c r="N615" s="4" t="s">
        <v>7795</v>
      </c>
      <c r="O615" s="4"/>
      <c r="P615" s="4"/>
    </row>
    <row r="616" spans="1:16" ht="38.25" x14ac:dyDescent="0.2">
      <c r="A616" s="7" t="s">
        <v>9</v>
      </c>
      <c r="B616" s="4" t="s">
        <v>114</v>
      </c>
      <c r="C616" s="4" t="s">
        <v>7832</v>
      </c>
      <c r="D616" s="8" t="s">
        <v>7833</v>
      </c>
      <c r="E616" s="4" t="s">
        <v>7834</v>
      </c>
      <c r="F616" s="4"/>
      <c r="G616" s="4" t="s">
        <v>7793</v>
      </c>
      <c r="H616" s="4" t="s">
        <v>7835</v>
      </c>
      <c r="I616" s="4"/>
      <c r="J616" s="41"/>
      <c r="K616" s="11">
        <v>2014</v>
      </c>
      <c r="L616" s="11">
        <v>2015</v>
      </c>
      <c r="M616" s="5">
        <v>326</v>
      </c>
      <c r="N616" s="4" t="s">
        <v>7795</v>
      </c>
      <c r="O616" s="4"/>
      <c r="P616" s="4"/>
    </row>
    <row r="617" spans="1:16" ht="38.25" x14ac:dyDescent="0.2">
      <c r="A617" s="7" t="s">
        <v>9</v>
      </c>
      <c r="B617" s="4" t="s">
        <v>114</v>
      </c>
      <c r="C617" s="4" t="s">
        <v>7836</v>
      </c>
      <c r="D617" s="8" t="s">
        <v>7822</v>
      </c>
      <c r="E617" s="4" t="s">
        <v>7837</v>
      </c>
      <c r="F617" s="4"/>
      <c r="G617" s="4" t="s">
        <v>7793</v>
      </c>
      <c r="H617" s="4" t="s">
        <v>7838</v>
      </c>
      <c r="I617" s="4"/>
      <c r="J617" s="41"/>
      <c r="K617" s="11">
        <v>2015</v>
      </c>
      <c r="L617" s="11">
        <v>2015</v>
      </c>
      <c r="M617" s="5">
        <v>226</v>
      </c>
      <c r="N617" s="4" t="s">
        <v>7795</v>
      </c>
      <c r="O617" s="4"/>
      <c r="P617" s="4"/>
    </row>
    <row r="618" spans="1:16" ht="38.25" x14ac:dyDescent="0.2">
      <c r="A618" s="7" t="s">
        <v>9</v>
      </c>
      <c r="B618" s="4" t="s">
        <v>114</v>
      </c>
      <c r="C618" s="4" t="s">
        <v>7839</v>
      </c>
      <c r="D618" s="8" t="s">
        <v>7811</v>
      </c>
      <c r="E618" s="4" t="s">
        <v>7840</v>
      </c>
      <c r="F618" s="4"/>
      <c r="G618" s="4" t="s">
        <v>7793</v>
      </c>
      <c r="H618" s="4" t="s">
        <v>7841</v>
      </c>
      <c r="I618" s="4"/>
      <c r="J618" s="41"/>
      <c r="K618" s="11">
        <v>2013</v>
      </c>
      <c r="L618" s="11">
        <v>2015</v>
      </c>
      <c r="M618" s="5">
        <v>1646</v>
      </c>
      <c r="N618" s="4" t="s">
        <v>7795</v>
      </c>
      <c r="O618" s="4"/>
      <c r="P618" s="4"/>
    </row>
    <row r="619" spans="1:16" ht="38.25" x14ac:dyDescent="0.2">
      <c r="A619" s="7" t="s">
        <v>9</v>
      </c>
      <c r="B619" s="4" t="s">
        <v>114</v>
      </c>
      <c r="C619" s="4" t="s">
        <v>7842</v>
      </c>
      <c r="D619" s="8" t="s">
        <v>7833</v>
      </c>
      <c r="E619" s="4" t="s">
        <v>7843</v>
      </c>
      <c r="F619" s="4"/>
      <c r="G619" s="4" t="s">
        <v>7793</v>
      </c>
      <c r="H619" s="4" t="s">
        <v>7844</v>
      </c>
      <c r="I619" s="4"/>
      <c r="J619" s="41"/>
      <c r="K619" s="11">
        <v>2014</v>
      </c>
      <c r="L619" s="11">
        <v>2015</v>
      </c>
      <c r="M619" s="5">
        <v>612</v>
      </c>
      <c r="N619" s="4" t="s">
        <v>7795</v>
      </c>
      <c r="O619" s="4"/>
      <c r="P619" s="4"/>
    </row>
    <row r="620" spans="1:16" ht="51" x14ac:dyDescent="0.2">
      <c r="A620" s="7" t="s">
        <v>9</v>
      </c>
      <c r="B620" s="4" t="s">
        <v>114</v>
      </c>
      <c r="C620" s="4" t="s">
        <v>7845</v>
      </c>
      <c r="D620" s="8" t="s">
        <v>7804</v>
      </c>
      <c r="E620" s="4" t="s">
        <v>7846</v>
      </c>
      <c r="F620" s="4"/>
      <c r="G620" s="4" t="s">
        <v>7793</v>
      </c>
      <c r="H620" s="4" t="s">
        <v>7847</v>
      </c>
      <c r="I620" s="4"/>
      <c r="J620" s="41"/>
      <c r="K620" s="11">
        <v>2014</v>
      </c>
      <c r="L620" s="11">
        <v>2015</v>
      </c>
      <c r="M620" s="5">
        <v>3495</v>
      </c>
      <c r="N620" s="4" t="s">
        <v>7795</v>
      </c>
      <c r="O620" s="4"/>
      <c r="P620" s="4"/>
    </row>
    <row r="621" spans="1:16" ht="38.25" x14ac:dyDescent="0.2">
      <c r="A621" s="7" t="s">
        <v>9</v>
      </c>
      <c r="B621" s="4" t="s">
        <v>114</v>
      </c>
      <c r="C621" s="4" t="s">
        <v>7848</v>
      </c>
      <c r="D621" s="8" t="s">
        <v>7849</v>
      </c>
      <c r="E621" s="4" t="s">
        <v>7850</v>
      </c>
      <c r="F621" s="4"/>
      <c r="G621" s="4" t="s">
        <v>7793</v>
      </c>
      <c r="H621" s="4" t="s">
        <v>7851</v>
      </c>
      <c r="I621" s="4"/>
      <c r="J621" s="41"/>
      <c r="K621" s="11">
        <v>2015</v>
      </c>
      <c r="L621" s="11">
        <v>2015</v>
      </c>
      <c r="M621" s="5">
        <v>13000</v>
      </c>
      <c r="N621" s="4" t="s">
        <v>7795</v>
      </c>
      <c r="O621" s="4"/>
      <c r="P621" s="4"/>
    </row>
    <row r="622" spans="1:16" ht="38.25" x14ac:dyDescent="0.2">
      <c r="A622" s="7" t="s">
        <v>9</v>
      </c>
      <c r="B622" s="4" t="s">
        <v>114</v>
      </c>
      <c r="C622" s="4" t="s">
        <v>7852</v>
      </c>
      <c r="D622" s="8" t="s">
        <v>7849</v>
      </c>
      <c r="E622" s="4" t="s">
        <v>7853</v>
      </c>
      <c r="F622" s="4"/>
      <c r="G622" s="4" t="s">
        <v>7793</v>
      </c>
      <c r="H622" s="4" t="s">
        <v>7854</v>
      </c>
      <c r="I622" s="4"/>
      <c r="J622" s="41"/>
      <c r="K622" s="11">
        <v>2015</v>
      </c>
      <c r="L622" s="11">
        <v>2015</v>
      </c>
      <c r="M622" s="5">
        <v>3700</v>
      </c>
      <c r="N622" s="4" t="s">
        <v>7795</v>
      </c>
      <c r="O622" s="4"/>
      <c r="P622" s="4"/>
    </row>
    <row r="623" spans="1:16" ht="51" x14ac:dyDescent="0.2">
      <c r="A623" s="7" t="s">
        <v>9</v>
      </c>
      <c r="B623" s="4" t="s">
        <v>114</v>
      </c>
      <c r="C623" s="4" t="s">
        <v>7855</v>
      </c>
      <c r="D623" s="8" t="s">
        <v>7822</v>
      </c>
      <c r="E623" s="4" t="s">
        <v>7856</v>
      </c>
      <c r="F623" s="4"/>
      <c r="G623" s="4" t="s">
        <v>7793</v>
      </c>
      <c r="H623" s="4" t="s">
        <v>7857</v>
      </c>
      <c r="I623" s="4">
        <v>151866</v>
      </c>
      <c r="J623" s="41"/>
      <c r="K623" s="11">
        <v>2014</v>
      </c>
      <c r="L623" s="11">
        <v>2015</v>
      </c>
      <c r="M623" s="5">
        <v>2001</v>
      </c>
      <c r="N623" s="4" t="s">
        <v>7795</v>
      </c>
      <c r="O623" s="4"/>
      <c r="P623" s="4"/>
    </row>
    <row r="624" spans="1:16" ht="51" x14ac:dyDescent="0.2">
      <c r="A624" s="7" t="s">
        <v>9</v>
      </c>
      <c r="B624" s="4" t="s">
        <v>114</v>
      </c>
      <c r="C624" s="4" t="s">
        <v>7858</v>
      </c>
      <c r="D624" s="8" t="s">
        <v>7849</v>
      </c>
      <c r="E624" s="4" t="s">
        <v>7859</v>
      </c>
      <c r="F624" s="4"/>
      <c r="G624" s="4" t="s">
        <v>7793</v>
      </c>
      <c r="H624" s="4" t="s">
        <v>7860</v>
      </c>
      <c r="I624" s="4">
        <v>151866</v>
      </c>
      <c r="J624" s="41"/>
      <c r="K624" s="11">
        <v>2014</v>
      </c>
      <c r="L624" s="11">
        <v>2015</v>
      </c>
      <c r="M624" s="5">
        <v>1854</v>
      </c>
      <c r="N624" s="4" t="s">
        <v>7795</v>
      </c>
      <c r="O624" s="4"/>
      <c r="P624" s="4"/>
    </row>
    <row r="625" spans="1:16" ht="38.25" x14ac:dyDescent="0.2">
      <c r="A625" s="7" t="s">
        <v>9</v>
      </c>
      <c r="B625" s="4" t="s">
        <v>114</v>
      </c>
      <c r="C625" s="4" t="s">
        <v>7861</v>
      </c>
      <c r="D625" s="8" t="s">
        <v>7849</v>
      </c>
      <c r="E625" s="4" t="s">
        <v>7862</v>
      </c>
      <c r="F625" s="4"/>
      <c r="G625" s="4" t="s">
        <v>7793</v>
      </c>
      <c r="H625" s="4" t="s">
        <v>7863</v>
      </c>
      <c r="I625" s="4"/>
      <c r="J625" s="41"/>
      <c r="K625" s="11">
        <v>2015</v>
      </c>
      <c r="L625" s="11">
        <v>2015</v>
      </c>
      <c r="M625" s="5">
        <v>500</v>
      </c>
      <c r="N625" s="4" t="s">
        <v>7795</v>
      </c>
      <c r="O625" s="4"/>
      <c r="P625" s="4"/>
    </row>
    <row r="626" spans="1:16" ht="51" x14ac:dyDescent="0.2">
      <c r="A626" s="7" t="s">
        <v>9</v>
      </c>
      <c r="B626" s="4" t="s">
        <v>114</v>
      </c>
      <c r="C626" s="4" t="s">
        <v>7864</v>
      </c>
      <c r="D626" s="8" t="s">
        <v>7822</v>
      </c>
      <c r="E626" s="4" t="s">
        <v>7865</v>
      </c>
      <c r="F626" s="4"/>
      <c r="G626" s="4" t="s">
        <v>7793</v>
      </c>
      <c r="H626" s="4" t="s">
        <v>7866</v>
      </c>
      <c r="I626" s="4">
        <v>151866</v>
      </c>
      <c r="J626" s="41"/>
      <c r="K626" s="11">
        <v>2014</v>
      </c>
      <c r="L626" s="11">
        <v>2015</v>
      </c>
      <c r="M626" s="5">
        <v>2092</v>
      </c>
      <c r="N626" s="4" t="s">
        <v>7795</v>
      </c>
      <c r="O626" s="4"/>
      <c r="P626" s="4"/>
    </row>
    <row r="627" spans="1:16" ht="38.25" x14ac:dyDescent="0.2">
      <c r="A627" s="7" t="s">
        <v>9</v>
      </c>
      <c r="B627" s="4" t="s">
        <v>114</v>
      </c>
      <c r="C627" s="4" t="s">
        <v>7848</v>
      </c>
      <c r="D627" s="8" t="s">
        <v>7867</v>
      </c>
      <c r="E627" s="4" t="s">
        <v>7868</v>
      </c>
      <c r="F627" s="4"/>
      <c r="G627" s="4" t="s">
        <v>7793</v>
      </c>
      <c r="H627" s="4" t="s">
        <v>7851</v>
      </c>
      <c r="I627" s="4"/>
      <c r="J627" s="41"/>
      <c r="K627" s="11">
        <v>2015</v>
      </c>
      <c r="L627" s="11">
        <v>2015</v>
      </c>
      <c r="M627" s="5">
        <v>7000</v>
      </c>
      <c r="N627" s="4" t="s">
        <v>7795</v>
      </c>
      <c r="O627" s="4"/>
      <c r="P627" s="4"/>
    </row>
    <row r="628" spans="1:16" ht="38.25" x14ac:dyDescent="0.2">
      <c r="A628" s="7" t="s">
        <v>9</v>
      </c>
      <c r="B628" s="4" t="s">
        <v>114</v>
      </c>
      <c r="C628" s="4" t="s">
        <v>7864</v>
      </c>
      <c r="D628" s="8" t="s">
        <v>7822</v>
      </c>
      <c r="E628" s="4" t="s">
        <v>7869</v>
      </c>
      <c r="F628" s="4"/>
      <c r="G628" s="4" t="s">
        <v>7793</v>
      </c>
      <c r="H628" s="4" t="s">
        <v>7870</v>
      </c>
      <c r="I628" s="4"/>
      <c r="J628" s="41"/>
      <c r="K628" s="11">
        <v>2015</v>
      </c>
      <c r="L628" s="11">
        <v>2015</v>
      </c>
      <c r="M628" s="5">
        <v>2072</v>
      </c>
      <c r="N628" s="4" t="s">
        <v>7795</v>
      </c>
      <c r="O628" s="4"/>
      <c r="P628" s="4"/>
    </row>
    <row r="629" spans="1:16" ht="38.25" x14ac:dyDescent="0.2">
      <c r="A629" s="7" t="s">
        <v>9</v>
      </c>
      <c r="B629" s="4" t="s">
        <v>114</v>
      </c>
      <c r="C629" s="4" t="s">
        <v>7836</v>
      </c>
      <c r="D629" s="8" t="s">
        <v>7822</v>
      </c>
      <c r="E629" s="4" t="s">
        <v>7871</v>
      </c>
      <c r="F629" s="4"/>
      <c r="G629" s="4" t="s">
        <v>7793</v>
      </c>
      <c r="H629" s="4" t="s">
        <v>7872</v>
      </c>
      <c r="I629" s="4"/>
      <c r="J629" s="41"/>
      <c r="K629" s="11">
        <v>2015</v>
      </c>
      <c r="L629" s="11">
        <v>2015</v>
      </c>
      <c r="M629" s="5">
        <v>167</v>
      </c>
      <c r="N629" s="4" t="s">
        <v>7795</v>
      </c>
      <c r="O629" s="4"/>
      <c r="P629" s="4"/>
    </row>
    <row r="630" spans="1:16" ht="38.25" x14ac:dyDescent="0.2">
      <c r="A630" s="7" t="s">
        <v>9</v>
      </c>
      <c r="B630" s="4" t="s">
        <v>114</v>
      </c>
      <c r="C630" s="4" t="s">
        <v>7873</v>
      </c>
      <c r="D630" s="8" t="s">
        <v>7811</v>
      </c>
      <c r="E630" s="4" t="s">
        <v>7874</v>
      </c>
      <c r="F630" s="4"/>
      <c r="G630" s="4" t="s">
        <v>7793</v>
      </c>
      <c r="H630" s="4" t="s">
        <v>7875</v>
      </c>
      <c r="I630" s="4"/>
      <c r="J630" s="41"/>
      <c r="K630" s="11">
        <v>2013</v>
      </c>
      <c r="L630" s="11">
        <v>2015</v>
      </c>
      <c r="M630" s="5">
        <v>2276</v>
      </c>
      <c r="N630" s="4" t="s">
        <v>7795</v>
      </c>
      <c r="O630" s="4"/>
      <c r="P630" s="4"/>
    </row>
    <row r="631" spans="1:16" ht="38.25" x14ac:dyDescent="0.2">
      <c r="A631" s="7" t="s">
        <v>9</v>
      </c>
      <c r="B631" s="4" t="s">
        <v>114</v>
      </c>
      <c r="C631" s="4" t="s">
        <v>7876</v>
      </c>
      <c r="D631" s="8" t="s">
        <v>7877</v>
      </c>
      <c r="E631" s="4" t="s">
        <v>7878</v>
      </c>
      <c r="F631" s="4"/>
      <c r="G631" s="4" t="s">
        <v>7793</v>
      </c>
      <c r="H631" s="4" t="s">
        <v>7879</v>
      </c>
      <c r="I631" s="4"/>
      <c r="J631" s="41"/>
      <c r="K631" s="11">
        <v>2015</v>
      </c>
      <c r="L631" s="11">
        <v>2015</v>
      </c>
      <c r="M631" s="5">
        <v>236</v>
      </c>
      <c r="N631" s="4" t="s">
        <v>7795</v>
      </c>
      <c r="O631" s="4"/>
      <c r="P631" s="4"/>
    </row>
    <row r="632" spans="1:16" ht="38.25" x14ac:dyDescent="0.2">
      <c r="A632" s="7" t="s">
        <v>9</v>
      </c>
      <c r="B632" s="4" t="s">
        <v>114</v>
      </c>
      <c r="C632" s="4" t="s">
        <v>7864</v>
      </c>
      <c r="D632" s="8" t="s">
        <v>7833</v>
      </c>
      <c r="E632" s="4" t="s">
        <v>7880</v>
      </c>
      <c r="F632" s="4"/>
      <c r="G632" s="4" t="s">
        <v>7793</v>
      </c>
      <c r="H632" s="4" t="s">
        <v>7881</v>
      </c>
      <c r="I632" s="4"/>
      <c r="J632" s="41"/>
      <c r="K632" s="11">
        <v>2015</v>
      </c>
      <c r="L632" s="11">
        <v>2015</v>
      </c>
      <c r="M632" s="5">
        <v>850</v>
      </c>
      <c r="N632" s="4" t="s">
        <v>7795</v>
      </c>
      <c r="O632" s="4"/>
      <c r="P632" s="4"/>
    </row>
    <row r="633" spans="1:16" ht="38.25" x14ac:dyDescent="0.2">
      <c r="A633" s="7" t="s">
        <v>9</v>
      </c>
      <c r="B633" s="4" t="s">
        <v>114</v>
      </c>
      <c r="C633" s="4" t="s">
        <v>7882</v>
      </c>
      <c r="D633" s="8" t="s">
        <v>7804</v>
      </c>
      <c r="E633" s="4" t="s">
        <v>7883</v>
      </c>
      <c r="F633" s="4"/>
      <c r="G633" s="4" t="s">
        <v>7793</v>
      </c>
      <c r="H633" s="4" t="s">
        <v>7884</v>
      </c>
      <c r="I633" s="4"/>
      <c r="J633" s="41"/>
      <c r="K633" s="11">
        <v>2015</v>
      </c>
      <c r="L633" s="11">
        <v>2015</v>
      </c>
      <c r="M633" s="5">
        <v>284</v>
      </c>
      <c r="N633" s="4" t="s">
        <v>7795</v>
      </c>
      <c r="O633" s="4"/>
      <c r="P633" s="4"/>
    </row>
    <row r="634" spans="1:16" ht="38.25" x14ac:dyDescent="0.2">
      <c r="A634" s="7" t="s">
        <v>9</v>
      </c>
      <c r="B634" s="4" t="s">
        <v>114</v>
      </c>
      <c r="C634" s="4" t="s">
        <v>7864</v>
      </c>
      <c r="D634" s="8" t="s">
        <v>7822</v>
      </c>
      <c r="E634" s="4" t="s">
        <v>7885</v>
      </c>
      <c r="F634" s="4"/>
      <c r="G634" s="4" t="s">
        <v>7793</v>
      </c>
      <c r="H634" s="4" t="s">
        <v>7886</v>
      </c>
      <c r="I634" s="4">
        <v>39471</v>
      </c>
      <c r="J634" s="41"/>
      <c r="K634" s="11">
        <v>2012</v>
      </c>
      <c r="L634" s="11">
        <v>2015</v>
      </c>
      <c r="M634" s="5">
        <v>1664</v>
      </c>
      <c r="N634" s="4" t="s">
        <v>7795</v>
      </c>
      <c r="O634" s="4"/>
      <c r="P634" s="4"/>
    </row>
    <row r="635" spans="1:16" ht="38.25" x14ac:dyDescent="0.2">
      <c r="A635" s="7" t="s">
        <v>9</v>
      </c>
      <c r="B635" s="4" t="s">
        <v>114</v>
      </c>
      <c r="C635" s="4" t="s">
        <v>7887</v>
      </c>
      <c r="D635" s="8" t="s">
        <v>7833</v>
      </c>
      <c r="E635" s="4" t="s">
        <v>7888</v>
      </c>
      <c r="F635" s="4"/>
      <c r="G635" s="4" t="s">
        <v>7793</v>
      </c>
      <c r="H635" s="4" t="s">
        <v>7835</v>
      </c>
      <c r="I635" s="4">
        <v>165921</v>
      </c>
      <c r="J635" s="41"/>
      <c r="K635" s="11">
        <v>2015</v>
      </c>
      <c r="L635" s="11">
        <v>2015</v>
      </c>
      <c r="M635" s="5">
        <v>193</v>
      </c>
      <c r="N635" s="4" t="s">
        <v>7795</v>
      </c>
      <c r="O635" s="4"/>
      <c r="P635" s="4"/>
    </row>
    <row r="636" spans="1:16" ht="38.25" x14ac:dyDescent="0.2">
      <c r="A636" s="7" t="s">
        <v>9</v>
      </c>
      <c r="B636" s="4" t="s">
        <v>114</v>
      </c>
      <c r="C636" s="4" t="s">
        <v>7836</v>
      </c>
      <c r="D636" s="8" t="s">
        <v>7822</v>
      </c>
      <c r="E636" s="4" t="s">
        <v>7889</v>
      </c>
      <c r="F636" s="4"/>
      <c r="G636" s="4" t="s">
        <v>7793</v>
      </c>
      <c r="H636" s="4" t="s">
        <v>7890</v>
      </c>
      <c r="I636" s="4">
        <v>39489</v>
      </c>
      <c r="J636" s="41"/>
      <c r="K636" s="11">
        <v>2014</v>
      </c>
      <c r="L636" s="11">
        <v>2015</v>
      </c>
      <c r="M636" s="5">
        <v>1772</v>
      </c>
      <c r="N636" s="4" t="s">
        <v>7795</v>
      </c>
      <c r="O636" s="4"/>
      <c r="P636" s="4"/>
    </row>
    <row r="637" spans="1:16" ht="51" x14ac:dyDescent="0.2">
      <c r="A637" s="7" t="s">
        <v>9</v>
      </c>
      <c r="B637" s="4" t="s">
        <v>114</v>
      </c>
      <c r="C637" s="4" t="s">
        <v>7864</v>
      </c>
      <c r="D637" s="8" t="s">
        <v>7822</v>
      </c>
      <c r="E637" s="4" t="s">
        <v>7891</v>
      </c>
      <c r="F637" s="4"/>
      <c r="G637" s="4" t="s">
        <v>7793</v>
      </c>
      <c r="H637" s="4" t="s">
        <v>7892</v>
      </c>
      <c r="I637" s="4">
        <v>151866</v>
      </c>
      <c r="J637" s="41"/>
      <c r="K637" s="11">
        <v>2014</v>
      </c>
      <c r="L637" s="11">
        <v>2015</v>
      </c>
      <c r="M637" s="5">
        <v>485</v>
      </c>
      <c r="N637" s="4" t="s">
        <v>7795</v>
      </c>
      <c r="O637" s="4"/>
      <c r="P637" s="4"/>
    </row>
    <row r="638" spans="1:16" ht="51" x14ac:dyDescent="0.2">
      <c r="A638" s="7" t="s">
        <v>9</v>
      </c>
      <c r="B638" s="4" t="s">
        <v>114</v>
      </c>
      <c r="C638" s="4" t="s">
        <v>7893</v>
      </c>
      <c r="D638" s="8" t="s">
        <v>7826</v>
      </c>
      <c r="E638" s="4" t="s">
        <v>7894</v>
      </c>
      <c r="F638" s="4"/>
      <c r="G638" s="4" t="s">
        <v>7793</v>
      </c>
      <c r="H638" s="4" t="s">
        <v>7895</v>
      </c>
      <c r="I638" s="4">
        <v>151866</v>
      </c>
      <c r="J638" s="41"/>
      <c r="K638" s="11">
        <v>2014</v>
      </c>
      <c r="L638" s="11">
        <v>2015</v>
      </c>
      <c r="M638" s="5">
        <v>2544</v>
      </c>
      <c r="N638" s="4" t="s">
        <v>7795</v>
      </c>
      <c r="O638" s="4"/>
      <c r="P638" s="4"/>
    </row>
    <row r="639" spans="1:16" ht="38.25" x14ac:dyDescent="0.2">
      <c r="A639" s="7" t="s">
        <v>9</v>
      </c>
      <c r="B639" s="4" t="s">
        <v>114</v>
      </c>
      <c r="C639" s="4" t="s">
        <v>7896</v>
      </c>
      <c r="D639" s="8" t="s">
        <v>7791</v>
      </c>
      <c r="E639" s="4" t="s">
        <v>7897</v>
      </c>
      <c r="F639" s="4"/>
      <c r="G639" s="4" t="s">
        <v>7793</v>
      </c>
      <c r="H639" s="4" t="s">
        <v>7841</v>
      </c>
      <c r="I639" s="4">
        <v>165786</v>
      </c>
      <c r="J639" s="41"/>
      <c r="K639" s="11">
        <v>2013</v>
      </c>
      <c r="L639" s="11">
        <v>2015</v>
      </c>
      <c r="M639" s="5">
        <v>2149</v>
      </c>
      <c r="N639" s="4" t="s">
        <v>7795</v>
      </c>
      <c r="O639" s="4"/>
      <c r="P639" s="4"/>
    </row>
    <row r="640" spans="1:16" ht="38.25" x14ac:dyDescent="0.2">
      <c r="A640" s="7" t="s">
        <v>9</v>
      </c>
      <c r="B640" s="4" t="s">
        <v>114</v>
      </c>
      <c r="C640" s="4" t="s">
        <v>7898</v>
      </c>
      <c r="D640" s="8" t="s">
        <v>7899</v>
      </c>
      <c r="E640" s="4" t="s">
        <v>7900</v>
      </c>
      <c r="F640" s="4"/>
      <c r="G640" s="4" t="s">
        <v>7793</v>
      </c>
      <c r="H640" s="4" t="s">
        <v>7901</v>
      </c>
      <c r="I640" s="4"/>
      <c r="J640" s="41"/>
      <c r="K640" s="11">
        <v>2015</v>
      </c>
      <c r="L640" s="11">
        <v>2015</v>
      </c>
      <c r="M640" s="5">
        <v>1036</v>
      </c>
      <c r="N640" s="4" t="s">
        <v>7795</v>
      </c>
      <c r="O640" s="4"/>
      <c r="P640" s="4"/>
    </row>
    <row r="641" spans="1:16" ht="38.25" x14ac:dyDescent="0.2">
      <c r="A641" s="7" t="s">
        <v>9</v>
      </c>
      <c r="B641" s="4" t="s">
        <v>114</v>
      </c>
      <c r="C641" s="4" t="s">
        <v>7864</v>
      </c>
      <c r="D641" s="8" t="s">
        <v>7822</v>
      </c>
      <c r="E641" s="4" t="s">
        <v>7902</v>
      </c>
      <c r="F641" s="4"/>
      <c r="G641" s="4" t="s">
        <v>7793</v>
      </c>
      <c r="H641" s="4" t="s">
        <v>7903</v>
      </c>
      <c r="I641" s="4">
        <v>165832</v>
      </c>
      <c r="J641" s="41"/>
      <c r="K641" s="11">
        <v>2013</v>
      </c>
      <c r="L641" s="11">
        <v>2015</v>
      </c>
      <c r="M641" s="5">
        <v>2135</v>
      </c>
      <c r="N641" s="4" t="s">
        <v>7795</v>
      </c>
      <c r="O641" s="4"/>
      <c r="P641" s="4"/>
    </row>
    <row r="642" spans="1:16" ht="38.25" x14ac:dyDescent="0.2">
      <c r="A642" s="7" t="s">
        <v>9</v>
      </c>
      <c r="B642" s="4" t="s">
        <v>114</v>
      </c>
      <c r="C642" s="4" t="s">
        <v>7904</v>
      </c>
      <c r="D642" s="8" t="s">
        <v>7822</v>
      </c>
      <c r="E642" s="4" t="s">
        <v>7905</v>
      </c>
      <c r="F642" s="4"/>
      <c r="G642" s="4" t="s">
        <v>7793</v>
      </c>
      <c r="H642" s="4" t="s">
        <v>7890</v>
      </c>
      <c r="I642" s="4">
        <v>39489</v>
      </c>
      <c r="J642" s="41"/>
      <c r="K642" s="11">
        <v>2014</v>
      </c>
      <c r="L642" s="11">
        <v>2015</v>
      </c>
      <c r="M642" s="5">
        <v>831</v>
      </c>
      <c r="N642" s="4" t="s">
        <v>7795</v>
      </c>
      <c r="O642" s="4"/>
      <c r="P642" s="4"/>
    </row>
    <row r="643" spans="1:16" ht="51" x14ac:dyDescent="0.2">
      <c r="A643" s="7" t="s">
        <v>9</v>
      </c>
      <c r="B643" s="4" t="s">
        <v>114</v>
      </c>
      <c r="C643" s="4" t="s">
        <v>7864</v>
      </c>
      <c r="D643" s="8" t="s">
        <v>7822</v>
      </c>
      <c r="E643" s="4" t="s">
        <v>7906</v>
      </c>
      <c r="F643" s="4"/>
      <c r="G643" s="4" t="s">
        <v>7793</v>
      </c>
      <c r="H643" s="4" t="s">
        <v>7907</v>
      </c>
      <c r="I643" s="4">
        <v>151866</v>
      </c>
      <c r="J643" s="41"/>
      <c r="K643" s="11">
        <v>2014</v>
      </c>
      <c r="L643" s="11">
        <v>2015</v>
      </c>
      <c r="M643" s="5">
        <v>2074</v>
      </c>
      <c r="N643" s="4" t="s">
        <v>7795</v>
      </c>
      <c r="O643" s="4"/>
      <c r="P643" s="4"/>
    </row>
    <row r="644" spans="1:16" ht="38.25" x14ac:dyDescent="0.2">
      <c r="A644" s="7" t="s">
        <v>9</v>
      </c>
      <c r="B644" s="4" t="s">
        <v>114</v>
      </c>
      <c r="C644" s="4" t="s">
        <v>7898</v>
      </c>
      <c r="D644" s="8" t="s">
        <v>7804</v>
      </c>
      <c r="E644" s="4" t="s">
        <v>7908</v>
      </c>
      <c r="F644" s="4"/>
      <c r="G644" s="4" t="s">
        <v>7793</v>
      </c>
      <c r="H644" s="4" t="s">
        <v>7909</v>
      </c>
      <c r="I644" s="4"/>
      <c r="J644" s="41"/>
      <c r="K644" s="11">
        <v>2014</v>
      </c>
      <c r="L644" s="11">
        <v>2015</v>
      </c>
      <c r="M644" s="5">
        <v>2234</v>
      </c>
      <c r="N644" s="4" t="s">
        <v>7795</v>
      </c>
      <c r="O644" s="4"/>
      <c r="P644" s="4"/>
    </row>
    <row r="645" spans="1:16" ht="38.25" x14ac:dyDescent="0.2">
      <c r="A645" s="7" t="s">
        <v>9</v>
      </c>
      <c r="B645" s="4" t="s">
        <v>114</v>
      </c>
      <c r="C645" s="4" t="s">
        <v>7836</v>
      </c>
      <c r="D645" s="8" t="s">
        <v>7822</v>
      </c>
      <c r="E645" s="4" t="s">
        <v>7910</v>
      </c>
      <c r="F645" s="4"/>
      <c r="G645" s="4" t="s">
        <v>7793</v>
      </c>
      <c r="H645" s="4" t="s">
        <v>7911</v>
      </c>
      <c r="I645" s="4">
        <v>165891</v>
      </c>
      <c r="J645" s="41"/>
      <c r="K645" s="11">
        <v>2014</v>
      </c>
      <c r="L645" s="11">
        <v>2015</v>
      </c>
      <c r="M645" s="5">
        <v>572</v>
      </c>
      <c r="N645" s="4" t="s">
        <v>7795</v>
      </c>
      <c r="O645" s="4"/>
      <c r="P645" s="4"/>
    </row>
    <row r="646" spans="1:16" ht="51" x14ac:dyDescent="0.2">
      <c r="A646" s="7" t="s">
        <v>9</v>
      </c>
      <c r="B646" s="4" t="s">
        <v>114</v>
      </c>
      <c r="C646" s="4" t="s">
        <v>7912</v>
      </c>
      <c r="D646" s="8" t="s">
        <v>7849</v>
      </c>
      <c r="E646" s="4" t="s">
        <v>7913</v>
      </c>
      <c r="F646" s="4"/>
      <c r="G646" s="4" t="s">
        <v>7793</v>
      </c>
      <c r="H646" s="4" t="s">
        <v>7914</v>
      </c>
      <c r="I646" s="4">
        <v>151866</v>
      </c>
      <c r="J646" s="41"/>
      <c r="K646" s="11">
        <v>2014</v>
      </c>
      <c r="L646" s="11">
        <v>2015</v>
      </c>
      <c r="M646" s="5">
        <v>817</v>
      </c>
      <c r="N646" s="4" t="s">
        <v>7795</v>
      </c>
      <c r="O646" s="4"/>
      <c r="P646" s="4"/>
    </row>
    <row r="647" spans="1:16" ht="51" x14ac:dyDescent="0.2">
      <c r="A647" s="7" t="s">
        <v>9</v>
      </c>
      <c r="B647" s="4" t="s">
        <v>114</v>
      </c>
      <c r="C647" s="4" t="s">
        <v>7864</v>
      </c>
      <c r="D647" s="8" t="s">
        <v>7915</v>
      </c>
      <c r="E647" s="4" t="s">
        <v>7916</v>
      </c>
      <c r="F647" s="4"/>
      <c r="G647" s="4" t="s">
        <v>7793</v>
      </c>
      <c r="H647" s="4" t="s">
        <v>7917</v>
      </c>
      <c r="I647" s="4">
        <v>151866</v>
      </c>
      <c r="J647" s="41"/>
      <c r="K647" s="11">
        <v>2014</v>
      </c>
      <c r="L647" s="11">
        <v>2015</v>
      </c>
      <c r="M647" s="5">
        <v>2410</v>
      </c>
      <c r="N647" s="4" t="s">
        <v>7795</v>
      </c>
      <c r="O647" s="4"/>
      <c r="P647" s="4"/>
    </row>
    <row r="648" spans="1:16" ht="38.25" x14ac:dyDescent="0.2">
      <c r="A648" s="7" t="s">
        <v>9</v>
      </c>
      <c r="B648" s="4" t="s">
        <v>114</v>
      </c>
      <c r="C648" s="4" t="s">
        <v>7918</v>
      </c>
      <c r="D648" s="8" t="s">
        <v>7849</v>
      </c>
      <c r="E648" s="4" t="s">
        <v>7919</v>
      </c>
      <c r="F648" s="4"/>
      <c r="G648" s="4" t="s">
        <v>7793</v>
      </c>
      <c r="H648" s="4" t="s">
        <v>7920</v>
      </c>
      <c r="I648" s="4"/>
      <c r="J648" s="41"/>
      <c r="K648" s="11">
        <v>2015</v>
      </c>
      <c r="L648" s="11">
        <v>2015</v>
      </c>
      <c r="M648" s="5">
        <v>1800</v>
      </c>
      <c r="N648" s="4" t="s">
        <v>7795</v>
      </c>
      <c r="O648" s="4"/>
      <c r="P648" s="4"/>
    </row>
    <row r="649" spans="1:16" ht="51" x14ac:dyDescent="0.2">
      <c r="A649" s="7" t="s">
        <v>9</v>
      </c>
      <c r="B649" s="4" t="s">
        <v>114</v>
      </c>
      <c r="C649" s="4" t="s">
        <v>7921</v>
      </c>
      <c r="D649" s="8" t="s">
        <v>7826</v>
      </c>
      <c r="E649" s="4" t="s">
        <v>7922</v>
      </c>
      <c r="F649" s="4"/>
      <c r="G649" s="4" t="s">
        <v>7793</v>
      </c>
      <c r="H649" s="4" t="s">
        <v>7923</v>
      </c>
      <c r="I649" s="4">
        <v>151866</v>
      </c>
      <c r="J649" s="41"/>
      <c r="K649" s="11">
        <v>2015</v>
      </c>
      <c r="L649" s="11">
        <v>2015</v>
      </c>
      <c r="M649" s="5">
        <v>4907</v>
      </c>
      <c r="N649" s="4" t="s">
        <v>7795</v>
      </c>
      <c r="O649" s="4"/>
      <c r="P649" s="4"/>
    </row>
    <row r="650" spans="1:16" ht="38.25" x14ac:dyDescent="0.2">
      <c r="A650" s="7" t="s">
        <v>9</v>
      </c>
      <c r="B650" s="4" t="s">
        <v>114</v>
      </c>
      <c r="C650" s="4" t="s">
        <v>7924</v>
      </c>
      <c r="D650" s="8" t="s">
        <v>7849</v>
      </c>
      <c r="E650" s="4" t="s">
        <v>7925</v>
      </c>
      <c r="F650" s="4"/>
      <c r="G650" s="4" t="s">
        <v>7793</v>
      </c>
      <c r="H650" s="4" t="s">
        <v>7926</v>
      </c>
      <c r="I650" s="4"/>
      <c r="J650" s="41"/>
      <c r="K650" s="11">
        <v>2015</v>
      </c>
      <c r="L650" s="11">
        <v>2015</v>
      </c>
      <c r="M650" s="5">
        <v>250</v>
      </c>
      <c r="N650" s="4" t="s">
        <v>7795</v>
      </c>
      <c r="O650" s="4"/>
      <c r="P650" s="4"/>
    </row>
    <row r="651" spans="1:16" ht="38.25" x14ac:dyDescent="0.2">
      <c r="A651" s="7" t="s">
        <v>9</v>
      </c>
      <c r="B651" s="4" t="s">
        <v>114</v>
      </c>
      <c r="C651" s="4" t="s">
        <v>7927</v>
      </c>
      <c r="D651" s="8" t="s">
        <v>7791</v>
      </c>
      <c r="E651" s="4" t="s">
        <v>7928</v>
      </c>
      <c r="F651" s="4"/>
      <c r="G651" s="4" t="s">
        <v>7793</v>
      </c>
      <c r="H651" s="4" t="s">
        <v>7929</v>
      </c>
      <c r="I651" s="4">
        <v>42025532</v>
      </c>
      <c r="J651" s="41"/>
      <c r="K651" s="11">
        <v>2014</v>
      </c>
      <c r="L651" s="11">
        <v>2015</v>
      </c>
      <c r="M651" s="5">
        <v>2087</v>
      </c>
      <c r="N651" s="4" t="s">
        <v>7795</v>
      </c>
      <c r="O651" s="4"/>
      <c r="P651" s="4"/>
    </row>
    <row r="652" spans="1:16" ht="51" x14ac:dyDescent="0.2">
      <c r="A652" s="7" t="s">
        <v>9</v>
      </c>
      <c r="B652" s="4" t="s">
        <v>114</v>
      </c>
      <c r="C652" s="4" t="s">
        <v>7930</v>
      </c>
      <c r="D652" s="8" t="s">
        <v>7822</v>
      </c>
      <c r="E652" s="4" t="s">
        <v>7931</v>
      </c>
      <c r="F652" s="4"/>
      <c r="G652" s="4" t="s">
        <v>7793</v>
      </c>
      <c r="H652" s="4" t="s">
        <v>7932</v>
      </c>
      <c r="I652" s="4">
        <v>151866</v>
      </c>
      <c r="J652" s="41"/>
      <c r="K652" s="11">
        <v>2015</v>
      </c>
      <c r="L652" s="11">
        <v>2015</v>
      </c>
      <c r="M652" s="5">
        <v>615</v>
      </c>
      <c r="N652" s="4" t="s">
        <v>7795</v>
      </c>
      <c r="O652" s="4"/>
      <c r="P652" s="4"/>
    </row>
    <row r="653" spans="1:16" ht="51" x14ac:dyDescent="0.2">
      <c r="A653" s="7" t="s">
        <v>9</v>
      </c>
      <c r="B653" s="4" t="s">
        <v>114</v>
      </c>
      <c r="C653" s="4" t="s">
        <v>7933</v>
      </c>
      <c r="D653" s="8" t="s">
        <v>7867</v>
      </c>
      <c r="E653" s="4" t="s">
        <v>7934</v>
      </c>
      <c r="F653" s="4"/>
      <c r="G653" s="4" t="s">
        <v>7793</v>
      </c>
      <c r="H653" s="4" t="s">
        <v>7935</v>
      </c>
      <c r="I653" s="4"/>
      <c r="J653" s="41"/>
      <c r="K653" s="11">
        <v>2015</v>
      </c>
      <c r="L653" s="11">
        <v>2015</v>
      </c>
      <c r="M653" s="5">
        <v>4000</v>
      </c>
      <c r="N653" s="4" t="s">
        <v>7795</v>
      </c>
      <c r="O653" s="4"/>
      <c r="P653" s="4"/>
    </row>
    <row r="654" spans="1:16" ht="38.25" x14ac:dyDescent="0.2">
      <c r="A654" s="7" t="s">
        <v>9</v>
      </c>
      <c r="B654" s="4" t="s">
        <v>114</v>
      </c>
      <c r="C654" s="4" t="s">
        <v>7936</v>
      </c>
      <c r="D654" s="8" t="s">
        <v>7822</v>
      </c>
      <c r="E654" s="4" t="s">
        <v>7937</v>
      </c>
      <c r="F654" s="4"/>
      <c r="G654" s="4" t="s">
        <v>7793</v>
      </c>
      <c r="H654" s="4" t="s">
        <v>7938</v>
      </c>
      <c r="I654" s="4"/>
      <c r="J654" s="41"/>
      <c r="K654" s="11">
        <v>2015</v>
      </c>
      <c r="L654" s="11">
        <v>2015</v>
      </c>
      <c r="M654" s="5">
        <v>70</v>
      </c>
      <c r="N654" s="4" t="s">
        <v>7795</v>
      </c>
      <c r="O654" s="4"/>
      <c r="P654" s="4"/>
    </row>
    <row r="655" spans="1:16" ht="38.25" x14ac:dyDescent="0.2">
      <c r="A655" s="7" t="s">
        <v>9</v>
      </c>
      <c r="B655" s="4" t="s">
        <v>114</v>
      </c>
      <c r="C655" s="4" t="s">
        <v>7939</v>
      </c>
      <c r="D655" s="8" t="s">
        <v>7940</v>
      </c>
      <c r="E655" s="4" t="s">
        <v>7941</v>
      </c>
      <c r="F655" s="4"/>
      <c r="G655" s="4" t="s">
        <v>7793</v>
      </c>
      <c r="H655" s="4" t="s">
        <v>7942</v>
      </c>
      <c r="I655" s="4"/>
      <c r="J655" s="41"/>
      <c r="K655" s="11">
        <v>2015</v>
      </c>
      <c r="L655" s="11">
        <v>2015</v>
      </c>
      <c r="M655" s="5">
        <v>500</v>
      </c>
      <c r="N655" s="4" t="s">
        <v>7795</v>
      </c>
      <c r="O655" s="4"/>
      <c r="P655" s="4"/>
    </row>
    <row r="656" spans="1:16" ht="38.25" x14ac:dyDescent="0.2">
      <c r="A656" s="7" t="s">
        <v>9</v>
      </c>
      <c r="B656" s="4" t="s">
        <v>114</v>
      </c>
      <c r="C656" s="4" t="s">
        <v>7943</v>
      </c>
      <c r="D656" s="8" t="s">
        <v>7867</v>
      </c>
      <c r="E656" s="4" t="s">
        <v>7944</v>
      </c>
      <c r="F656" s="4"/>
      <c r="G656" s="4" t="s">
        <v>7793</v>
      </c>
      <c r="H656" s="4" t="s">
        <v>7886</v>
      </c>
      <c r="I656" s="4">
        <v>39471</v>
      </c>
      <c r="J656" s="41"/>
      <c r="K656" s="11">
        <v>2013</v>
      </c>
      <c r="L656" s="11">
        <v>2015</v>
      </c>
      <c r="M656" s="5">
        <v>10855</v>
      </c>
      <c r="N656" s="4" t="s">
        <v>7795</v>
      </c>
      <c r="O656" s="4"/>
      <c r="P656" s="4"/>
    </row>
    <row r="657" spans="1:16" ht="38.25" x14ac:dyDescent="0.2">
      <c r="A657" s="7" t="s">
        <v>9</v>
      </c>
      <c r="B657" s="4" t="s">
        <v>114</v>
      </c>
      <c r="C657" s="4" t="s">
        <v>7945</v>
      </c>
      <c r="D657" s="8" t="s">
        <v>7804</v>
      </c>
      <c r="E657" s="4" t="s">
        <v>7946</v>
      </c>
      <c r="F657" s="4"/>
      <c r="G657" s="4" t="s">
        <v>7793</v>
      </c>
      <c r="H657" s="4" t="s">
        <v>7947</v>
      </c>
      <c r="I657" s="4"/>
      <c r="J657" s="41"/>
      <c r="K657" s="11">
        <v>2015</v>
      </c>
      <c r="L657" s="11">
        <v>2015</v>
      </c>
      <c r="M657" s="5">
        <v>1675</v>
      </c>
      <c r="N657" s="4" t="s">
        <v>7795</v>
      </c>
      <c r="O657" s="4"/>
      <c r="P657" s="4"/>
    </row>
    <row r="658" spans="1:16" ht="51" x14ac:dyDescent="0.2">
      <c r="A658" s="7" t="s">
        <v>9</v>
      </c>
      <c r="B658" s="4" t="s">
        <v>114</v>
      </c>
      <c r="C658" s="4" t="s">
        <v>7930</v>
      </c>
      <c r="D658" s="8" t="s">
        <v>7849</v>
      </c>
      <c r="E658" s="4" t="s">
        <v>7948</v>
      </c>
      <c r="F658" s="4"/>
      <c r="G658" s="4" t="s">
        <v>7793</v>
      </c>
      <c r="H658" s="4" t="s">
        <v>7949</v>
      </c>
      <c r="I658" s="4">
        <v>151866</v>
      </c>
      <c r="J658" s="41"/>
      <c r="K658" s="11">
        <v>2015</v>
      </c>
      <c r="L658" s="11">
        <v>2015</v>
      </c>
      <c r="M658" s="5">
        <v>941</v>
      </c>
      <c r="N658" s="4" t="s">
        <v>7795</v>
      </c>
      <c r="O658" s="4"/>
      <c r="P658" s="4"/>
    </row>
    <row r="659" spans="1:16" ht="38.25" x14ac:dyDescent="0.2">
      <c r="A659" s="7" t="s">
        <v>9</v>
      </c>
      <c r="B659" s="4" t="s">
        <v>114</v>
      </c>
      <c r="C659" s="4" t="s">
        <v>7950</v>
      </c>
      <c r="D659" s="8" t="s">
        <v>7822</v>
      </c>
      <c r="E659" s="4" t="s">
        <v>7951</v>
      </c>
      <c r="F659" s="4"/>
      <c r="G659" s="4" t="s">
        <v>7793</v>
      </c>
      <c r="H659" s="4" t="s">
        <v>7952</v>
      </c>
      <c r="I659" s="4">
        <v>165662</v>
      </c>
      <c r="J659" s="41"/>
      <c r="K659" s="11">
        <v>2014</v>
      </c>
      <c r="L659" s="11">
        <v>2015</v>
      </c>
      <c r="M659" s="5">
        <v>2078</v>
      </c>
      <c r="N659" s="4" t="s">
        <v>7795</v>
      </c>
      <c r="O659" s="4"/>
      <c r="P659" s="4"/>
    </row>
    <row r="660" spans="1:16" ht="51" x14ac:dyDescent="0.2">
      <c r="A660" s="7" t="s">
        <v>9</v>
      </c>
      <c r="B660" s="4" t="s">
        <v>114</v>
      </c>
      <c r="C660" s="4" t="s">
        <v>7953</v>
      </c>
      <c r="D660" s="8" t="s">
        <v>7849</v>
      </c>
      <c r="E660" s="4" t="s">
        <v>7954</v>
      </c>
      <c r="F660" s="4"/>
      <c r="G660" s="4" t="s">
        <v>7793</v>
      </c>
      <c r="H660" s="4" t="s">
        <v>7955</v>
      </c>
      <c r="I660" s="4"/>
      <c r="J660" s="41"/>
      <c r="K660" s="11">
        <v>2015</v>
      </c>
      <c r="L660" s="11">
        <v>2015</v>
      </c>
      <c r="M660" s="5">
        <v>1500</v>
      </c>
      <c r="N660" s="4" t="s">
        <v>7795</v>
      </c>
      <c r="O660" s="4"/>
      <c r="P660" s="4"/>
    </row>
    <row r="661" spans="1:16" ht="38.25" x14ac:dyDescent="0.2">
      <c r="A661" s="7" t="s">
        <v>9</v>
      </c>
      <c r="B661" s="4" t="s">
        <v>114</v>
      </c>
      <c r="C661" s="4" t="s">
        <v>7956</v>
      </c>
      <c r="D661" s="8" t="s">
        <v>7849</v>
      </c>
      <c r="E661" s="4" t="s">
        <v>7957</v>
      </c>
      <c r="F661" s="4"/>
      <c r="G661" s="4" t="s">
        <v>7793</v>
      </c>
      <c r="H661" s="4" t="s">
        <v>7958</v>
      </c>
      <c r="I661" s="4">
        <v>151866</v>
      </c>
      <c r="J661" s="41"/>
      <c r="K661" s="11">
        <v>2014</v>
      </c>
      <c r="L661" s="11">
        <v>2015</v>
      </c>
      <c r="M661" s="5">
        <v>679</v>
      </c>
      <c r="N661" s="4" t="s">
        <v>7795</v>
      </c>
      <c r="O661" s="4"/>
      <c r="P661" s="4"/>
    </row>
    <row r="662" spans="1:16" ht="51" x14ac:dyDescent="0.2">
      <c r="A662" s="7" t="s">
        <v>9</v>
      </c>
      <c r="B662" s="4" t="s">
        <v>114</v>
      </c>
      <c r="C662" s="4" t="s">
        <v>7959</v>
      </c>
      <c r="D662" s="8" t="s">
        <v>7826</v>
      </c>
      <c r="E662" s="4" t="s">
        <v>7960</v>
      </c>
      <c r="F662" s="4"/>
      <c r="G662" s="4" t="s">
        <v>7793</v>
      </c>
      <c r="H662" s="4" t="s">
        <v>7923</v>
      </c>
      <c r="I662" s="4">
        <v>151866</v>
      </c>
      <c r="J662" s="41"/>
      <c r="K662" s="11">
        <v>2015</v>
      </c>
      <c r="L662" s="11">
        <v>2015</v>
      </c>
      <c r="M662" s="5">
        <v>626</v>
      </c>
      <c r="N662" s="4" t="s">
        <v>7795</v>
      </c>
      <c r="O662" s="4"/>
      <c r="P662" s="4"/>
    </row>
    <row r="663" spans="1:16" ht="51" x14ac:dyDescent="0.2">
      <c r="A663" s="7" t="s">
        <v>9</v>
      </c>
      <c r="B663" s="4" t="s">
        <v>114</v>
      </c>
      <c r="C663" s="4" t="s">
        <v>7961</v>
      </c>
      <c r="D663" s="8" t="s">
        <v>7811</v>
      </c>
      <c r="E663" s="4" t="s">
        <v>7962</v>
      </c>
      <c r="F663" s="4"/>
      <c r="G663" s="4" t="s">
        <v>7793</v>
      </c>
      <c r="H663" s="4" t="s">
        <v>7963</v>
      </c>
      <c r="I663" s="4">
        <v>151866</v>
      </c>
      <c r="J663" s="41"/>
      <c r="K663" s="11">
        <v>2013</v>
      </c>
      <c r="L663" s="11">
        <v>2015</v>
      </c>
      <c r="M663" s="5">
        <v>5095</v>
      </c>
      <c r="N663" s="4" t="s">
        <v>7795</v>
      </c>
      <c r="O663" s="4"/>
      <c r="P663" s="4"/>
    </row>
    <row r="664" spans="1:16" ht="38.25" x14ac:dyDescent="0.2">
      <c r="A664" s="7" t="s">
        <v>9</v>
      </c>
      <c r="B664" s="4" t="s">
        <v>114</v>
      </c>
      <c r="C664" s="4" t="s">
        <v>7964</v>
      </c>
      <c r="D664" s="8" t="s">
        <v>7849</v>
      </c>
      <c r="E664" s="4" t="s">
        <v>7965</v>
      </c>
      <c r="F664" s="4"/>
      <c r="G664" s="4" t="s">
        <v>7793</v>
      </c>
      <c r="H664" s="4" t="s">
        <v>7966</v>
      </c>
      <c r="I664" s="4">
        <v>151866</v>
      </c>
      <c r="J664" s="41"/>
      <c r="K664" s="11">
        <v>2015</v>
      </c>
      <c r="L664" s="11">
        <v>2015</v>
      </c>
      <c r="M664" s="5">
        <v>7498</v>
      </c>
      <c r="N664" s="4" t="s">
        <v>7795</v>
      </c>
      <c r="O664" s="4"/>
      <c r="P664" s="4"/>
    </row>
    <row r="665" spans="1:16" ht="38.25" x14ac:dyDescent="0.2">
      <c r="A665" s="7" t="s">
        <v>9</v>
      </c>
      <c r="B665" s="4" t="s">
        <v>114</v>
      </c>
      <c r="C665" s="4" t="s">
        <v>7967</v>
      </c>
      <c r="D665" s="8" t="s">
        <v>7968</v>
      </c>
      <c r="E665" s="4" t="s">
        <v>7969</v>
      </c>
      <c r="F665" s="4"/>
      <c r="G665" s="4" t="s">
        <v>7793</v>
      </c>
      <c r="H665" s="4" t="s">
        <v>7970</v>
      </c>
      <c r="I665" s="4"/>
      <c r="J665" s="41"/>
      <c r="K665" s="11">
        <v>2015</v>
      </c>
      <c r="L665" s="11">
        <v>2015</v>
      </c>
      <c r="M665" s="5">
        <v>2591</v>
      </c>
      <c r="N665" s="4" t="s">
        <v>7795</v>
      </c>
      <c r="O665" s="4"/>
      <c r="P665" s="4"/>
    </row>
    <row r="666" spans="1:16" ht="63.75" x14ac:dyDescent="0.2">
      <c r="A666" s="7" t="s">
        <v>9</v>
      </c>
      <c r="B666" s="4" t="s">
        <v>114</v>
      </c>
      <c r="C666" s="4" t="s">
        <v>7971</v>
      </c>
      <c r="D666" s="8" t="s">
        <v>7822</v>
      </c>
      <c r="E666" s="4" t="s">
        <v>7972</v>
      </c>
      <c r="F666" s="4"/>
      <c r="G666" s="4" t="s">
        <v>7793</v>
      </c>
      <c r="H666" s="4" t="s">
        <v>7973</v>
      </c>
      <c r="I666" s="4">
        <v>151866</v>
      </c>
      <c r="J666" s="41"/>
      <c r="K666" s="11">
        <v>2015</v>
      </c>
      <c r="L666" s="11">
        <v>2015</v>
      </c>
      <c r="M666" s="5">
        <v>2872</v>
      </c>
      <c r="N666" s="4" t="s">
        <v>7795</v>
      </c>
      <c r="O666" s="4"/>
      <c r="P666" s="4"/>
    </row>
    <row r="667" spans="1:16" ht="38.25" x14ac:dyDescent="0.2">
      <c r="A667" s="7" t="s">
        <v>9</v>
      </c>
      <c r="B667" s="4" t="s">
        <v>114</v>
      </c>
      <c r="C667" s="4" t="s">
        <v>7974</v>
      </c>
      <c r="D667" s="8" t="s">
        <v>7833</v>
      </c>
      <c r="E667" s="4" t="s">
        <v>7975</v>
      </c>
      <c r="F667" s="4"/>
      <c r="G667" s="4" t="s">
        <v>7793</v>
      </c>
      <c r="H667" s="4" t="s">
        <v>7976</v>
      </c>
      <c r="I667" s="4"/>
      <c r="J667" s="41"/>
      <c r="K667" s="11">
        <v>2015</v>
      </c>
      <c r="L667" s="11">
        <v>2015</v>
      </c>
      <c r="M667" s="5">
        <v>800</v>
      </c>
      <c r="N667" s="4" t="s">
        <v>7795</v>
      </c>
      <c r="O667" s="4"/>
      <c r="P667" s="4"/>
    </row>
    <row r="668" spans="1:16" ht="51" x14ac:dyDescent="0.2">
      <c r="A668" s="7" t="s">
        <v>9</v>
      </c>
      <c r="B668" s="4" t="s">
        <v>114</v>
      </c>
      <c r="C668" s="4" t="s">
        <v>7864</v>
      </c>
      <c r="D668" s="8" t="s">
        <v>7822</v>
      </c>
      <c r="E668" s="4" t="s">
        <v>7977</v>
      </c>
      <c r="F668" s="4"/>
      <c r="G668" s="4" t="s">
        <v>7793</v>
      </c>
      <c r="H668" s="4" t="s">
        <v>7978</v>
      </c>
      <c r="I668" s="4">
        <v>151866</v>
      </c>
      <c r="J668" s="41"/>
      <c r="K668" s="11">
        <v>2015</v>
      </c>
      <c r="L668" s="11">
        <v>2015</v>
      </c>
      <c r="M668" s="5">
        <v>1667</v>
      </c>
      <c r="N668" s="4" t="s">
        <v>7795</v>
      </c>
      <c r="O668" s="4"/>
      <c r="P668" s="4"/>
    </row>
    <row r="669" spans="1:16" ht="38.25" x14ac:dyDescent="0.2">
      <c r="A669" s="7" t="s">
        <v>9</v>
      </c>
      <c r="B669" s="4" t="s">
        <v>114</v>
      </c>
      <c r="C669" s="4" t="s">
        <v>7864</v>
      </c>
      <c r="D669" s="8" t="s">
        <v>7822</v>
      </c>
      <c r="E669" s="4" t="s">
        <v>7979</v>
      </c>
      <c r="F669" s="4"/>
      <c r="G669" s="4" t="s">
        <v>7793</v>
      </c>
      <c r="H669" s="4" t="s">
        <v>7973</v>
      </c>
      <c r="I669" s="4">
        <v>151866</v>
      </c>
      <c r="J669" s="41"/>
      <c r="K669" s="11">
        <v>2015</v>
      </c>
      <c r="L669" s="11">
        <v>2015</v>
      </c>
      <c r="M669" s="5">
        <v>1472</v>
      </c>
      <c r="N669" s="4" t="s">
        <v>7795</v>
      </c>
      <c r="O669" s="4"/>
      <c r="P669" s="4"/>
    </row>
    <row r="670" spans="1:16" ht="38.25" x14ac:dyDescent="0.2">
      <c r="A670" s="7" t="s">
        <v>9</v>
      </c>
      <c r="B670" s="4" t="s">
        <v>114</v>
      </c>
      <c r="C670" s="4" t="s">
        <v>7980</v>
      </c>
      <c r="D670" s="8" t="s">
        <v>7822</v>
      </c>
      <c r="E670" s="4" t="s">
        <v>7981</v>
      </c>
      <c r="F670" s="4"/>
      <c r="G670" s="4" t="s">
        <v>7793</v>
      </c>
      <c r="H670" s="4" t="s">
        <v>7982</v>
      </c>
      <c r="I670" s="4"/>
      <c r="J670" s="41"/>
      <c r="K670" s="11">
        <v>2014</v>
      </c>
      <c r="L670" s="11">
        <v>2015</v>
      </c>
      <c r="M670" s="5">
        <v>1647</v>
      </c>
      <c r="N670" s="4" t="s">
        <v>7795</v>
      </c>
      <c r="O670" s="4"/>
      <c r="P670" s="4"/>
    </row>
    <row r="671" spans="1:16" ht="51" x14ac:dyDescent="0.2">
      <c r="A671" s="7" t="s">
        <v>9</v>
      </c>
      <c r="B671" s="4" t="s">
        <v>114</v>
      </c>
      <c r="C671" s="4" t="s">
        <v>7983</v>
      </c>
      <c r="D671" s="8" t="s">
        <v>7849</v>
      </c>
      <c r="E671" s="4" t="s">
        <v>7984</v>
      </c>
      <c r="F671" s="4"/>
      <c r="G671" s="4" t="s">
        <v>7793</v>
      </c>
      <c r="H671" s="4" t="s">
        <v>7985</v>
      </c>
      <c r="I671" s="4">
        <v>151866</v>
      </c>
      <c r="J671" s="41"/>
      <c r="K671" s="11">
        <v>2015</v>
      </c>
      <c r="L671" s="11">
        <v>2015</v>
      </c>
      <c r="M671" s="5">
        <v>420</v>
      </c>
      <c r="N671" s="4" t="s">
        <v>7795</v>
      </c>
      <c r="O671" s="4"/>
      <c r="P671" s="4"/>
    </row>
    <row r="672" spans="1:16" ht="51" x14ac:dyDescent="0.2">
      <c r="A672" s="7" t="s">
        <v>9</v>
      </c>
      <c r="B672" s="4" t="s">
        <v>114</v>
      </c>
      <c r="C672" s="4" t="s">
        <v>7986</v>
      </c>
      <c r="D672" s="8" t="s">
        <v>7849</v>
      </c>
      <c r="E672" s="4" t="s">
        <v>7987</v>
      </c>
      <c r="F672" s="4"/>
      <c r="G672" s="4" t="s">
        <v>7793</v>
      </c>
      <c r="H672" s="4" t="s">
        <v>7988</v>
      </c>
      <c r="I672" s="4">
        <v>151866</v>
      </c>
      <c r="J672" s="41"/>
      <c r="K672" s="11">
        <v>2015</v>
      </c>
      <c r="L672" s="11">
        <v>2015</v>
      </c>
      <c r="M672" s="5">
        <v>3583</v>
      </c>
      <c r="N672" s="4" t="s">
        <v>7795</v>
      </c>
      <c r="O672" s="4"/>
      <c r="P672" s="4"/>
    </row>
    <row r="673" spans="1:16" ht="38.25" x14ac:dyDescent="0.2">
      <c r="A673" s="7" t="s">
        <v>9</v>
      </c>
      <c r="B673" s="4" t="s">
        <v>114</v>
      </c>
      <c r="C673" s="4" t="s">
        <v>7989</v>
      </c>
      <c r="D673" s="8" t="s">
        <v>7804</v>
      </c>
      <c r="E673" s="4" t="s">
        <v>7990</v>
      </c>
      <c r="F673" s="4"/>
      <c r="G673" s="4" t="s">
        <v>7793</v>
      </c>
      <c r="H673" s="4" t="s">
        <v>7991</v>
      </c>
      <c r="I673" s="4"/>
      <c r="J673" s="41"/>
      <c r="K673" s="11">
        <v>2015</v>
      </c>
      <c r="L673" s="11">
        <v>2015</v>
      </c>
      <c r="M673" s="5">
        <v>1752</v>
      </c>
      <c r="N673" s="4" t="s">
        <v>7795</v>
      </c>
      <c r="O673" s="4"/>
      <c r="P673" s="4"/>
    </row>
    <row r="674" spans="1:16" ht="38.25" x14ac:dyDescent="0.2">
      <c r="A674" s="7" t="s">
        <v>9</v>
      </c>
      <c r="B674" s="4" t="s">
        <v>114</v>
      </c>
      <c r="C674" s="4" t="s">
        <v>7992</v>
      </c>
      <c r="D674" s="8" t="s">
        <v>7849</v>
      </c>
      <c r="E674" s="4" t="s">
        <v>7993</v>
      </c>
      <c r="F674" s="4"/>
      <c r="G674" s="4" t="s">
        <v>7793</v>
      </c>
      <c r="H674" s="4" t="s">
        <v>7879</v>
      </c>
      <c r="I674" s="4">
        <v>31944515</v>
      </c>
      <c r="J674" s="41"/>
      <c r="K674" s="11">
        <v>2015</v>
      </c>
      <c r="L674" s="11">
        <v>2015</v>
      </c>
      <c r="M674" s="5">
        <v>3803</v>
      </c>
      <c r="N674" s="4" t="s">
        <v>7795</v>
      </c>
      <c r="O674" s="4"/>
      <c r="P674" s="4"/>
    </row>
    <row r="675" spans="1:16" ht="51" x14ac:dyDescent="0.2">
      <c r="A675" s="7" t="s">
        <v>9</v>
      </c>
      <c r="B675" s="4" t="s">
        <v>114</v>
      </c>
      <c r="C675" s="4" t="s">
        <v>7994</v>
      </c>
      <c r="D675" s="8" t="s">
        <v>7867</v>
      </c>
      <c r="E675" s="4" t="s">
        <v>7995</v>
      </c>
      <c r="F675" s="4"/>
      <c r="G675" s="4" t="s">
        <v>7793</v>
      </c>
      <c r="H675" s="4" t="s">
        <v>7996</v>
      </c>
      <c r="I675" s="4"/>
      <c r="J675" s="41"/>
      <c r="K675" s="11">
        <v>2015</v>
      </c>
      <c r="L675" s="11">
        <v>2015</v>
      </c>
      <c r="M675" s="5">
        <v>5000</v>
      </c>
      <c r="N675" s="4" t="s">
        <v>7795</v>
      </c>
      <c r="O675" s="4"/>
      <c r="P675" s="4"/>
    </row>
    <row r="676" spans="1:16" ht="51" x14ac:dyDescent="0.2">
      <c r="A676" s="7" t="s">
        <v>9</v>
      </c>
      <c r="B676" s="4" t="s">
        <v>114</v>
      </c>
      <c r="C676" s="4" t="s">
        <v>7997</v>
      </c>
      <c r="D676" s="8" t="s">
        <v>7833</v>
      </c>
      <c r="E676" s="4" t="s">
        <v>7998</v>
      </c>
      <c r="F676" s="4"/>
      <c r="G676" s="4" t="s">
        <v>7793</v>
      </c>
      <c r="H676" s="4" t="s">
        <v>7999</v>
      </c>
      <c r="I676" s="4"/>
      <c r="J676" s="41"/>
      <c r="K676" s="11">
        <v>2015</v>
      </c>
      <c r="L676" s="11">
        <v>2015</v>
      </c>
      <c r="M676" s="5">
        <v>277</v>
      </c>
      <c r="N676" s="4" t="s">
        <v>7795</v>
      </c>
      <c r="O676" s="4"/>
      <c r="P676" s="4"/>
    </row>
    <row r="677" spans="1:16" ht="63.75" x14ac:dyDescent="0.2">
      <c r="A677" s="7" t="s">
        <v>9</v>
      </c>
      <c r="B677" s="4" t="s">
        <v>114</v>
      </c>
      <c r="C677" s="4" t="s">
        <v>8000</v>
      </c>
      <c r="D677" s="8" t="s">
        <v>7940</v>
      </c>
      <c r="E677" s="4" t="s">
        <v>8001</v>
      </c>
      <c r="F677" s="4"/>
      <c r="G677" s="4" t="s">
        <v>7793</v>
      </c>
      <c r="H677" s="4" t="s">
        <v>8002</v>
      </c>
      <c r="I677" s="4">
        <v>151866</v>
      </c>
      <c r="J677" s="41"/>
      <c r="K677" s="11">
        <v>2013</v>
      </c>
      <c r="L677" s="11">
        <v>2015</v>
      </c>
      <c r="M677" s="5">
        <v>30537</v>
      </c>
      <c r="N677" s="4" t="s">
        <v>7795</v>
      </c>
      <c r="O677" s="4"/>
      <c r="P677" s="4"/>
    </row>
    <row r="678" spans="1:16" ht="63.75" x14ac:dyDescent="0.2">
      <c r="A678" s="7" t="s">
        <v>9</v>
      </c>
      <c r="B678" s="4" t="s">
        <v>114</v>
      </c>
      <c r="C678" s="4" t="s">
        <v>8000</v>
      </c>
      <c r="D678" s="8" t="s">
        <v>7940</v>
      </c>
      <c r="E678" s="4" t="s">
        <v>8003</v>
      </c>
      <c r="F678" s="4"/>
      <c r="G678" s="4" t="s">
        <v>7793</v>
      </c>
      <c r="H678" s="4" t="s">
        <v>8002</v>
      </c>
      <c r="I678" s="4">
        <v>151866</v>
      </c>
      <c r="J678" s="41"/>
      <c r="K678" s="11">
        <v>2013</v>
      </c>
      <c r="L678" s="11">
        <v>2015</v>
      </c>
      <c r="M678" s="5">
        <v>1160</v>
      </c>
      <c r="N678" s="4" t="s">
        <v>7795</v>
      </c>
      <c r="O678" s="4"/>
      <c r="P678" s="4"/>
    </row>
    <row r="679" spans="1:16" ht="38.25" x14ac:dyDescent="0.2">
      <c r="A679" s="7" t="s">
        <v>9</v>
      </c>
      <c r="B679" s="4" t="s">
        <v>114</v>
      </c>
      <c r="C679" s="4" t="s">
        <v>8004</v>
      </c>
      <c r="D679" s="8" t="s">
        <v>7849</v>
      </c>
      <c r="E679" s="4" t="s">
        <v>8005</v>
      </c>
      <c r="F679" s="4"/>
      <c r="G679" s="4" t="s">
        <v>7793</v>
      </c>
      <c r="H679" s="4" t="s">
        <v>8006</v>
      </c>
      <c r="I679" s="4"/>
      <c r="J679" s="41"/>
      <c r="K679" s="11">
        <v>2015</v>
      </c>
      <c r="L679" s="11">
        <v>2015</v>
      </c>
      <c r="M679" s="5">
        <v>500</v>
      </c>
      <c r="N679" s="4" t="s">
        <v>7795</v>
      </c>
      <c r="O679" s="4"/>
      <c r="P679" s="4"/>
    </row>
    <row r="680" spans="1:16" ht="51" x14ac:dyDescent="0.2">
      <c r="A680" s="7" t="s">
        <v>9</v>
      </c>
      <c r="B680" s="4" t="s">
        <v>114</v>
      </c>
      <c r="C680" s="4" t="s">
        <v>8007</v>
      </c>
      <c r="D680" s="8" t="s">
        <v>7867</v>
      </c>
      <c r="E680" s="4" t="s">
        <v>8008</v>
      </c>
      <c r="F680" s="4"/>
      <c r="G680" s="4" t="s">
        <v>7793</v>
      </c>
      <c r="H680" s="4" t="s">
        <v>8009</v>
      </c>
      <c r="I680" s="4"/>
      <c r="J680" s="41"/>
      <c r="K680" s="11">
        <v>2015</v>
      </c>
      <c r="L680" s="11">
        <v>2015</v>
      </c>
      <c r="M680" s="5">
        <v>4000</v>
      </c>
      <c r="N680" s="4" t="s">
        <v>7795</v>
      </c>
      <c r="O680" s="4"/>
      <c r="P680" s="4"/>
    </row>
    <row r="681" spans="1:16" ht="38.25" x14ac:dyDescent="0.2">
      <c r="A681" s="7" t="s">
        <v>9</v>
      </c>
      <c r="B681" s="4" t="s">
        <v>114</v>
      </c>
      <c r="C681" s="4" t="s">
        <v>8010</v>
      </c>
      <c r="D681" s="8" t="s">
        <v>7797</v>
      </c>
      <c r="E681" s="4" t="s">
        <v>8011</v>
      </c>
      <c r="F681" s="4"/>
      <c r="G681" s="4" t="s">
        <v>7793</v>
      </c>
      <c r="H681" s="4" t="s">
        <v>8012</v>
      </c>
      <c r="I681" s="4">
        <v>42025524</v>
      </c>
      <c r="J681" s="41"/>
      <c r="K681" s="11">
        <v>2015</v>
      </c>
      <c r="L681" s="11">
        <v>2015</v>
      </c>
      <c r="M681" s="5">
        <v>356</v>
      </c>
      <c r="N681" s="4" t="s">
        <v>7795</v>
      </c>
      <c r="O681" s="4"/>
      <c r="P681" s="4"/>
    </row>
    <row r="682" spans="1:16" ht="38.25" x14ac:dyDescent="0.2">
      <c r="A682" s="7" t="s">
        <v>9</v>
      </c>
      <c r="B682" s="4" t="s">
        <v>114</v>
      </c>
      <c r="C682" s="4" t="s">
        <v>8013</v>
      </c>
      <c r="D682" s="8" t="s">
        <v>7826</v>
      </c>
      <c r="E682" s="4" t="s">
        <v>8014</v>
      </c>
      <c r="F682" s="4"/>
      <c r="G682" s="4" t="s">
        <v>7793</v>
      </c>
      <c r="H682" s="4" t="s">
        <v>8015</v>
      </c>
      <c r="I682" s="4">
        <v>39501</v>
      </c>
      <c r="J682" s="41"/>
      <c r="K682" s="11">
        <v>2014</v>
      </c>
      <c r="L682" s="11">
        <v>2015</v>
      </c>
      <c r="M682" s="5">
        <v>2920</v>
      </c>
      <c r="N682" s="4" t="s">
        <v>7795</v>
      </c>
      <c r="O682" s="4"/>
      <c r="P682" s="4"/>
    </row>
    <row r="683" spans="1:16" ht="38.25" x14ac:dyDescent="0.2">
      <c r="A683" s="7" t="s">
        <v>9</v>
      </c>
      <c r="B683" s="4" t="s">
        <v>114</v>
      </c>
      <c r="C683" s="4" t="s">
        <v>7864</v>
      </c>
      <c r="D683" s="8" t="s">
        <v>7822</v>
      </c>
      <c r="E683" s="4" t="s">
        <v>8016</v>
      </c>
      <c r="F683" s="4"/>
      <c r="G683" s="4" t="s">
        <v>7793</v>
      </c>
      <c r="H683" s="4" t="s">
        <v>8015</v>
      </c>
      <c r="I683" s="4">
        <v>39501</v>
      </c>
      <c r="J683" s="41"/>
      <c r="K683" s="11">
        <v>2015</v>
      </c>
      <c r="L683" s="11">
        <v>2015</v>
      </c>
      <c r="M683" s="5">
        <v>1911</v>
      </c>
      <c r="N683" s="4" t="s">
        <v>7795</v>
      </c>
      <c r="O683" s="4"/>
      <c r="P683" s="4"/>
    </row>
    <row r="684" spans="1:16" ht="63.75" x14ac:dyDescent="0.2">
      <c r="A684" s="7" t="s">
        <v>9</v>
      </c>
      <c r="B684" s="4" t="s">
        <v>114</v>
      </c>
      <c r="C684" s="4" t="s">
        <v>8017</v>
      </c>
      <c r="D684" s="8" t="s">
        <v>7940</v>
      </c>
      <c r="E684" s="4" t="s">
        <v>8018</v>
      </c>
      <c r="F684" s="4"/>
      <c r="G684" s="4" t="s">
        <v>7793</v>
      </c>
      <c r="H684" s="4" t="s">
        <v>8019</v>
      </c>
      <c r="I684" s="4">
        <v>151866</v>
      </c>
      <c r="J684" s="41"/>
      <c r="K684" s="11">
        <v>2014</v>
      </c>
      <c r="L684" s="11">
        <v>2015</v>
      </c>
      <c r="M684" s="5">
        <v>869</v>
      </c>
      <c r="N684" s="4" t="s">
        <v>7795</v>
      </c>
      <c r="O684" s="4"/>
      <c r="P684" s="4"/>
    </row>
    <row r="685" spans="1:16" ht="38.25" x14ac:dyDescent="0.2">
      <c r="A685" s="7" t="s">
        <v>9</v>
      </c>
      <c r="B685" s="4" t="s">
        <v>114</v>
      </c>
      <c r="C685" s="4" t="s">
        <v>8020</v>
      </c>
      <c r="D685" s="8" t="s">
        <v>8021</v>
      </c>
      <c r="E685" s="4" t="s">
        <v>8022</v>
      </c>
      <c r="F685" s="4"/>
      <c r="G685" s="4" t="s">
        <v>7793</v>
      </c>
      <c r="H685" s="4" t="s">
        <v>7802</v>
      </c>
      <c r="I685" s="4">
        <v>165905</v>
      </c>
      <c r="J685" s="41"/>
      <c r="K685" s="11">
        <v>2014</v>
      </c>
      <c r="L685" s="11">
        <v>2015</v>
      </c>
      <c r="M685" s="5">
        <v>1880</v>
      </c>
      <c r="N685" s="4" t="s">
        <v>7795</v>
      </c>
      <c r="O685" s="4"/>
      <c r="P685" s="4"/>
    </row>
    <row r="686" spans="1:16" ht="38.25" x14ac:dyDescent="0.2">
      <c r="A686" s="7" t="s">
        <v>9</v>
      </c>
      <c r="B686" s="4" t="s">
        <v>114</v>
      </c>
      <c r="C686" s="4" t="s">
        <v>8023</v>
      </c>
      <c r="D686" s="8" t="s">
        <v>7826</v>
      </c>
      <c r="E686" s="4" t="s">
        <v>8024</v>
      </c>
      <c r="F686" s="4"/>
      <c r="G686" s="4" t="s">
        <v>7793</v>
      </c>
      <c r="H686" s="4" t="s">
        <v>7847</v>
      </c>
      <c r="I686" s="4"/>
      <c r="J686" s="41"/>
      <c r="K686" s="11">
        <v>2015</v>
      </c>
      <c r="L686" s="11">
        <v>2015</v>
      </c>
      <c r="M686" s="5">
        <v>1000</v>
      </c>
      <c r="N686" s="4" t="s">
        <v>7795</v>
      </c>
      <c r="O686" s="4"/>
      <c r="P686" s="4"/>
    </row>
    <row r="687" spans="1:16" ht="38.25" x14ac:dyDescent="0.2">
      <c r="A687" s="7" t="s">
        <v>9</v>
      </c>
      <c r="B687" s="4" t="s">
        <v>114</v>
      </c>
      <c r="C687" s="4" t="s">
        <v>8025</v>
      </c>
      <c r="D687" s="8" t="s">
        <v>7849</v>
      </c>
      <c r="E687" s="4" t="s">
        <v>8026</v>
      </c>
      <c r="F687" s="4"/>
      <c r="G687" s="4" t="s">
        <v>7793</v>
      </c>
      <c r="H687" s="4" t="s">
        <v>7847</v>
      </c>
      <c r="I687" s="4"/>
      <c r="J687" s="41"/>
      <c r="K687" s="11">
        <v>2015</v>
      </c>
      <c r="L687" s="11">
        <v>2015</v>
      </c>
      <c r="M687" s="5">
        <v>10000</v>
      </c>
      <c r="N687" s="4" t="s">
        <v>7795</v>
      </c>
      <c r="O687" s="4"/>
      <c r="P687" s="4"/>
    </row>
    <row r="688" spans="1:16" ht="38.25" x14ac:dyDescent="0.2">
      <c r="A688" s="7" t="s">
        <v>9</v>
      </c>
      <c r="B688" s="4" t="s">
        <v>114</v>
      </c>
      <c r="C688" s="4" t="s">
        <v>8027</v>
      </c>
      <c r="D688" s="8" t="s">
        <v>7797</v>
      </c>
      <c r="E688" s="4" t="s">
        <v>8028</v>
      </c>
      <c r="F688" s="4"/>
      <c r="G688" s="4" t="s">
        <v>7793</v>
      </c>
      <c r="H688" s="4" t="s">
        <v>8029</v>
      </c>
      <c r="I688" s="4">
        <v>165956</v>
      </c>
      <c r="J688" s="41"/>
      <c r="K688" s="11">
        <v>2014</v>
      </c>
      <c r="L688" s="11">
        <v>2015</v>
      </c>
      <c r="M688" s="5">
        <v>410</v>
      </c>
      <c r="N688" s="4" t="s">
        <v>7795</v>
      </c>
      <c r="O688" s="4"/>
      <c r="P688" s="4"/>
    </row>
    <row r="689" spans="1:16" ht="38.25" x14ac:dyDescent="0.2">
      <c r="A689" s="7" t="s">
        <v>9</v>
      </c>
      <c r="B689" s="4" t="s">
        <v>114</v>
      </c>
      <c r="C689" s="4" t="s">
        <v>8030</v>
      </c>
      <c r="D689" s="8" t="s">
        <v>7849</v>
      </c>
      <c r="E689" s="4" t="s">
        <v>8031</v>
      </c>
      <c r="F689" s="4"/>
      <c r="G689" s="4" t="s">
        <v>7793</v>
      </c>
      <c r="H689" s="4" t="s">
        <v>8032</v>
      </c>
      <c r="I689" s="4"/>
      <c r="J689" s="41"/>
      <c r="K689" s="11">
        <v>2015</v>
      </c>
      <c r="L689" s="11">
        <v>2015</v>
      </c>
      <c r="M689" s="5">
        <v>500</v>
      </c>
      <c r="N689" s="4" t="s">
        <v>7795</v>
      </c>
      <c r="O689" s="4"/>
      <c r="P689" s="4"/>
    </row>
    <row r="690" spans="1:16" ht="51" x14ac:dyDescent="0.2">
      <c r="A690" s="7" t="s">
        <v>9</v>
      </c>
      <c r="B690" s="4" t="s">
        <v>114</v>
      </c>
      <c r="C690" s="4" t="s">
        <v>8033</v>
      </c>
      <c r="D690" s="8" t="s">
        <v>7940</v>
      </c>
      <c r="E690" s="4" t="s">
        <v>8034</v>
      </c>
      <c r="F690" s="4"/>
      <c r="G690" s="4" t="s">
        <v>7793</v>
      </c>
      <c r="H690" s="4" t="s">
        <v>8035</v>
      </c>
      <c r="I690" s="4">
        <v>151866</v>
      </c>
      <c r="J690" s="41"/>
      <c r="K690" s="11">
        <v>2015</v>
      </c>
      <c r="L690" s="11">
        <v>2015</v>
      </c>
      <c r="M690" s="5">
        <v>4654</v>
      </c>
      <c r="N690" s="4" t="s">
        <v>7795</v>
      </c>
      <c r="O690" s="4"/>
      <c r="P690" s="4"/>
    </row>
    <row r="691" spans="1:16" ht="38.25" x14ac:dyDescent="0.2">
      <c r="A691" s="7" t="s">
        <v>9</v>
      </c>
      <c r="B691" s="4" t="s">
        <v>114</v>
      </c>
      <c r="C691" s="4" t="s">
        <v>8036</v>
      </c>
      <c r="D691" s="8" t="s">
        <v>7849</v>
      </c>
      <c r="E691" s="4" t="s">
        <v>8037</v>
      </c>
      <c r="F691" s="4"/>
      <c r="G691" s="4" t="s">
        <v>7793</v>
      </c>
      <c r="H691" s="4" t="s">
        <v>8038</v>
      </c>
      <c r="I691" s="4"/>
      <c r="J691" s="41"/>
      <c r="K691" s="11">
        <v>2015</v>
      </c>
      <c r="L691" s="11">
        <v>2015</v>
      </c>
      <c r="M691" s="5">
        <v>400</v>
      </c>
      <c r="N691" s="4" t="s">
        <v>7795</v>
      </c>
      <c r="O691" s="4"/>
      <c r="P691" s="4"/>
    </row>
    <row r="692" spans="1:16" ht="51" x14ac:dyDescent="0.2">
      <c r="A692" s="7" t="s">
        <v>9</v>
      </c>
      <c r="B692" s="4" t="s">
        <v>114</v>
      </c>
      <c r="C692" s="4" t="s">
        <v>7950</v>
      </c>
      <c r="D692" s="8" t="s">
        <v>7826</v>
      </c>
      <c r="E692" s="4" t="s">
        <v>8039</v>
      </c>
      <c r="F692" s="4"/>
      <c r="G692" s="4" t="s">
        <v>7793</v>
      </c>
      <c r="H692" s="4" t="s">
        <v>8040</v>
      </c>
      <c r="I692" s="4">
        <v>151866</v>
      </c>
      <c r="J692" s="41"/>
      <c r="K692" s="11">
        <v>2015</v>
      </c>
      <c r="L692" s="11">
        <v>2015</v>
      </c>
      <c r="M692" s="5">
        <v>1342</v>
      </c>
      <c r="N692" s="4" t="s">
        <v>7795</v>
      </c>
      <c r="O692" s="4"/>
      <c r="P692" s="4"/>
    </row>
    <row r="693" spans="1:16" ht="25.5" x14ac:dyDescent="0.2">
      <c r="A693" s="7" t="s">
        <v>12</v>
      </c>
      <c r="B693" s="4" t="s">
        <v>86</v>
      </c>
      <c r="C693" s="4" t="s">
        <v>692</v>
      </c>
      <c r="D693" s="8" t="s">
        <v>693</v>
      </c>
      <c r="E693" s="4" t="s">
        <v>694</v>
      </c>
      <c r="F693" s="4" t="s">
        <v>695</v>
      </c>
      <c r="G693" s="4" t="s">
        <v>695</v>
      </c>
      <c r="H693" s="4" t="s">
        <v>696</v>
      </c>
      <c r="I693" s="4">
        <v>30794323</v>
      </c>
      <c r="J693" s="41">
        <v>42004</v>
      </c>
      <c r="K693" s="11">
        <v>2015</v>
      </c>
      <c r="L693" s="11">
        <v>2015</v>
      </c>
      <c r="M693" s="5">
        <v>1185.8399999999999</v>
      </c>
      <c r="N693" s="4"/>
      <c r="O693" s="4"/>
      <c r="P693" s="4" t="s">
        <v>10182</v>
      </c>
    </row>
    <row r="694" spans="1:16" ht="38.25" x14ac:dyDescent="0.2">
      <c r="A694" s="7" t="s">
        <v>10</v>
      </c>
      <c r="B694" s="4" t="s">
        <v>20</v>
      </c>
      <c r="C694" s="4" t="s">
        <v>3424</v>
      </c>
      <c r="D694" s="8"/>
      <c r="E694" s="4" t="s">
        <v>3351</v>
      </c>
      <c r="F694" s="4"/>
      <c r="G694" s="4"/>
      <c r="H694" s="4" t="s">
        <v>3425</v>
      </c>
      <c r="I694" s="4">
        <v>31560903</v>
      </c>
      <c r="J694" s="41"/>
      <c r="K694" s="11">
        <v>2015</v>
      </c>
      <c r="L694" s="11">
        <v>2015</v>
      </c>
      <c r="M694" s="5">
        <v>700</v>
      </c>
      <c r="N694" s="4"/>
      <c r="O694" s="4"/>
      <c r="P694" s="4"/>
    </row>
    <row r="695" spans="1:16" x14ac:dyDescent="0.2">
      <c r="A695" s="7" t="s">
        <v>10</v>
      </c>
      <c r="B695" s="4" t="s">
        <v>114</v>
      </c>
      <c r="C695" s="4" t="s">
        <v>3402</v>
      </c>
      <c r="D695" s="8"/>
      <c r="E695" s="4" t="s">
        <v>3426</v>
      </c>
      <c r="F695" s="4"/>
      <c r="G695" s="4"/>
      <c r="H695" s="4" t="s">
        <v>3427</v>
      </c>
      <c r="I695" s="4">
        <v>31642403</v>
      </c>
      <c r="J695" s="41"/>
      <c r="K695" s="11">
        <v>2015</v>
      </c>
      <c r="L695" s="11">
        <v>2015</v>
      </c>
      <c r="M695" s="5">
        <v>1292</v>
      </c>
      <c r="N695" s="4"/>
      <c r="O695" s="4"/>
      <c r="P695" s="4"/>
    </row>
    <row r="696" spans="1:16" ht="38.25" x14ac:dyDescent="0.2">
      <c r="A696" s="7" t="s">
        <v>10</v>
      </c>
      <c r="B696" s="4" t="s">
        <v>20</v>
      </c>
      <c r="C696" s="4" t="s">
        <v>3428</v>
      </c>
      <c r="D696" s="8"/>
      <c r="E696" s="4" t="s">
        <v>3429</v>
      </c>
      <c r="F696" s="4"/>
      <c r="G696" s="4"/>
      <c r="H696" s="4" t="s">
        <v>3430</v>
      </c>
      <c r="I696" s="4">
        <v>36422991</v>
      </c>
      <c r="J696" s="41"/>
      <c r="K696" s="11">
        <v>2015</v>
      </c>
      <c r="L696" s="11">
        <v>2015</v>
      </c>
      <c r="M696" s="5">
        <v>806.4</v>
      </c>
      <c r="N696" s="4"/>
      <c r="O696" s="4"/>
      <c r="P696" s="4"/>
    </row>
    <row r="697" spans="1:16" ht="25.5" x14ac:dyDescent="0.2">
      <c r="A697" s="7" t="s">
        <v>10</v>
      </c>
      <c r="B697" s="4" t="s">
        <v>112</v>
      </c>
      <c r="C697" s="4" t="s">
        <v>3431</v>
      </c>
      <c r="D697" s="8"/>
      <c r="E697" s="4" t="s">
        <v>3432</v>
      </c>
      <c r="F697" s="4"/>
      <c r="G697" s="4"/>
      <c r="H697" s="4" t="s">
        <v>3433</v>
      </c>
      <c r="I697" s="4">
        <v>35873841</v>
      </c>
      <c r="J697" s="41"/>
      <c r="K697" s="11">
        <v>2015</v>
      </c>
      <c r="L697" s="11">
        <v>2015</v>
      </c>
      <c r="M697" s="5">
        <v>15</v>
      </c>
      <c r="N697" s="4"/>
      <c r="O697" s="4"/>
      <c r="P697" s="4"/>
    </row>
    <row r="698" spans="1:16" x14ac:dyDescent="0.2">
      <c r="A698" s="7" t="s">
        <v>10</v>
      </c>
      <c r="B698" s="4" t="s">
        <v>114</v>
      </c>
      <c r="C698" s="4" t="s">
        <v>3404</v>
      </c>
      <c r="D698" s="8"/>
      <c r="E698" s="4" t="s">
        <v>3405</v>
      </c>
      <c r="F698" s="4"/>
      <c r="G698" s="4"/>
      <c r="H698" s="4" t="s">
        <v>3399</v>
      </c>
      <c r="I698" s="4">
        <v>25849077</v>
      </c>
      <c r="J698" s="41"/>
      <c r="K698" s="11">
        <v>2015</v>
      </c>
      <c r="L698" s="11">
        <v>2015</v>
      </c>
      <c r="M698" s="5">
        <v>790</v>
      </c>
      <c r="N698" s="4"/>
      <c r="O698" s="4"/>
      <c r="P698" s="4"/>
    </row>
    <row r="699" spans="1:16" ht="25.5" x14ac:dyDescent="0.2">
      <c r="A699" s="7" t="s">
        <v>10</v>
      </c>
      <c r="B699" s="4" t="s">
        <v>112</v>
      </c>
      <c r="C699" s="4" t="s">
        <v>1500</v>
      </c>
      <c r="D699" s="8"/>
      <c r="E699" s="4" t="s">
        <v>3434</v>
      </c>
      <c r="F699" s="4"/>
      <c r="G699" s="4"/>
      <c r="H699" s="4" t="s">
        <v>3435</v>
      </c>
      <c r="I699" s="4">
        <v>45574979</v>
      </c>
      <c r="J699" s="41"/>
      <c r="K699" s="11">
        <v>2015</v>
      </c>
      <c r="L699" s="11">
        <v>2015</v>
      </c>
      <c r="M699" s="5">
        <v>434</v>
      </c>
      <c r="N699" s="4"/>
      <c r="O699" s="4"/>
      <c r="P699" s="4"/>
    </row>
    <row r="700" spans="1:16" ht="25.5" x14ac:dyDescent="0.2">
      <c r="A700" s="7" t="s">
        <v>10</v>
      </c>
      <c r="B700" s="4" t="s">
        <v>114</v>
      </c>
      <c r="C700" s="4" t="s">
        <v>3436</v>
      </c>
      <c r="D700" s="8"/>
      <c r="E700" s="4" t="s">
        <v>3437</v>
      </c>
      <c r="F700" s="4"/>
      <c r="G700" s="4"/>
      <c r="H700" s="4" t="s">
        <v>3438</v>
      </c>
      <c r="I700" s="4">
        <v>35927259</v>
      </c>
      <c r="J700" s="41"/>
      <c r="K700" s="11">
        <v>2015</v>
      </c>
      <c r="L700" s="11">
        <v>2015</v>
      </c>
      <c r="M700" s="5">
        <v>130</v>
      </c>
      <c r="N700" s="4"/>
      <c r="O700" s="4"/>
      <c r="P700" s="4"/>
    </row>
    <row r="701" spans="1:16" x14ac:dyDescent="0.2">
      <c r="A701" s="7" t="s">
        <v>10</v>
      </c>
      <c r="B701" s="4" t="s">
        <v>114</v>
      </c>
      <c r="C701" s="4" t="s">
        <v>3421</v>
      </c>
      <c r="D701" s="8"/>
      <c r="E701" s="4" t="s">
        <v>3439</v>
      </c>
      <c r="F701" s="4"/>
      <c r="G701" s="4"/>
      <c r="H701" s="4" t="s">
        <v>3440</v>
      </c>
      <c r="I701" s="4">
        <v>31594352</v>
      </c>
      <c r="J701" s="41"/>
      <c r="K701" s="11">
        <v>2015</v>
      </c>
      <c r="L701" s="11">
        <v>2015</v>
      </c>
      <c r="M701" s="5">
        <v>300</v>
      </c>
      <c r="N701" s="4"/>
      <c r="O701" s="4"/>
      <c r="P701" s="4"/>
    </row>
    <row r="702" spans="1:16" x14ac:dyDescent="0.2">
      <c r="A702" s="7" t="s">
        <v>10</v>
      </c>
      <c r="B702" s="4" t="s">
        <v>114</v>
      </c>
      <c r="C702" s="4" t="s">
        <v>3441</v>
      </c>
      <c r="D702" s="8"/>
      <c r="E702" s="4" t="s">
        <v>3442</v>
      </c>
      <c r="F702" s="4"/>
      <c r="G702" s="4"/>
      <c r="H702" s="4" t="s">
        <v>3443</v>
      </c>
      <c r="I702" s="4">
        <v>34126520</v>
      </c>
      <c r="J702" s="41"/>
      <c r="K702" s="11">
        <v>2015</v>
      </c>
      <c r="L702" s="11">
        <v>2015</v>
      </c>
      <c r="M702" s="5">
        <v>300</v>
      </c>
      <c r="N702" s="4"/>
      <c r="O702" s="4"/>
      <c r="P702" s="4"/>
    </row>
    <row r="703" spans="1:16" x14ac:dyDescent="0.2">
      <c r="A703" s="7" t="s">
        <v>10</v>
      </c>
      <c r="B703" s="4" t="s">
        <v>114</v>
      </c>
      <c r="C703" s="4" t="s">
        <v>3444</v>
      </c>
      <c r="D703" s="8"/>
      <c r="E703" s="4" t="s">
        <v>3445</v>
      </c>
      <c r="F703" s="4"/>
      <c r="G703" s="4"/>
      <c r="H703" s="4" t="s">
        <v>3446</v>
      </c>
      <c r="I703" s="4">
        <v>45600198</v>
      </c>
      <c r="J703" s="41"/>
      <c r="K703" s="11">
        <v>2015</v>
      </c>
      <c r="L703" s="11">
        <v>2015</v>
      </c>
      <c r="M703" s="5">
        <v>1250</v>
      </c>
      <c r="N703" s="4"/>
      <c r="O703" s="4"/>
      <c r="P703" s="4"/>
    </row>
    <row r="704" spans="1:16" x14ac:dyDescent="0.2">
      <c r="A704" s="7" t="s">
        <v>10</v>
      </c>
      <c r="B704" s="4" t="s">
        <v>114</v>
      </c>
      <c r="C704" s="4" t="s">
        <v>3447</v>
      </c>
      <c r="D704" s="8"/>
      <c r="E704" s="4" t="s">
        <v>3448</v>
      </c>
      <c r="F704" s="4"/>
      <c r="G704" s="4"/>
      <c r="H704" s="4" t="s">
        <v>3449</v>
      </c>
      <c r="I704" s="4">
        <v>36297364</v>
      </c>
      <c r="J704" s="41"/>
      <c r="K704" s="11">
        <v>2015</v>
      </c>
      <c r="L704" s="11">
        <v>2105</v>
      </c>
      <c r="M704" s="5">
        <v>850</v>
      </c>
      <c r="N704" s="4"/>
      <c r="O704" s="4"/>
      <c r="P704" s="4"/>
    </row>
    <row r="705" spans="1:16" ht="25.5" x14ac:dyDescent="0.2">
      <c r="A705" s="7" t="s">
        <v>10</v>
      </c>
      <c r="B705" s="4" t="s">
        <v>112</v>
      </c>
      <c r="C705" s="4" t="s">
        <v>3450</v>
      </c>
      <c r="D705" s="8"/>
      <c r="E705" s="4" t="s">
        <v>3451</v>
      </c>
      <c r="F705" s="4"/>
      <c r="G705" s="4"/>
      <c r="H705" s="4" t="s">
        <v>3435</v>
      </c>
      <c r="I705" s="4">
        <v>45574979</v>
      </c>
      <c r="J705" s="41"/>
      <c r="K705" s="11">
        <v>2015</v>
      </c>
      <c r="L705" s="11">
        <v>2015</v>
      </c>
      <c r="M705" s="5">
        <v>165</v>
      </c>
      <c r="N705" s="4"/>
      <c r="O705" s="4"/>
      <c r="P705" s="4"/>
    </row>
    <row r="706" spans="1:16" x14ac:dyDescent="0.2">
      <c r="A706" s="7" t="s">
        <v>10</v>
      </c>
      <c r="B706" s="4" t="s">
        <v>114</v>
      </c>
      <c r="C706" s="4" t="s">
        <v>3452</v>
      </c>
      <c r="D706" s="8"/>
      <c r="E706" s="4" t="s">
        <v>3453</v>
      </c>
      <c r="F706" s="4"/>
      <c r="G706" s="4"/>
      <c r="H706" s="4" t="s">
        <v>3454</v>
      </c>
      <c r="I706" s="4">
        <v>31450474</v>
      </c>
      <c r="J706" s="41"/>
      <c r="K706" s="11">
        <v>2015</v>
      </c>
      <c r="L706" s="11">
        <v>2015</v>
      </c>
      <c r="M706" s="5">
        <v>2850</v>
      </c>
      <c r="N706" s="4"/>
      <c r="O706" s="4"/>
      <c r="P706" s="4"/>
    </row>
    <row r="707" spans="1:16" ht="38.25" x14ac:dyDescent="0.2">
      <c r="A707" s="7" t="s">
        <v>10</v>
      </c>
      <c r="B707" s="4" t="s">
        <v>20</v>
      </c>
      <c r="C707" s="4" t="s">
        <v>3455</v>
      </c>
      <c r="D707" s="8"/>
      <c r="E707" s="4" t="s">
        <v>3456</v>
      </c>
      <c r="F707" s="4"/>
      <c r="G707" s="4"/>
      <c r="H707" s="4" t="s">
        <v>3457</v>
      </c>
      <c r="I707" s="4">
        <v>36315541</v>
      </c>
      <c r="J707" s="41"/>
      <c r="K707" s="11">
        <v>2015</v>
      </c>
      <c r="L707" s="11">
        <v>2015</v>
      </c>
      <c r="M707" s="5">
        <v>1000</v>
      </c>
      <c r="N707" s="4"/>
      <c r="O707" s="4"/>
      <c r="P707" s="4"/>
    </row>
    <row r="708" spans="1:16" x14ac:dyDescent="0.2">
      <c r="A708" s="7" t="s">
        <v>10</v>
      </c>
      <c r="B708" s="4" t="s">
        <v>114</v>
      </c>
      <c r="C708" s="4" t="s">
        <v>3407</v>
      </c>
      <c r="D708" s="8"/>
      <c r="E708" s="4" t="s">
        <v>3458</v>
      </c>
      <c r="F708" s="4"/>
      <c r="G708" s="4"/>
      <c r="H708" s="4" t="s">
        <v>3443</v>
      </c>
      <c r="I708" s="4">
        <v>34126520</v>
      </c>
      <c r="J708" s="41"/>
      <c r="K708" s="11">
        <v>2015</v>
      </c>
      <c r="L708" s="11">
        <v>2015</v>
      </c>
      <c r="M708" s="5">
        <v>1250</v>
      </c>
      <c r="N708" s="4"/>
      <c r="O708" s="4"/>
      <c r="P708" s="4"/>
    </row>
    <row r="709" spans="1:16" x14ac:dyDescent="0.2">
      <c r="A709" s="7" t="s">
        <v>10</v>
      </c>
      <c r="B709" s="4" t="s">
        <v>114</v>
      </c>
      <c r="C709" s="4" t="s">
        <v>3407</v>
      </c>
      <c r="D709" s="8"/>
      <c r="E709" s="4" t="s">
        <v>3459</v>
      </c>
      <c r="F709" s="4"/>
      <c r="G709" s="4"/>
      <c r="H709" s="4" t="s">
        <v>3443</v>
      </c>
      <c r="I709" s="4">
        <v>34126520</v>
      </c>
      <c r="J709" s="41"/>
      <c r="K709" s="11">
        <v>2015</v>
      </c>
      <c r="L709" s="11">
        <v>2015</v>
      </c>
      <c r="M709" s="5">
        <v>320</v>
      </c>
      <c r="N709" s="4"/>
      <c r="O709" s="4"/>
      <c r="P709" s="4"/>
    </row>
    <row r="710" spans="1:16" x14ac:dyDescent="0.2">
      <c r="A710" s="7" t="s">
        <v>10</v>
      </c>
      <c r="B710" s="4" t="s">
        <v>114</v>
      </c>
      <c r="C710" s="4" t="s">
        <v>3407</v>
      </c>
      <c r="D710" s="8"/>
      <c r="E710" s="4" t="s">
        <v>3460</v>
      </c>
      <c r="F710" s="4"/>
      <c r="G710" s="4"/>
      <c r="H710" s="4" t="s">
        <v>3443</v>
      </c>
      <c r="I710" s="4">
        <v>34126520</v>
      </c>
      <c r="J710" s="41"/>
      <c r="K710" s="11">
        <v>2015</v>
      </c>
      <c r="L710" s="11">
        <v>2015</v>
      </c>
      <c r="M710" s="5">
        <v>1300</v>
      </c>
      <c r="N710" s="4"/>
      <c r="O710" s="4"/>
      <c r="P710" s="4"/>
    </row>
    <row r="711" spans="1:16" ht="25.5" x14ac:dyDescent="0.2">
      <c r="A711" s="7" t="s">
        <v>10</v>
      </c>
      <c r="B711" s="4" t="s">
        <v>114</v>
      </c>
      <c r="C711" s="4" t="s">
        <v>3461</v>
      </c>
      <c r="D711" s="8"/>
      <c r="E711" s="4" t="s">
        <v>3462</v>
      </c>
      <c r="F711" s="4"/>
      <c r="G711" s="4"/>
      <c r="H711" s="4" t="s">
        <v>3430</v>
      </c>
      <c r="I711" s="4">
        <v>36422991</v>
      </c>
      <c r="J711" s="41"/>
      <c r="K711" s="11">
        <v>2015</v>
      </c>
      <c r="L711" s="11">
        <v>2015</v>
      </c>
      <c r="M711" s="5">
        <v>140</v>
      </c>
      <c r="N711" s="4"/>
      <c r="O711" s="4"/>
      <c r="P711" s="4"/>
    </row>
    <row r="712" spans="1:16" x14ac:dyDescent="0.2">
      <c r="A712" s="7" t="s">
        <v>10</v>
      </c>
      <c r="B712" s="4" t="s">
        <v>114</v>
      </c>
      <c r="C712" s="4" t="s">
        <v>3407</v>
      </c>
      <c r="D712" s="8"/>
      <c r="E712" s="4" t="s">
        <v>3463</v>
      </c>
      <c r="F712" s="4"/>
      <c r="G712" s="4"/>
      <c r="H712" s="4" t="s">
        <v>3443</v>
      </c>
      <c r="I712" s="4">
        <v>34126520</v>
      </c>
      <c r="J712" s="41"/>
      <c r="K712" s="11">
        <v>2015</v>
      </c>
      <c r="L712" s="11">
        <v>2015</v>
      </c>
      <c r="M712" s="5">
        <v>720</v>
      </c>
      <c r="N712" s="4"/>
      <c r="O712" s="4"/>
      <c r="P712" s="4"/>
    </row>
    <row r="713" spans="1:16" ht="25.5" x14ac:dyDescent="0.2">
      <c r="A713" s="7" t="s">
        <v>10</v>
      </c>
      <c r="B713" s="4" t="s">
        <v>112</v>
      </c>
      <c r="C713" s="4" t="s">
        <v>1500</v>
      </c>
      <c r="D713" s="8"/>
      <c r="E713" s="4" t="s">
        <v>3464</v>
      </c>
      <c r="F713" s="4"/>
      <c r="G713" s="4"/>
      <c r="H713" s="4" t="s">
        <v>3465</v>
      </c>
      <c r="I713" s="4">
        <v>36556483</v>
      </c>
      <c r="J713" s="41"/>
      <c r="K713" s="11">
        <v>2015</v>
      </c>
      <c r="L713" s="11">
        <v>2015</v>
      </c>
      <c r="M713" s="5">
        <v>250</v>
      </c>
      <c r="N713" s="4"/>
      <c r="O713" s="4"/>
      <c r="P713" s="4"/>
    </row>
    <row r="714" spans="1:16" x14ac:dyDescent="0.2">
      <c r="A714" s="7" t="s">
        <v>10</v>
      </c>
      <c r="B714" s="4" t="s">
        <v>114</v>
      </c>
      <c r="C714" s="4" t="s">
        <v>3466</v>
      </c>
      <c r="D714" s="8"/>
      <c r="E714" s="4" t="s">
        <v>3467</v>
      </c>
      <c r="F714" s="4"/>
      <c r="G714" s="4"/>
      <c r="H714" s="4" t="s">
        <v>3443</v>
      </c>
      <c r="I714" s="4">
        <v>34126520</v>
      </c>
      <c r="J714" s="41"/>
      <c r="K714" s="11">
        <v>2015</v>
      </c>
      <c r="L714" s="11">
        <v>2015</v>
      </c>
      <c r="M714" s="5">
        <v>1700</v>
      </c>
      <c r="N714" s="4"/>
      <c r="O714" s="4"/>
      <c r="P714" s="4"/>
    </row>
    <row r="715" spans="1:16" x14ac:dyDescent="0.2">
      <c r="A715" s="7" t="s">
        <v>10</v>
      </c>
      <c r="B715" s="4" t="s">
        <v>114</v>
      </c>
      <c r="C715" s="4" t="s">
        <v>3407</v>
      </c>
      <c r="D715" s="8"/>
      <c r="E715" s="4" t="s">
        <v>3468</v>
      </c>
      <c r="F715" s="4"/>
      <c r="G715" s="4"/>
      <c r="H715" s="4" t="s">
        <v>3443</v>
      </c>
      <c r="I715" s="4">
        <v>34126520</v>
      </c>
      <c r="J715" s="41"/>
      <c r="K715" s="11">
        <v>2015</v>
      </c>
      <c r="L715" s="11">
        <v>2015</v>
      </c>
      <c r="M715" s="5">
        <v>320</v>
      </c>
      <c r="N715" s="4"/>
      <c r="O715" s="4"/>
      <c r="P715" s="4"/>
    </row>
    <row r="716" spans="1:16" x14ac:dyDescent="0.2">
      <c r="A716" s="7" t="s">
        <v>10</v>
      </c>
      <c r="B716" s="4" t="s">
        <v>114</v>
      </c>
      <c r="C716" s="4" t="s">
        <v>3452</v>
      </c>
      <c r="D716" s="8"/>
      <c r="E716" s="4" t="s">
        <v>3453</v>
      </c>
      <c r="F716" s="4"/>
      <c r="G716" s="4"/>
      <c r="H716" s="4" t="s">
        <v>3454</v>
      </c>
      <c r="I716" s="4">
        <v>31450474</v>
      </c>
      <c r="J716" s="41"/>
      <c r="K716" s="11">
        <v>2015</v>
      </c>
      <c r="L716" s="11">
        <v>2015</v>
      </c>
      <c r="M716" s="5">
        <v>1800</v>
      </c>
      <c r="N716" s="4"/>
      <c r="O716" s="4"/>
      <c r="P716" s="4"/>
    </row>
    <row r="717" spans="1:16" x14ac:dyDescent="0.2">
      <c r="A717" s="7" t="s">
        <v>10</v>
      </c>
      <c r="B717" s="4" t="s">
        <v>114</v>
      </c>
      <c r="C717" s="4" t="s">
        <v>3469</v>
      </c>
      <c r="D717" s="8"/>
      <c r="E717" s="4" t="s">
        <v>3470</v>
      </c>
      <c r="F717" s="4"/>
      <c r="G717" s="4"/>
      <c r="H717" s="4" t="s">
        <v>3427</v>
      </c>
      <c r="I717" s="4">
        <v>31642403</v>
      </c>
      <c r="J717" s="41"/>
      <c r="K717" s="11">
        <v>2015</v>
      </c>
      <c r="L717" s="11">
        <v>2015</v>
      </c>
      <c r="M717" s="5">
        <v>3000</v>
      </c>
      <c r="N717" s="4"/>
      <c r="O717" s="4"/>
      <c r="P717" s="4"/>
    </row>
    <row r="718" spans="1:16" ht="38.25" x14ac:dyDescent="0.2">
      <c r="A718" s="7" t="s">
        <v>10</v>
      </c>
      <c r="B718" s="4" t="s">
        <v>112</v>
      </c>
      <c r="C718" s="4" t="s">
        <v>3471</v>
      </c>
      <c r="D718" s="8"/>
      <c r="E718" s="4" t="s">
        <v>3472</v>
      </c>
      <c r="F718" s="4"/>
      <c r="G718" s="4"/>
      <c r="H718" s="4" t="s">
        <v>3473</v>
      </c>
      <c r="I718" s="4">
        <v>36302511</v>
      </c>
      <c r="J718" s="41"/>
      <c r="K718" s="11">
        <v>2015</v>
      </c>
      <c r="L718" s="11">
        <v>2015</v>
      </c>
      <c r="M718" s="5">
        <v>255</v>
      </c>
      <c r="N718" s="4"/>
      <c r="O718" s="4"/>
      <c r="P718" s="4"/>
    </row>
    <row r="719" spans="1:16" ht="38.25" x14ac:dyDescent="0.2">
      <c r="A719" s="7" t="s">
        <v>10</v>
      </c>
      <c r="B719" s="4" t="s">
        <v>112</v>
      </c>
      <c r="C719" s="4" t="s">
        <v>3474</v>
      </c>
      <c r="D719" s="8"/>
      <c r="E719" s="4" t="s">
        <v>3475</v>
      </c>
      <c r="F719" s="4"/>
      <c r="G719" s="4"/>
      <c r="H719" s="4" t="s">
        <v>3473</v>
      </c>
      <c r="I719" s="4">
        <v>36302511</v>
      </c>
      <c r="J719" s="41"/>
      <c r="K719" s="11">
        <v>2015</v>
      </c>
      <c r="L719" s="11">
        <v>2015</v>
      </c>
      <c r="M719" s="5">
        <v>370</v>
      </c>
      <c r="N719" s="4"/>
      <c r="O719" s="4"/>
      <c r="P719" s="4"/>
    </row>
    <row r="720" spans="1:16" x14ac:dyDescent="0.2">
      <c r="A720" s="7" t="s">
        <v>10</v>
      </c>
      <c r="B720" s="4" t="s">
        <v>114</v>
      </c>
      <c r="C720" s="4" t="s">
        <v>3476</v>
      </c>
      <c r="D720" s="8"/>
      <c r="E720" s="4" t="s">
        <v>3477</v>
      </c>
      <c r="F720" s="4"/>
      <c r="G720" s="4"/>
      <c r="H720" s="4" t="s">
        <v>3427</v>
      </c>
      <c r="I720" s="4">
        <v>31642403</v>
      </c>
      <c r="J720" s="41"/>
      <c r="K720" s="11">
        <v>2015</v>
      </c>
      <c r="L720" s="11">
        <v>2015</v>
      </c>
      <c r="M720" s="5">
        <v>675</v>
      </c>
      <c r="N720" s="4"/>
      <c r="O720" s="4"/>
      <c r="P720" s="4"/>
    </row>
    <row r="721" spans="1:16" x14ac:dyDescent="0.2">
      <c r="A721" s="7" t="s">
        <v>10</v>
      </c>
      <c r="B721" s="4" t="s">
        <v>114</v>
      </c>
      <c r="C721" s="4" t="s">
        <v>3478</v>
      </c>
      <c r="D721" s="8"/>
      <c r="E721" s="4">
        <v>4500054662</v>
      </c>
      <c r="F721" s="4"/>
      <c r="G721" s="4"/>
      <c r="H721" s="4" t="s">
        <v>3454</v>
      </c>
      <c r="I721" s="4">
        <v>31450474</v>
      </c>
      <c r="J721" s="41"/>
      <c r="K721" s="11">
        <v>2015</v>
      </c>
      <c r="L721" s="11">
        <v>2015</v>
      </c>
      <c r="M721" s="5">
        <v>4040</v>
      </c>
      <c r="N721" s="4"/>
      <c r="O721" s="4"/>
      <c r="P721" s="4"/>
    </row>
    <row r="722" spans="1:16" x14ac:dyDescent="0.2">
      <c r="A722" s="7" t="s">
        <v>10</v>
      </c>
      <c r="B722" s="4" t="s">
        <v>114</v>
      </c>
      <c r="C722" s="4" t="s">
        <v>3407</v>
      </c>
      <c r="D722" s="8"/>
      <c r="E722" s="4" t="s">
        <v>3479</v>
      </c>
      <c r="F722" s="4"/>
      <c r="G722" s="4"/>
      <c r="H722" s="4" t="s">
        <v>3443</v>
      </c>
      <c r="I722" s="4">
        <v>34126520</v>
      </c>
      <c r="J722" s="41"/>
      <c r="K722" s="11">
        <v>2015</v>
      </c>
      <c r="L722" s="11">
        <v>2015</v>
      </c>
      <c r="M722" s="5">
        <v>1500</v>
      </c>
      <c r="N722" s="4"/>
      <c r="O722" s="4"/>
      <c r="P722" s="4"/>
    </row>
    <row r="723" spans="1:16" ht="25.5" x14ac:dyDescent="0.2">
      <c r="A723" s="7" t="s">
        <v>10</v>
      </c>
      <c r="B723" s="4" t="s">
        <v>112</v>
      </c>
      <c r="C723" s="4" t="s">
        <v>1500</v>
      </c>
      <c r="D723" s="8"/>
      <c r="E723" s="4"/>
      <c r="F723" s="4"/>
      <c r="G723" s="4"/>
      <c r="H723" s="4" t="s">
        <v>3480</v>
      </c>
      <c r="I723" s="4">
        <v>31427774</v>
      </c>
      <c r="J723" s="41"/>
      <c r="K723" s="11">
        <v>2015</v>
      </c>
      <c r="L723" s="11">
        <v>2015</v>
      </c>
      <c r="M723" s="5">
        <v>45</v>
      </c>
      <c r="N723" s="4"/>
      <c r="O723" s="4"/>
      <c r="P723" s="4"/>
    </row>
    <row r="724" spans="1:16" ht="25.5" x14ac:dyDescent="0.2">
      <c r="A724" s="7" t="s">
        <v>10</v>
      </c>
      <c r="B724" s="4" t="s">
        <v>112</v>
      </c>
      <c r="C724" s="4" t="s">
        <v>3481</v>
      </c>
      <c r="D724" s="8"/>
      <c r="E724" s="4" t="s">
        <v>3482</v>
      </c>
      <c r="F724" s="4"/>
      <c r="G724" s="4"/>
      <c r="H724" s="4" t="s">
        <v>3483</v>
      </c>
      <c r="I724" s="4">
        <v>36322300</v>
      </c>
      <c r="J724" s="41"/>
      <c r="K724" s="11">
        <v>2015</v>
      </c>
      <c r="L724" s="11">
        <v>2015</v>
      </c>
      <c r="M724" s="5">
        <v>154</v>
      </c>
      <c r="N724" s="4"/>
      <c r="O724" s="4"/>
      <c r="P724" s="4"/>
    </row>
    <row r="725" spans="1:16" ht="25.5" x14ac:dyDescent="0.2">
      <c r="A725" s="7" t="s">
        <v>10</v>
      </c>
      <c r="B725" s="4" t="s">
        <v>112</v>
      </c>
      <c r="C725" s="4" t="s">
        <v>3484</v>
      </c>
      <c r="D725" s="8"/>
      <c r="E725" s="4" t="s">
        <v>3485</v>
      </c>
      <c r="F725" s="4"/>
      <c r="G725" s="4"/>
      <c r="H725" s="4" t="s">
        <v>3486</v>
      </c>
      <c r="I725" s="4">
        <v>45525315</v>
      </c>
      <c r="J725" s="41"/>
      <c r="K725" s="11">
        <v>2015</v>
      </c>
      <c r="L725" s="11">
        <v>2015</v>
      </c>
      <c r="M725" s="5">
        <v>30</v>
      </c>
      <c r="N725" s="4"/>
      <c r="O725" s="4"/>
      <c r="P725" s="4"/>
    </row>
    <row r="726" spans="1:16" x14ac:dyDescent="0.2">
      <c r="A726" s="7" t="s">
        <v>10</v>
      </c>
      <c r="B726" s="4" t="s">
        <v>114</v>
      </c>
      <c r="C726" s="4" t="s">
        <v>3487</v>
      </c>
      <c r="D726" s="8"/>
      <c r="E726" s="4">
        <v>2339046067</v>
      </c>
      <c r="F726" s="4"/>
      <c r="G726" s="4"/>
      <c r="H726" s="4" t="s">
        <v>3488</v>
      </c>
      <c r="I726" s="4">
        <v>36234052</v>
      </c>
      <c r="J726" s="41"/>
      <c r="K726" s="11">
        <v>2015</v>
      </c>
      <c r="L726" s="11">
        <v>2015</v>
      </c>
      <c r="M726" s="5">
        <v>350</v>
      </c>
      <c r="N726" s="4"/>
      <c r="O726" s="4"/>
      <c r="P726" s="4"/>
    </row>
    <row r="727" spans="1:16" x14ac:dyDescent="0.2">
      <c r="A727" s="7" t="s">
        <v>10</v>
      </c>
      <c r="B727" s="4" t="s">
        <v>114</v>
      </c>
      <c r="C727" s="4" t="s">
        <v>3489</v>
      </c>
      <c r="D727" s="8"/>
      <c r="E727" s="4" t="s">
        <v>3490</v>
      </c>
      <c r="F727" s="4"/>
      <c r="G727" s="4"/>
      <c r="H727" s="4" t="s">
        <v>3443</v>
      </c>
      <c r="I727" s="4">
        <v>34126520</v>
      </c>
      <c r="J727" s="41"/>
      <c r="K727" s="11">
        <v>2015</v>
      </c>
      <c r="L727" s="11">
        <v>2015</v>
      </c>
      <c r="M727" s="5">
        <v>2700</v>
      </c>
      <c r="N727" s="4"/>
      <c r="O727" s="4"/>
      <c r="P727" s="4"/>
    </row>
    <row r="728" spans="1:16" x14ac:dyDescent="0.2">
      <c r="A728" s="7" t="s">
        <v>10</v>
      </c>
      <c r="B728" s="4" t="s">
        <v>114</v>
      </c>
      <c r="C728" s="4" t="s">
        <v>3491</v>
      </c>
      <c r="D728" s="8"/>
      <c r="E728" s="4" t="s">
        <v>3492</v>
      </c>
      <c r="F728" s="4"/>
      <c r="G728" s="4"/>
      <c r="H728" s="4" t="s">
        <v>3443</v>
      </c>
      <c r="I728" s="4">
        <v>34126520</v>
      </c>
      <c r="J728" s="41"/>
      <c r="K728" s="11">
        <v>2015</v>
      </c>
      <c r="L728" s="11">
        <v>2015</v>
      </c>
      <c r="M728" s="5">
        <v>300</v>
      </c>
      <c r="N728" s="4"/>
      <c r="O728" s="4"/>
      <c r="P728" s="4"/>
    </row>
    <row r="729" spans="1:16" x14ac:dyDescent="0.2">
      <c r="A729" s="7" t="s">
        <v>10</v>
      </c>
      <c r="B729" s="4" t="s">
        <v>114</v>
      </c>
      <c r="C729" s="4" t="s">
        <v>3493</v>
      </c>
      <c r="D729" s="8"/>
      <c r="E729" s="4">
        <v>4800115482</v>
      </c>
      <c r="F729" s="4"/>
      <c r="G729" s="4"/>
      <c r="H729" s="4" t="s">
        <v>3440</v>
      </c>
      <c r="I729" s="4">
        <v>31594352</v>
      </c>
      <c r="J729" s="41"/>
      <c r="K729" s="11">
        <v>2015</v>
      </c>
      <c r="L729" s="11">
        <v>2015</v>
      </c>
      <c r="M729" s="5">
        <v>340</v>
      </c>
      <c r="N729" s="4"/>
      <c r="O729" s="4"/>
      <c r="P729" s="4"/>
    </row>
    <row r="730" spans="1:16" ht="25.5" x14ac:dyDescent="0.2">
      <c r="A730" s="7" t="s">
        <v>10</v>
      </c>
      <c r="B730" s="4" t="s">
        <v>112</v>
      </c>
      <c r="C730" s="4" t="s">
        <v>3474</v>
      </c>
      <c r="D730" s="8"/>
      <c r="E730" s="4" t="s">
        <v>3494</v>
      </c>
      <c r="F730" s="4"/>
      <c r="G730" s="4"/>
      <c r="H730" s="4" t="s">
        <v>3495</v>
      </c>
      <c r="I730" s="4">
        <v>36309028</v>
      </c>
      <c r="J730" s="41"/>
      <c r="K730" s="11">
        <v>2015</v>
      </c>
      <c r="L730" s="11">
        <v>2015</v>
      </c>
      <c r="M730" s="5">
        <v>650</v>
      </c>
      <c r="N730" s="4"/>
      <c r="O730" s="4"/>
      <c r="P730" s="4"/>
    </row>
    <row r="731" spans="1:16" ht="38.25" x14ac:dyDescent="0.2">
      <c r="A731" s="7" t="s">
        <v>10</v>
      </c>
      <c r="B731" s="4" t="s">
        <v>112</v>
      </c>
      <c r="C731" s="4" t="s">
        <v>3471</v>
      </c>
      <c r="D731" s="8"/>
      <c r="E731" s="4" t="s">
        <v>3496</v>
      </c>
      <c r="F731" s="4"/>
      <c r="G731" s="4"/>
      <c r="H731" s="4" t="s">
        <v>3473</v>
      </c>
      <c r="I731" s="4">
        <v>36302511</v>
      </c>
      <c r="J731" s="41"/>
      <c r="K731" s="11">
        <v>2015</v>
      </c>
      <c r="L731" s="11">
        <v>2015</v>
      </c>
      <c r="M731" s="5">
        <v>150</v>
      </c>
      <c r="N731" s="4"/>
      <c r="O731" s="4"/>
      <c r="P731" s="4"/>
    </row>
    <row r="732" spans="1:16" ht="25.5" x14ac:dyDescent="0.2">
      <c r="A732" s="7" t="s">
        <v>10</v>
      </c>
      <c r="B732" s="4" t="s">
        <v>112</v>
      </c>
      <c r="C732" s="4" t="s">
        <v>3497</v>
      </c>
      <c r="D732" s="8"/>
      <c r="E732" s="4" t="s">
        <v>3498</v>
      </c>
      <c r="F732" s="4"/>
      <c r="G732" s="4"/>
      <c r="H732" s="4" t="s">
        <v>3499</v>
      </c>
      <c r="I732" s="4">
        <v>36309991</v>
      </c>
      <c r="J732" s="41"/>
      <c r="K732" s="11">
        <v>2015</v>
      </c>
      <c r="L732" s="11">
        <v>2015</v>
      </c>
      <c r="M732" s="5">
        <v>909</v>
      </c>
      <c r="N732" s="4"/>
      <c r="O732" s="4"/>
      <c r="P732" s="4"/>
    </row>
    <row r="733" spans="1:16" ht="38.25" x14ac:dyDescent="0.2">
      <c r="A733" s="7" t="s">
        <v>10</v>
      </c>
      <c r="B733" s="4" t="s">
        <v>20</v>
      </c>
      <c r="C733" s="4" t="s">
        <v>3500</v>
      </c>
      <c r="D733" s="8"/>
      <c r="E733" s="4" t="s">
        <v>3501</v>
      </c>
      <c r="F733" s="4"/>
      <c r="G733" s="4"/>
      <c r="H733" s="4" t="s">
        <v>1084</v>
      </c>
      <c r="I733" s="4">
        <v>36062090</v>
      </c>
      <c r="J733" s="41"/>
      <c r="K733" s="11">
        <v>2015</v>
      </c>
      <c r="L733" s="11">
        <v>2015</v>
      </c>
      <c r="M733" s="5">
        <v>800</v>
      </c>
      <c r="N733" s="4"/>
      <c r="O733" s="4"/>
      <c r="P733" s="4"/>
    </row>
    <row r="734" spans="1:16" x14ac:dyDescent="0.2">
      <c r="A734" s="7" t="s">
        <v>10</v>
      </c>
      <c r="B734" s="4" t="s">
        <v>114</v>
      </c>
      <c r="C734" s="4" t="s">
        <v>3502</v>
      </c>
      <c r="D734" s="8"/>
      <c r="E734" s="4">
        <v>4500054662</v>
      </c>
      <c r="F734" s="4"/>
      <c r="G734" s="4"/>
      <c r="H734" s="4" t="s">
        <v>3454</v>
      </c>
      <c r="I734" s="4">
        <v>31450474</v>
      </c>
      <c r="J734" s="41"/>
      <c r="K734" s="11">
        <v>2015</v>
      </c>
      <c r="L734" s="11">
        <v>2015</v>
      </c>
      <c r="M734" s="5">
        <v>7235</v>
      </c>
      <c r="N734" s="4"/>
      <c r="O734" s="4"/>
      <c r="P734" s="4"/>
    </row>
    <row r="735" spans="1:16" x14ac:dyDescent="0.2">
      <c r="A735" s="7" t="s">
        <v>10</v>
      </c>
      <c r="B735" s="4" t="s">
        <v>114</v>
      </c>
      <c r="C735" s="4" t="s">
        <v>3503</v>
      </c>
      <c r="D735" s="8"/>
      <c r="E735" s="4">
        <v>29032260</v>
      </c>
      <c r="F735" s="4"/>
      <c r="G735" s="4"/>
      <c r="H735" s="4" t="s">
        <v>3449</v>
      </c>
      <c r="I735" s="4">
        <v>36297364</v>
      </c>
      <c r="J735" s="41"/>
      <c r="K735" s="11">
        <v>2015</v>
      </c>
      <c r="L735" s="11">
        <v>2015</v>
      </c>
      <c r="M735" s="5">
        <v>200</v>
      </c>
      <c r="N735" s="4"/>
      <c r="O735" s="4"/>
      <c r="P735" s="4"/>
    </row>
    <row r="736" spans="1:16" x14ac:dyDescent="0.2">
      <c r="A736" s="7" t="s">
        <v>10</v>
      </c>
      <c r="B736" s="4" t="s">
        <v>114</v>
      </c>
      <c r="C736" s="4" t="s">
        <v>3504</v>
      </c>
      <c r="D736" s="8"/>
      <c r="E736" s="4" t="s">
        <v>3505</v>
      </c>
      <c r="F736" s="4"/>
      <c r="G736" s="4"/>
      <c r="H736" s="4" t="s">
        <v>3506</v>
      </c>
      <c r="I736" s="4">
        <v>34139664</v>
      </c>
      <c r="J736" s="41"/>
      <c r="K736" s="11">
        <v>2015</v>
      </c>
      <c r="L736" s="11">
        <v>2015</v>
      </c>
      <c r="M736" s="5">
        <v>400</v>
      </c>
      <c r="N736" s="4"/>
      <c r="O736" s="4"/>
      <c r="P736" s="4"/>
    </row>
    <row r="737" spans="1:16" x14ac:dyDescent="0.2">
      <c r="A737" s="7" t="s">
        <v>10</v>
      </c>
      <c r="B737" s="4" t="s">
        <v>114</v>
      </c>
      <c r="C737" s="4" t="s">
        <v>3507</v>
      </c>
      <c r="D737" s="8"/>
      <c r="E737" s="4">
        <v>4500056475</v>
      </c>
      <c r="F737" s="4"/>
      <c r="G737" s="4"/>
      <c r="H737" s="4" t="s">
        <v>3454</v>
      </c>
      <c r="I737" s="4">
        <v>31450474</v>
      </c>
      <c r="J737" s="41"/>
      <c r="K737" s="11">
        <v>2015</v>
      </c>
      <c r="L737" s="11">
        <v>2015</v>
      </c>
      <c r="M737" s="5">
        <v>992.25</v>
      </c>
      <c r="N737" s="4"/>
      <c r="O737" s="4"/>
      <c r="P737" s="4"/>
    </row>
    <row r="738" spans="1:16" x14ac:dyDescent="0.2">
      <c r="A738" s="7" t="s">
        <v>10</v>
      </c>
      <c r="B738" s="4" t="s">
        <v>114</v>
      </c>
      <c r="C738" s="4" t="s">
        <v>3508</v>
      </c>
      <c r="D738" s="8"/>
      <c r="E738" s="4">
        <v>4500056476</v>
      </c>
      <c r="F738" s="4"/>
      <c r="G738" s="4"/>
      <c r="H738" s="4" t="s">
        <v>3454</v>
      </c>
      <c r="I738" s="4">
        <v>31450474</v>
      </c>
      <c r="J738" s="41"/>
      <c r="K738" s="11">
        <v>2015</v>
      </c>
      <c r="L738" s="11">
        <v>2015</v>
      </c>
      <c r="M738" s="5">
        <v>757</v>
      </c>
      <c r="N738" s="4"/>
      <c r="O738" s="4"/>
      <c r="P738" s="4"/>
    </row>
    <row r="739" spans="1:16" ht="25.5" x14ac:dyDescent="0.2">
      <c r="A739" s="7" t="s">
        <v>10</v>
      </c>
      <c r="B739" s="4" t="s">
        <v>112</v>
      </c>
      <c r="C739" s="4" t="s">
        <v>3509</v>
      </c>
      <c r="D739" s="8"/>
      <c r="E739" s="4" t="s">
        <v>3510</v>
      </c>
      <c r="F739" s="4"/>
      <c r="G739" s="4"/>
      <c r="H739" s="4" t="s">
        <v>3511</v>
      </c>
      <c r="I739" s="4">
        <v>598459</v>
      </c>
      <c r="J739" s="41"/>
      <c r="K739" s="11">
        <v>2015</v>
      </c>
      <c r="L739" s="11">
        <v>2015</v>
      </c>
      <c r="M739" s="5">
        <v>2100</v>
      </c>
      <c r="N739" s="4"/>
      <c r="O739" s="4"/>
      <c r="P739" s="4"/>
    </row>
    <row r="740" spans="1:16" x14ac:dyDescent="0.2">
      <c r="A740" s="7" t="s">
        <v>10</v>
      </c>
      <c r="B740" s="4" t="s">
        <v>114</v>
      </c>
      <c r="C740" s="4" t="s">
        <v>3421</v>
      </c>
      <c r="D740" s="8"/>
      <c r="E740" s="4">
        <v>4800113368</v>
      </c>
      <c r="F740" s="4"/>
      <c r="G740" s="4"/>
      <c r="H740" s="4" t="s">
        <v>3440</v>
      </c>
      <c r="I740" s="4">
        <v>31594352</v>
      </c>
      <c r="J740" s="41"/>
      <c r="K740" s="11">
        <v>2015</v>
      </c>
      <c r="L740" s="11">
        <v>2015</v>
      </c>
      <c r="M740" s="5">
        <v>2490</v>
      </c>
      <c r="N740" s="4"/>
      <c r="O740" s="4"/>
      <c r="P740" s="4"/>
    </row>
    <row r="741" spans="1:16" ht="25.5" x14ac:dyDescent="0.2">
      <c r="A741" s="7" t="s">
        <v>10</v>
      </c>
      <c r="B741" s="4" t="s">
        <v>112</v>
      </c>
      <c r="C741" s="4" t="s">
        <v>3512</v>
      </c>
      <c r="D741" s="8"/>
      <c r="E741" s="4">
        <v>150247</v>
      </c>
      <c r="F741" s="4"/>
      <c r="G741" s="4"/>
      <c r="H741" s="4" t="s">
        <v>3513</v>
      </c>
      <c r="I741" s="4">
        <v>36379221</v>
      </c>
      <c r="J741" s="41"/>
      <c r="K741" s="11">
        <v>2015</v>
      </c>
      <c r="L741" s="11">
        <v>2015</v>
      </c>
      <c r="M741" s="5">
        <v>23200</v>
      </c>
      <c r="N741" s="4"/>
      <c r="O741" s="4"/>
      <c r="P741" s="4"/>
    </row>
    <row r="742" spans="1:16" ht="25.5" x14ac:dyDescent="0.2">
      <c r="A742" s="7" t="s">
        <v>10</v>
      </c>
      <c r="B742" s="4" t="s">
        <v>112</v>
      </c>
      <c r="C742" s="4" t="s">
        <v>3514</v>
      </c>
      <c r="D742" s="8"/>
      <c r="E742" s="4">
        <v>150248</v>
      </c>
      <c r="F742" s="4"/>
      <c r="G742" s="4"/>
      <c r="H742" s="4" t="s">
        <v>3513</v>
      </c>
      <c r="I742" s="4">
        <v>36379221</v>
      </c>
      <c r="J742" s="41"/>
      <c r="K742" s="11">
        <v>2015</v>
      </c>
      <c r="L742" s="11">
        <v>2015</v>
      </c>
      <c r="M742" s="5">
        <v>23840</v>
      </c>
      <c r="N742" s="4"/>
      <c r="O742" s="4"/>
      <c r="P742" s="4"/>
    </row>
    <row r="743" spans="1:16" ht="38.25" x14ac:dyDescent="0.2">
      <c r="A743" s="7" t="s">
        <v>10</v>
      </c>
      <c r="B743" s="4" t="s">
        <v>20</v>
      </c>
      <c r="C743" s="4" t="s">
        <v>3515</v>
      </c>
      <c r="D743" s="8"/>
      <c r="E743" s="4" t="s">
        <v>3516</v>
      </c>
      <c r="F743" s="4"/>
      <c r="G743" s="4"/>
      <c r="H743" s="4" t="s">
        <v>3517</v>
      </c>
      <c r="I743" s="4">
        <v>31714129</v>
      </c>
      <c r="J743" s="41"/>
      <c r="K743" s="11">
        <v>2015</v>
      </c>
      <c r="L743" s="11">
        <v>2015</v>
      </c>
      <c r="M743" s="5">
        <v>9400</v>
      </c>
      <c r="N743" s="4"/>
      <c r="O743" s="4"/>
      <c r="P743" s="4"/>
    </row>
    <row r="744" spans="1:16" ht="38.25" x14ac:dyDescent="0.2">
      <c r="A744" s="7" t="s">
        <v>10</v>
      </c>
      <c r="B744" s="4" t="s">
        <v>20</v>
      </c>
      <c r="C744" s="4" t="s">
        <v>3518</v>
      </c>
      <c r="D744" s="8"/>
      <c r="E744" s="4" t="s">
        <v>3519</v>
      </c>
      <c r="F744" s="4"/>
      <c r="G744" s="4"/>
      <c r="H744" s="4" t="s">
        <v>3520</v>
      </c>
      <c r="I744" s="4">
        <v>36709557</v>
      </c>
      <c r="J744" s="41"/>
      <c r="K744" s="11">
        <v>2015</v>
      </c>
      <c r="L744" s="11">
        <v>2015</v>
      </c>
      <c r="M744" s="5">
        <v>4730</v>
      </c>
      <c r="N744" s="4"/>
      <c r="O744" s="4"/>
      <c r="P744" s="4"/>
    </row>
    <row r="745" spans="1:16" ht="38.25" x14ac:dyDescent="0.2">
      <c r="A745" s="7" t="s">
        <v>11</v>
      </c>
      <c r="B745" s="4" t="s">
        <v>56</v>
      </c>
      <c r="C745" s="4" t="s">
        <v>352</v>
      </c>
      <c r="D745" s="8" t="s">
        <v>333</v>
      </c>
      <c r="E745" s="4" t="s">
        <v>353</v>
      </c>
      <c r="F745" s="4" t="s">
        <v>354</v>
      </c>
      <c r="G745" s="4" t="s">
        <v>355</v>
      </c>
      <c r="H745" s="4" t="s">
        <v>356</v>
      </c>
      <c r="I745" s="4">
        <v>30856043</v>
      </c>
      <c r="J745" s="41">
        <v>41659</v>
      </c>
      <c r="K745" s="11">
        <v>2014</v>
      </c>
      <c r="L745" s="11">
        <v>2015</v>
      </c>
      <c r="M745" s="5">
        <v>3914.96</v>
      </c>
      <c r="N745" s="4"/>
      <c r="O745" s="4"/>
      <c r="P745" s="4"/>
    </row>
    <row r="746" spans="1:16" ht="38.25" x14ac:dyDescent="0.2">
      <c r="A746" s="7" t="s">
        <v>11</v>
      </c>
      <c r="B746" s="4" t="s">
        <v>56</v>
      </c>
      <c r="C746" s="4" t="s">
        <v>357</v>
      </c>
      <c r="D746" s="8" t="s">
        <v>358</v>
      </c>
      <c r="E746" s="4" t="s">
        <v>359</v>
      </c>
      <c r="F746" s="4" t="s">
        <v>360</v>
      </c>
      <c r="G746" s="4" t="s">
        <v>361</v>
      </c>
      <c r="H746" s="4" t="s">
        <v>362</v>
      </c>
      <c r="I746" s="4">
        <v>30857571</v>
      </c>
      <c r="J746" s="41">
        <v>41991</v>
      </c>
      <c r="K746" s="11">
        <v>2015</v>
      </c>
      <c r="L746" s="11">
        <v>2015</v>
      </c>
      <c r="M746" s="5">
        <v>3000</v>
      </c>
      <c r="N746" s="4"/>
      <c r="O746" s="4"/>
      <c r="P746" s="4"/>
    </row>
    <row r="747" spans="1:16" ht="25.5" x14ac:dyDescent="0.2">
      <c r="A747" s="7" t="s">
        <v>11</v>
      </c>
      <c r="B747" s="4" t="s">
        <v>56</v>
      </c>
      <c r="C747" s="4" t="s">
        <v>363</v>
      </c>
      <c r="D747" s="8" t="s">
        <v>358</v>
      </c>
      <c r="E747" s="4"/>
      <c r="F747" s="4"/>
      <c r="G747" s="4"/>
      <c r="H747" s="4" t="s">
        <v>364</v>
      </c>
      <c r="I747" s="4">
        <v>46620362</v>
      </c>
      <c r="J747" s="41"/>
      <c r="K747" s="11">
        <v>2015</v>
      </c>
      <c r="L747" s="11">
        <v>2015</v>
      </c>
      <c r="M747" s="5">
        <v>2000</v>
      </c>
      <c r="N747" s="4"/>
      <c r="O747" s="4"/>
      <c r="P747" s="4"/>
    </row>
    <row r="748" spans="1:16" ht="38.25" x14ac:dyDescent="0.2">
      <c r="A748" s="7" t="s">
        <v>11</v>
      </c>
      <c r="B748" s="4" t="s">
        <v>52</v>
      </c>
      <c r="C748" s="4" t="s">
        <v>365</v>
      </c>
      <c r="D748" s="8" t="s">
        <v>366</v>
      </c>
      <c r="E748" s="4" t="s">
        <v>367</v>
      </c>
      <c r="F748" s="4" t="s">
        <v>368</v>
      </c>
      <c r="G748" s="4" t="s">
        <v>361</v>
      </c>
      <c r="H748" s="4" t="s">
        <v>362</v>
      </c>
      <c r="I748" s="4">
        <v>30857571</v>
      </c>
      <c r="J748" s="41">
        <v>41991</v>
      </c>
      <c r="K748" s="11">
        <v>2015</v>
      </c>
      <c r="L748" s="11">
        <v>2015</v>
      </c>
      <c r="M748" s="5">
        <v>1500</v>
      </c>
      <c r="N748" s="4"/>
      <c r="O748" s="4"/>
      <c r="P748" s="4"/>
    </row>
    <row r="749" spans="1:16" ht="25.5" x14ac:dyDescent="0.2">
      <c r="A749" s="7" t="s">
        <v>11</v>
      </c>
      <c r="B749" s="4" t="s">
        <v>52</v>
      </c>
      <c r="C749" s="4" t="s">
        <v>369</v>
      </c>
      <c r="D749" s="8" t="s">
        <v>370</v>
      </c>
      <c r="E749" s="4" t="s">
        <v>371</v>
      </c>
      <c r="F749" s="4" t="s">
        <v>372</v>
      </c>
      <c r="G749" s="4" t="s">
        <v>373</v>
      </c>
      <c r="H749" s="4" t="s">
        <v>374</v>
      </c>
      <c r="I749" s="4">
        <v>30856868</v>
      </c>
      <c r="J749" s="41">
        <v>42062</v>
      </c>
      <c r="K749" s="11">
        <v>2015</v>
      </c>
      <c r="L749" s="11">
        <v>2015</v>
      </c>
      <c r="M749" s="5">
        <v>2855</v>
      </c>
      <c r="N749" s="4"/>
      <c r="O749" s="4"/>
      <c r="P749" s="4"/>
    </row>
    <row r="750" spans="1:16" ht="89.25" x14ac:dyDescent="0.2">
      <c r="A750" s="7" t="s">
        <v>13</v>
      </c>
      <c r="B750" s="4" t="s">
        <v>89</v>
      </c>
      <c r="C750" s="4" t="s">
        <v>4798</v>
      </c>
      <c r="D750" s="8" t="s">
        <v>4799</v>
      </c>
      <c r="E750" s="4" t="s">
        <v>4800</v>
      </c>
      <c r="F750" s="4"/>
      <c r="G750" s="4" t="s">
        <v>4801</v>
      </c>
      <c r="H750" s="4" t="s">
        <v>946</v>
      </c>
      <c r="I750" s="4">
        <v>631736</v>
      </c>
      <c r="J750" s="41"/>
      <c r="K750" s="11">
        <v>2013</v>
      </c>
      <c r="L750" s="11">
        <v>2015</v>
      </c>
      <c r="M750" s="5">
        <v>0</v>
      </c>
      <c r="N750" s="4" t="s">
        <v>4802</v>
      </c>
      <c r="O750" s="4" t="s">
        <v>10143</v>
      </c>
      <c r="P750" s="4" t="s">
        <v>10145</v>
      </c>
    </row>
    <row r="751" spans="1:16" ht="63.75" x14ac:dyDescent="0.2">
      <c r="A751" s="7" t="s">
        <v>13</v>
      </c>
      <c r="B751" s="4" t="s">
        <v>114</v>
      </c>
      <c r="C751" s="4" t="s">
        <v>4803</v>
      </c>
      <c r="D751" s="8" t="s">
        <v>4804</v>
      </c>
      <c r="E751" s="4" t="s">
        <v>4805</v>
      </c>
      <c r="F751" s="4" t="s">
        <v>4805</v>
      </c>
      <c r="G751" s="4" t="s">
        <v>4806</v>
      </c>
      <c r="H751" s="4" t="s">
        <v>503</v>
      </c>
      <c r="I751" s="4">
        <v>165182</v>
      </c>
      <c r="J751" s="41">
        <v>42172</v>
      </c>
      <c r="K751" s="11">
        <v>2015</v>
      </c>
      <c r="L751" s="11">
        <v>2015</v>
      </c>
      <c r="M751" s="5">
        <v>4500</v>
      </c>
      <c r="N751" s="4"/>
      <c r="O751" s="4"/>
      <c r="P751" s="4"/>
    </row>
    <row r="752" spans="1:16" ht="76.5" x14ac:dyDescent="0.2">
      <c r="A752" s="7" t="s">
        <v>13</v>
      </c>
      <c r="B752" s="4" t="s">
        <v>114</v>
      </c>
      <c r="C752" s="4" t="s">
        <v>4807</v>
      </c>
      <c r="D752" s="8" t="s">
        <v>4808</v>
      </c>
      <c r="E752" s="4" t="s">
        <v>4809</v>
      </c>
      <c r="F752" s="4" t="s">
        <v>4809</v>
      </c>
      <c r="G752" s="4" t="s">
        <v>4810</v>
      </c>
      <c r="H752" s="4" t="s">
        <v>503</v>
      </c>
      <c r="I752" s="4">
        <v>165182</v>
      </c>
      <c r="J752" s="41">
        <v>42137</v>
      </c>
      <c r="K752" s="11">
        <v>2015</v>
      </c>
      <c r="L752" s="11">
        <v>2015</v>
      </c>
      <c r="M752" s="5">
        <v>5700</v>
      </c>
      <c r="N752" s="4"/>
      <c r="O752" s="4"/>
      <c r="P752" s="4"/>
    </row>
    <row r="753" spans="1:16" ht="25.5" x14ac:dyDescent="0.2">
      <c r="A753" s="7" t="s">
        <v>13</v>
      </c>
      <c r="B753" s="4" t="s">
        <v>16</v>
      </c>
      <c r="C753" s="4" t="s">
        <v>4811</v>
      </c>
      <c r="D753" s="8" t="s">
        <v>4812</v>
      </c>
      <c r="E753" s="4" t="s">
        <v>4813</v>
      </c>
      <c r="F753" s="4"/>
      <c r="G753" s="4" t="s">
        <v>4814</v>
      </c>
      <c r="H753" s="4" t="s">
        <v>503</v>
      </c>
      <c r="I753" s="4">
        <v>165182</v>
      </c>
      <c r="J753" s="41">
        <v>42179</v>
      </c>
      <c r="K753" s="11">
        <v>2015</v>
      </c>
      <c r="L753" s="11">
        <v>2015</v>
      </c>
      <c r="M753" s="5">
        <v>6000</v>
      </c>
      <c r="N753" s="4"/>
      <c r="O753" s="4"/>
      <c r="P753" s="4"/>
    </row>
    <row r="754" spans="1:16" ht="102" x14ac:dyDescent="0.2">
      <c r="A754" s="7" t="s">
        <v>13</v>
      </c>
      <c r="B754" s="4" t="s">
        <v>89</v>
      </c>
      <c r="C754" s="4" t="s">
        <v>4815</v>
      </c>
      <c r="D754" s="8" t="s">
        <v>4816</v>
      </c>
      <c r="E754" s="4"/>
      <c r="F754" s="4"/>
      <c r="G754" s="4" t="s">
        <v>4817</v>
      </c>
      <c r="H754" s="4" t="s">
        <v>4818</v>
      </c>
      <c r="I754" s="4"/>
      <c r="J754" s="41"/>
      <c r="K754" s="11">
        <v>2013</v>
      </c>
      <c r="L754" s="11">
        <v>2015</v>
      </c>
      <c r="M754" s="5">
        <v>30754</v>
      </c>
      <c r="N754" s="4"/>
      <c r="O754" s="4"/>
      <c r="P754" s="4"/>
    </row>
    <row r="755" spans="1:16" ht="191.25" x14ac:dyDescent="0.2">
      <c r="A755" s="7" t="s">
        <v>13</v>
      </c>
      <c r="B755" s="4" t="s">
        <v>89</v>
      </c>
      <c r="C755" s="4" t="s">
        <v>4819</v>
      </c>
      <c r="D755" s="8" t="s">
        <v>4816</v>
      </c>
      <c r="E755" s="4"/>
      <c r="F755" s="4"/>
      <c r="G755" s="4" t="s">
        <v>4820</v>
      </c>
      <c r="H755" s="4" t="s">
        <v>4818</v>
      </c>
      <c r="I755" s="4"/>
      <c r="J755" s="41"/>
      <c r="K755" s="11">
        <v>2014</v>
      </c>
      <c r="L755" s="11">
        <v>2015</v>
      </c>
      <c r="M755" s="5">
        <v>30636</v>
      </c>
      <c r="N755" s="4"/>
      <c r="O755" s="4"/>
      <c r="P755" s="4"/>
    </row>
    <row r="756" spans="1:16" ht="38.25" x14ac:dyDescent="0.2">
      <c r="A756" s="7" t="s">
        <v>13</v>
      </c>
      <c r="B756" s="4" t="s">
        <v>89</v>
      </c>
      <c r="C756" s="4"/>
      <c r="D756" s="8" t="s">
        <v>4821</v>
      </c>
      <c r="E756" s="4" t="s">
        <v>4822</v>
      </c>
      <c r="F756" s="4"/>
      <c r="G756" s="4" t="s">
        <v>4823</v>
      </c>
      <c r="H756" s="4" t="s">
        <v>4824</v>
      </c>
      <c r="I756" s="4">
        <v>36078913</v>
      </c>
      <c r="J756" s="41">
        <v>42171</v>
      </c>
      <c r="K756" s="11">
        <v>2015</v>
      </c>
      <c r="L756" s="11">
        <v>2015</v>
      </c>
      <c r="M756" s="5">
        <v>700</v>
      </c>
      <c r="N756" s="4"/>
      <c r="O756" s="4"/>
      <c r="P756" s="4"/>
    </row>
    <row r="757" spans="1:16" ht="25.5" x14ac:dyDescent="0.2">
      <c r="A757" s="7" t="s">
        <v>13</v>
      </c>
      <c r="B757" s="4" t="s">
        <v>90</v>
      </c>
      <c r="C757" s="4" t="s">
        <v>4715</v>
      </c>
      <c r="D757" s="8" t="s">
        <v>4716</v>
      </c>
      <c r="E757" s="4"/>
      <c r="F757" s="4" t="s">
        <v>988</v>
      </c>
      <c r="G757" s="4" t="s">
        <v>260</v>
      </c>
      <c r="H757" s="4" t="s">
        <v>4717</v>
      </c>
      <c r="I757" s="4"/>
      <c r="J757" s="41"/>
      <c r="K757" s="11"/>
      <c r="L757" s="11"/>
      <c r="M757" s="5">
        <v>108</v>
      </c>
      <c r="N757" s="4"/>
      <c r="O757" s="4"/>
      <c r="P757" s="4" t="s">
        <v>10157</v>
      </c>
    </row>
    <row r="758" spans="1:16" ht="63.75" x14ac:dyDescent="0.2">
      <c r="A758" s="7" t="s">
        <v>33</v>
      </c>
      <c r="B758" s="4" t="s">
        <v>91</v>
      </c>
      <c r="C758" s="4" t="s">
        <v>6646</v>
      </c>
      <c r="D758" s="8" t="s">
        <v>6647</v>
      </c>
      <c r="E758" s="4" t="s">
        <v>6648</v>
      </c>
      <c r="F758" s="4" t="s">
        <v>170</v>
      </c>
      <c r="G758" s="4" t="s">
        <v>6649</v>
      </c>
      <c r="H758" s="4" t="s">
        <v>6510</v>
      </c>
      <c r="I758" s="4">
        <v>165182</v>
      </c>
      <c r="J758" s="41">
        <v>42159</v>
      </c>
      <c r="K758" s="11">
        <v>2015</v>
      </c>
      <c r="L758" s="11">
        <v>2015</v>
      </c>
      <c r="M758" s="5">
        <v>1400</v>
      </c>
      <c r="N758" s="4"/>
      <c r="O758" s="4"/>
      <c r="P758" s="4"/>
    </row>
    <row r="759" spans="1:16" ht="63.75" x14ac:dyDescent="0.2">
      <c r="A759" s="7" t="s">
        <v>33</v>
      </c>
      <c r="B759" s="4" t="s">
        <v>91</v>
      </c>
      <c r="C759" s="4" t="s">
        <v>6650</v>
      </c>
      <c r="D759" s="8" t="s">
        <v>6647</v>
      </c>
      <c r="E759" s="4" t="s">
        <v>6651</v>
      </c>
      <c r="F759" s="4" t="s">
        <v>170</v>
      </c>
      <c r="G759" s="4" t="s">
        <v>6649</v>
      </c>
      <c r="H759" s="4" t="s">
        <v>6510</v>
      </c>
      <c r="I759" s="4">
        <v>165182</v>
      </c>
      <c r="J759" s="41">
        <v>42159</v>
      </c>
      <c r="K759" s="11">
        <v>2015</v>
      </c>
      <c r="L759" s="11">
        <v>2015</v>
      </c>
      <c r="M759" s="5">
        <v>3000</v>
      </c>
      <c r="N759" s="4"/>
      <c r="O759" s="4"/>
      <c r="P759" s="4"/>
    </row>
    <row r="760" spans="1:16" ht="38.25" x14ac:dyDescent="0.2">
      <c r="A760" s="7" t="s">
        <v>33</v>
      </c>
      <c r="B760" s="4" t="s">
        <v>91</v>
      </c>
      <c r="C760" s="4" t="s">
        <v>6652</v>
      </c>
      <c r="D760" s="8" t="s">
        <v>6653</v>
      </c>
      <c r="E760" s="4" t="s">
        <v>6654</v>
      </c>
      <c r="F760" s="4" t="s">
        <v>170</v>
      </c>
      <c r="G760" s="4" t="s">
        <v>6655</v>
      </c>
      <c r="H760" s="4" t="s">
        <v>6510</v>
      </c>
      <c r="I760" s="4">
        <v>165182</v>
      </c>
      <c r="J760" s="41">
        <v>42208</v>
      </c>
      <c r="K760" s="11">
        <v>2015</v>
      </c>
      <c r="L760" s="11">
        <v>2015</v>
      </c>
      <c r="M760" s="5">
        <v>1500</v>
      </c>
      <c r="N760" s="4"/>
      <c r="O760" s="4"/>
      <c r="P760" s="4"/>
    </row>
    <row r="761" spans="1:16" ht="63.75" x14ac:dyDescent="0.2">
      <c r="A761" s="7" t="s">
        <v>33</v>
      </c>
      <c r="B761" s="4" t="s">
        <v>92</v>
      </c>
      <c r="C761" s="4" t="s">
        <v>6489</v>
      </c>
      <c r="D761" s="8" t="s">
        <v>6490</v>
      </c>
      <c r="E761" s="4" t="s">
        <v>6656</v>
      </c>
      <c r="F761" s="4" t="s">
        <v>6657</v>
      </c>
      <c r="G761" s="4" t="s">
        <v>6658</v>
      </c>
      <c r="H761" s="4" t="s">
        <v>6421</v>
      </c>
      <c r="I761" s="4">
        <v>42169330</v>
      </c>
      <c r="J761" s="41">
        <v>42072</v>
      </c>
      <c r="K761" s="11">
        <v>2015</v>
      </c>
      <c r="L761" s="11">
        <v>2016</v>
      </c>
      <c r="M761" s="5">
        <v>9000</v>
      </c>
      <c r="N761" s="4"/>
      <c r="O761" s="4"/>
      <c r="P761" s="4"/>
    </row>
    <row r="762" spans="1:16" ht="38.25" x14ac:dyDescent="0.2">
      <c r="A762" s="7" t="s">
        <v>33</v>
      </c>
      <c r="B762" s="4" t="s">
        <v>92</v>
      </c>
      <c r="C762" s="4" t="s">
        <v>6659</v>
      </c>
      <c r="D762" s="8" t="s">
        <v>6660</v>
      </c>
      <c r="E762" s="4" t="s">
        <v>6661</v>
      </c>
      <c r="F762" s="4" t="s">
        <v>6662</v>
      </c>
      <c r="G762" s="4" t="s">
        <v>6663</v>
      </c>
      <c r="H762" s="4" t="s">
        <v>6421</v>
      </c>
      <c r="I762" s="4">
        <v>42169330</v>
      </c>
      <c r="J762" s="41">
        <v>42130</v>
      </c>
      <c r="K762" s="11">
        <v>2015</v>
      </c>
      <c r="L762" s="11">
        <v>2015</v>
      </c>
      <c r="M762" s="5">
        <v>2800</v>
      </c>
      <c r="N762" s="4"/>
      <c r="O762" s="4"/>
      <c r="P762" s="4"/>
    </row>
    <row r="763" spans="1:16" ht="25.5" x14ac:dyDescent="0.2">
      <c r="A763" s="7" t="s">
        <v>33</v>
      </c>
      <c r="B763" s="4" t="s">
        <v>92</v>
      </c>
      <c r="C763" s="4" t="s">
        <v>6664</v>
      </c>
      <c r="D763" s="8" t="s">
        <v>6665</v>
      </c>
      <c r="E763" s="4" t="s">
        <v>6666</v>
      </c>
      <c r="F763" s="4" t="s">
        <v>6483</v>
      </c>
      <c r="G763" s="4" t="s">
        <v>6667</v>
      </c>
      <c r="H763" s="4" t="s">
        <v>6421</v>
      </c>
      <c r="I763" s="4">
        <v>42169330</v>
      </c>
      <c r="J763" s="41">
        <v>42282</v>
      </c>
      <c r="K763" s="11">
        <v>2015</v>
      </c>
      <c r="L763" s="11">
        <v>2015</v>
      </c>
      <c r="M763" s="5">
        <v>2200</v>
      </c>
      <c r="N763" s="4"/>
      <c r="O763" s="4"/>
      <c r="P763" s="4"/>
    </row>
    <row r="764" spans="1:16" ht="25.5" x14ac:dyDescent="0.2">
      <c r="A764" s="7" t="s">
        <v>33</v>
      </c>
      <c r="B764" s="4" t="s">
        <v>92</v>
      </c>
      <c r="C764" s="4" t="s">
        <v>6668</v>
      </c>
      <c r="D764" s="8" t="s">
        <v>6669</v>
      </c>
      <c r="E764" s="4" t="s">
        <v>6670</v>
      </c>
      <c r="F764" s="4" t="s">
        <v>6483</v>
      </c>
      <c r="G764" s="4" t="s">
        <v>6667</v>
      </c>
      <c r="H764" s="4" t="s">
        <v>6421</v>
      </c>
      <c r="I764" s="4">
        <v>42169330</v>
      </c>
      <c r="J764" s="41">
        <v>42282</v>
      </c>
      <c r="K764" s="11">
        <v>2015</v>
      </c>
      <c r="L764" s="11">
        <v>2015</v>
      </c>
      <c r="M764" s="5">
        <v>1600</v>
      </c>
      <c r="N764" s="4"/>
      <c r="O764" s="4"/>
      <c r="P764" s="4"/>
    </row>
    <row r="765" spans="1:16" ht="25.5" x14ac:dyDescent="0.2">
      <c r="A765" s="7" t="s">
        <v>33</v>
      </c>
      <c r="B765" s="4" t="s">
        <v>92</v>
      </c>
      <c r="C765" s="4" t="s">
        <v>6671</v>
      </c>
      <c r="D765" s="8" t="s">
        <v>6672</v>
      </c>
      <c r="E765" s="4" t="s">
        <v>6673</v>
      </c>
      <c r="F765" s="4" t="s">
        <v>6483</v>
      </c>
      <c r="G765" s="4" t="s">
        <v>6667</v>
      </c>
      <c r="H765" s="4" t="s">
        <v>6421</v>
      </c>
      <c r="I765" s="4">
        <v>42169330</v>
      </c>
      <c r="J765" s="41">
        <v>42282</v>
      </c>
      <c r="K765" s="11">
        <v>2015</v>
      </c>
      <c r="L765" s="11">
        <v>2015</v>
      </c>
      <c r="M765" s="5">
        <v>2100</v>
      </c>
      <c r="N765" s="4"/>
      <c r="O765" s="4"/>
      <c r="P765" s="4"/>
    </row>
    <row r="766" spans="1:16" ht="38.25" x14ac:dyDescent="0.2">
      <c r="A766" s="7" t="s">
        <v>33</v>
      </c>
      <c r="B766" s="4" t="s">
        <v>92</v>
      </c>
      <c r="C766" s="4" t="s">
        <v>6674</v>
      </c>
      <c r="D766" s="8" t="s">
        <v>6675</v>
      </c>
      <c r="E766" s="4" t="s">
        <v>6676</v>
      </c>
      <c r="F766" s="4" t="s">
        <v>6677</v>
      </c>
      <c r="G766" s="4" t="s">
        <v>6663</v>
      </c>
      <c r="H766" s="4" t="s">
        <v>6421</v>
      </c>
      <c r="I766" s="4">
        <v>42169330</v>
      </c>
      <c r="J766" s="41">
        <v>42053</v>
      </c>
      <c r="K766" s="11">
        <v>2014</v>
      </c>
      <c r="L766" s="11">
        <v>2015</v>
      </c>
      <c r="M766" s="5">
        <v>1200</v>
      </c>
      <c r="N766" s="4"/>
      <c r="O766" s="4"/>
      <c r="P766" s="4"/>
    </row>
    <row r="767" spans="1:16" ht="38.25" x14ac:dyDescent="0.2">
      <c r="A767" s="7" t="s">
        <v>33</v>
      </c>
      <c r="B767" s="4" t="s">
        <v>93</v>
      </c>
      <c r="C767" s="4" t="s">
        <v>6678</v>
      </c>
      <c r="D767" s="8" t="s">
        <v>6553</v>
      </c>
      <c r="E767" s="4" t="s">
        <v>6679</v>
      </c>
      <c r="F767" s="4" t="s">
        <v>3104</v>
      </c>
      <c r="G767" s="4" t="s">
        <v>6680</v>
      </c>
      <c r="H767" s="4" t="s">
        <v>6510</v>
      </c>
      <c r="I767" s="4" t="s">
        <v>6681</v>
      </c>
      <c r="J767" s="41">
        <v>42159</v>
      </c>
      <c r="K767" s="11">
        <v>2015</v>
      </c>
      <c r="L767" s="11">
        <v>2015</v>
      </c>
      <c r="M767" s="5">
        <v>3000</v>
      </c>
      <c r="N767" s="4"/>
      <c r="O767" s="4"/>
      <c r="P767" s="4"/>
    </row>
    <row r="768" spans="1:16" ht="25.5" x14ac:dyDescent="0.2">
      <c r="A768" s="7" t="s">
        <v>33</v>
      </c>
      <c r="B768" s="4" t="s">
        <v>114</v>
      </c>
      <c r="C768" s="4" t="s">
        <v>6627</v>
      </c>
      <c r="D768" s="8" t="s">
        <v>6628</v>
      </c>
      <c r="E768" s="4" t="s">
        <v>6630</v>
      </c>
      <c r="F768" s="4"/>
      <c r="G768" s="4" t="s">
        <v>632</v>
      </c>
      <c r="H768" s="4" t="s">
        <v>452</v>
      </c>
      <c r="I768" s="4">
        <v>30778867</v>
      </c>
      <c r="J768" s="41">
        <v>42170</v>
      </c>
      <c r="K768" s="11">
        <v>2015</v>
      </c>
      <c r="L768" s="11">
        <v>2017</v>
      </c>
      <c r="M768" s="5">
        <v>7400</v>
      </c>
      <c r="N768" s="4" t="s">
        <v>6682</v>
      </c>
      <c r="O768" s="4"/>
      <c r="P768" s="4"/>
    </row>
    <row r="769" spans="1:16" ht="25.5" x14ac:dyDescent="0.2">
      <c r="A769" s="7" t="s">
        <v>14</v>
      </c>
      <c r="B769" s="4" t="s">
        <v>114</v>
      </c>
      <c r="C769" s="4" t="s">
        <v>6743</v>
      </c>
      <c r="D769" s="8" t="s">
        <v>6744</v>
      </c>
      <c r="E769" s="4" t="s">
        <v>6745</v>
      </c>
      <c r="F769" s="4" t="s">
        <v>6746</v>
      </c>
      <c r="G769" s="4" t="s">
        <v>6747</v>
      </c>
      <c r="H769" s="4" t="s">
        <v>503</v>
      </c>
      <c r="I769" s="4">
        <v>165182</v>
      </c>
      <c r="J769" s="41">
        <v>42178</v>
      </c>
      <c r="K769" s="11">
        <v>2015</v>
      </c>
      <c r="L769" s="11">
        <v>2015</v>
      </c>
      <c r="M769" s="5">
        <v>25000</v>
      </c>
      <c r="N769" s="4"/>
      <c r="O769" s="4"/>
      <c r="P769" s="4"/>
    </row>
    <row r="770" spans="1:16" ht="51" x14ac:dyDescent="0.2">
      <c r="A770" s="7" t="s">
        <v>14</v>
      </c>
      <c r="B770" s="4" t="s">
        <v>114</v>
      </c>
      <c r="C770" s="4" t="s">
        <v>6748</v>
      </c>
      <c r="D770" s="8" t="s">
        <v>6749</v>
      </c>
      <c r="E770" s="4" t="s">
        <v>6750</v>
      </c>
      <c r="F770" s="4" t="s">
        <v>6746</v>
      </c>
      <c r="G770" s="4" t="s">
        <v>6751</v>
      </c>
      <c r="H770" s="4" t="s">
        <v>503</v>
      </c>
      <c r="I770" s="4">
        <v>165182</v>
      </c>
      <c r="J770" s="41">
        <v>42538</v>
      </c>
      <c r="K770" s="11">
        <v>2015</v>
      </c>
      <c r="L770" s="11">
        <v>2015</v>
      </c>
      <c r="M770" s="5">
        <v>2300</v>
      </c>
      <c r="N770" s="4"/>
      <c r="O770" s="4"/>
      <c r="P770" s="4"/>
    </row>
    <row r="771" spans="1:16" ht="38.25" x14ac:dyDescent="0.2">
      <c r="A771" s="7" t="s">
        <v>14</v>
      </c>
      <c r="B771" s="4" t="s">
        <v>114</v>
      </c>
      <c r="C771" s="4" t="s">
        <v>6752</v>
      </c>
      <c r="D771" s="8" t="s">
        <v>6753</v>
      </c>
      <c r="E771" s="4" t="s">
        <v>6754</v>
      </c>
      <c r="F771" s="4" t="s">
        <v>6746</v>
      </c>
      <c r="G771" s="4" t="s">
        <v>6755</v>
      </c>
      <c r="H771" s="4" t="s">
        <v>503</v>
      </c>
      <c r="I771" s="4">
        <v>165182</v>
      </c>
      <c r="J771" s="41">
        <v>42179</v>
      </c>
      <c r="K771" s="11">
        <v>2015</v>
      </c>
      <c r="L771" s="11">
        <v>2015</v>
      </c>
      <c r="M771" s="5">
        <v>3000</v>
      </c>
      <c r="N771" s="4"/>
      <c r="O771" s="4"/>
      <c r="P771" s="4"/>
    </row>
    <row r="772" spans="1:16" ht="25.5" x14ac:dyDescent="0.2">
      <c r="A772" s="7" t="s">
        <v>14</v>
      </c>
      <c r="B772" s="4" t="s">
        <v>114</v>
      </c>
      <c r="C772" s="4" t="s">
        <v>6756</v>
      </c>
      <c r="D772" s="8" t="s">
        <v>6757</v>
      </c>
      <c r="E772" s="4" t="s">
        <v>6758</v>
      </c>
      <c r="F772" s="4" t="s">
        <v>6746</v>
      </c>
      <c r="G772" s="4" t="s">
        <v>6759</v>
      </c>
      <c r="H772" s="4" t="s">
        <v>503</v>
      </c>
      <c r="I772" s="4">
        <v>165182</v>
      </c>
      <c r="J772" s="41">
        <v>42179</v>
      </c>
      <c r="K772" s="11">
        <v>2015</v>
      </c>
      <c r="L772" s="11">
        <v>2015</v>
      </c>
      <c r="M772" s="5">
        <v>4000</v>
      </c>
      <c r="N772" s="4"/>
      <c r="O772" s="4"/>
      <c r="P772" s="4"/>
    </row>
    <row r="773" spans="1:16" ht="25.5" x14ac:dyDescent="0.2">
      <c r="A773" s="7" t="s">
        <v>14</v>
      </c>
      <c r="B773" s="4" t="s">
        <v>114</v>
      </c>
      <c r="C773" s="4" t="s">
        <v>6760</v>
      </c>
      <c r="D773" s="8" t="s">
        <v>6761</v>
      </c>
      <c r="E773" s="4" t="s">
        <v>6762</v>
      </c>
      <c r="F773" s="4" t="s">
        <v>6746</v>
      </c>
      <c r="G773" s="4" t="s">
        <v>6755</v>
      </c>
      <c r="H773" s="4" t="s">
        <v>503</v>
      </c>
      <c r="I773" s="4">
        <v>165182</v>
      </c>
      <c r="J773" s="41">
        <v>42172</v>
      </c>
      <c r="K773" s="11">
        <v>2015</v>
      </c>
      <c r="L773" s="11">
        <v>2015</v>
      </c>
      <c r="M773" s="5">
        <v>3000</v>
      </c>
      <c r="N773" s="4"/>
      <c r="O773" s="4"/>
      <c r="P773" s="4"/>
    </row>
    <row r="774" spans="1:16" ht="25.5" x14ac:dyDescent="0.2">
      <c r="A774" s="7" t="s">
        <v>14</v>
      </c>
      <c r="B774" s="4" t="s">
        <v>114</v>
      </c>
      <c r="C774" s="4" t="s">
        <v>6763</v>
      </c>
      <c r="D774" s="8" t="s">
        <v>6764</v>
      </c>
      <c r="E774" s="4" t="s">
        <v>6765</v>
      </c>
      <c r="F774" s="4" t="s">
        <v>6746</v>
      </c>
      <c r="G774" s="4" t="s">
        <v>6759</v>
      </c>
      <c r="H774" s="4" t="s">
        <v>503</v>
      </c>
      <c r="I774" s="4">
        <v>165182</v>
      </c>
      <c r="J774" s="41">
        <v>42179</v>
      </c>
      <c r="K774" s="11">
        <v>2015</v>
      </c>
      <c r="L774" s="11">
        <v>2015</v>
      </c>
      <c r="M774" s="5">
        <v>3000</v>
      </c>
      <c r="N774" s="4"/>
      <c r="O774" s="4"/>
      <c r="P774" s="4"/>
    </row>
    <row r="775" spans="1:16" ht="25.5" x14ac:dyDescent="0.2">
      <c r="A775" s="7" t="s">
        <v>14</v>
      </c>
      <c r="B775" s="4" t="s">
        <v>114</v>
      </c>
      <c r="C775" s="4" t="s">
        <v>6766</v>
      </c>
      <c r="D775" s="8" t="s">
        <v>6767</v>
      </c>
      <c r="E775" s="4" t="s">
        <v>6768</v>
      </c>
      <c r="F775" s="4" t="s">
        <v>6746</v>
      </c>
      <c r="G775" s="4" t="s">
        <v>6755</v>
      </c>
      <c r="H775" s="4" t="s">
        <v>503</v>
      </c>
      <c r="I775" s="4">
        <v>165182</v>
      </c>
      <c r="J775" s="41">
        <v>42172</v>
      </c>
      <c r="K775" s="11">
        <v>2015</v>
      </c>
      <c r="L775" s="11">
        <v>2015</v>
      </c>
      <c r="M775" s="5">
        <v>2000</v>
      </c>
      <c r="N775" s="4"/>
      <c r="O775" s="4"/>
      <c r="P775" s="4"/>
    </row>
    <row r="776" spans="1:16" ht="25.5" x14ac:dyDescent="0.2">
      <c r="A776" s="7" t="s">
        <v>14</v>
      </c>
      <c r="B776" s="4" t="s">
        <v>114</v>
      </c>
      <c r="C776" s="4" t="s">
        <v>6769</v>
      </c>
      <c r="D776" s="8" t="s">
        <v>6770</v>
      </c>
      <c r="E776" s="4" t="s">
        <v>6771</v>
      </c>
      <c r="F776" s="4" t="s">
        <v>6746</v>
      </c>
      <c r="G776" s="4" t="s">
        <v>6772</v>
      </c>
      <c r="H776" s="4" t="s">
        <v>503</v>
      </c>
      <c r="I776" s="4">
        <v>165182</v>
      </c>
      <c r="J776" s="41">
        <v>42179</v>
      </c>
      <c r="K776" s="11">
        <v>2015</v>
      </c>
      <c r="L776" s="11">
        <v>2015</v>
      </c>
      <c r="M776" s="5">
        <v>2000</v>
      </c>
      <c r="N776" s="4"/>
      <c r="O776" s="4"/>
      <c r="P776" s="4"/>
    </row>
    <row r="777" spans="1:16" x14ac:dyDescent="0.2">
      <c r="A777" s="7" t="s">
        <v>14</v>
      </c>
      <c r="B777" s="4" t="s">
        <v>114</v>
      </c>
      <c r="C777" s="4" t="s">
        <v>6773</v>
      </c>
      <c r="D777" s="8" t="s">
        <v>6774</v>
      </c>
      <c r="E777" s="4" t="s">
        <v>6775</v>
      </c>
      <c r="F777" s="4" t="s">
        <v>6776</v>
      </c>
      <c r="G777" s="4" t="s">
        <v>6777</v>
      </c>
      <c r="H777" s="4" t="s">
        <v>224</v>
      </c>
      <c r="I777" s="4">
        <v>30857571</v>
      </c>
      <c r="J777" s="41">
        <v>42356</v>
      </c>
      <c r="K777" s="11">
        <v>2016</v>
      </c>
      <c r="L777" s="11">
        <v>2016</v>
      </c>
      <c r="M777" s="5">
        <v>1300</v>
      </c>
      <c r="N777" s="4"/>
      <c r="O777" s="4"/>
      <c r="P777" s="4"/>
    </row>
    <row r="778" spans="1:16" ht="25.5" x14ac:dyDescent="0.2">
      <c r="A778" s="7" t="s">
        <v>14</v>
      </c>
      <c r="B778" s="4" t="s">
        <v>114</v>
      </c>
      <c r="C778" s="4" t="s">
        <v>6778</v>
      </c>
      <c r="D778" s="8" t="s">
        <v>6779</v>
      </c>
      <c r="E778" s="4" t="s">
        <v>6780</v>
      </c>
      <c r="F778" s="4" t="s">
        <v>6776</v>
      </c>
      <c r="G778" s="4" t="s">
        <v>223</v>
      </c>
      <c r="H778" s="4" t="s">
        <v>224</v>
      </c>
      <c r="I778" s="4">
        <v>30857571</v>
      </c>
      <c r="J778" s="41">
        <v>42333</v>
      </c>
      <c r="K778" s="11">
        <v>2016</v>
      </c>
      <c r="L778" s="11">
        <v>2016</v>
      </c>
      <c r="M778" s="5">
        <v>2000</v>
      </c>
      <c r="N778" s="4"/>
      <c r="O778" s="4"/>
      <c r="P778" s="4"/>
    </row>
    <row r="779" spans="1:16" ht="25.5" x14ac:dyDescent="0.2">
      <c r="A779" s="7" t="s">
        <v>14</v>
      </c>
      <c r="B779" s="4" t="s">
        <v>114</v>
      </c>
      <c r="C779" s="4" t="s">
        <v>6781</v>
      </c>
      <c r="D779" s="8" t="s">
        <v>6753</v>
      </c>
      <c r="E779" s="4"/>
      <c r="F779" s="4" t="s">
        <v>6782</v>
      </c>
      <c r="G779" s="4"/>
      <c r="H779" s="4" t="s">
        <v>6783</v>
      </c>
      <c r="I779" s="4">
        <v>36063606</v>
      </c>
      <c r="J779" s="41">
        <v>42331</v>
      </c>
      <c r="K779" s="11">
        <v>2015</v>
      </c>
      <c r="L779" s="11">
        <v>2015</v>
      </c>
      <c r="M779" s="5">
        <v>3000</v>
      </c>
      <c r="N779" s="4"/>
      <c r="O779" s="4"/>
      <c r="P779" s="4"/>
    </row>
    <row r="780" spans="1:16" ht="25.5" x14ac:dyDescent="0.2">
      <c r="A780" s="7" t="s">
        <v>14</v>
      </c>
      <c r="B780" s="4" t="s">
        <v>114</v>
      </c>
      <c r="C780" s="4" t="s">
        <v>6784</v>
      </c>
      <c r="D780" s="8" t="s">
        <v>6785</v>
      </c>
      <c r="E780" s="4"/>
      <c r="F780" s="4" t="s">
        <v>6782</v>
      </c>
      <c r="G780" s="4"/>
      <c r="H780" s="4" t="s">
        <v>6783</v>
      </c>
      <c r="I780" s="4">
        <v>36063606</v>
      </c>
      <c r="J780" s="41">
        <v>42331</v>
      </c>
      <c r="K780" s="11">
        <v>2015</v>
      </c>
      <c r="L780" s="11">
        <v>2015</v>
      </c>
      <c r="M780" s="5">
        <v>1500</v>
      </c>
      <c r="N780" s="4"/>
      <c r="O780" s="4"/>
      <c r="P780" s="4"/>
    </row>
    <row r="781" spans="1:16" ht="25.5" x14ac:dyDescent="0.2">
      <c r="A781" s="7" t="s">
        <v>14</v>
      </c>
      <c r="B781" s="4" t="s">
        <v>114</v>
      </c>
      <c r="C781" s="4" t="s">
        <v>6786</v>
      </c>
      <c r="D781" s="8" t="s">
        <v>6753</v>
      </c>
      <c r="E781" s="4" t="s">
        <v>6787</v>
      </c>
      <c r="F781" s="4" t="s">
        <v>6788</v>
      </c>
      <c r="G781" s="4" t="s">
        <v>6789</v>
      </c>
      <c r="H781" s="4" t="s">
        <v>6790</v>
      </c>
      <c r="I781" s="4">
        <v>603481</v>
      </c>
      <c r="J781" s="41">
        <v>42278</v>
      </c>
      <c r="K781" s="11">
        <v>2015</v>
      </c>
      <c r="L781" s="11">
        <v>2015</v>
      </c>
      <c r="M781" s="5">
        <v>700</v>
      </c>
      <c r="N781" s="4"/>
      <c r="O781" s="4"/>
      <c r="P781" s="4"/>
    </row>
    <row r="782" spans="1:16" ht="38.25" x14ac:dyDescent="0.2">
      <c r="A782" s="7" t="s">
        <v>14</v>
      </c>
      <c r="B782" s="4" t="s">
        <v>114</v>
      </c>
      <c r="C782" s="4" t="s">
        <v>6791</v>
      </c>
      <c r="D782" s="8" t="s">
        <v>6792</v>
      </c>
      <c r="E782" s="4">
        <v>51501356</v>
      </c>
      <c r="F782" s="4" t="s">
        <v>602</v>
      </c>
      <c r="G782" s="4" t="s">
        <v>6328</v>
      </c>
      <c r="H782" s="4" t="s">
        <v>311</v>
      </c>
      <c r="I782" s="4">
        <v>36060356</v>
      </c>
      <c r="J782" s="41">
        <v>42227</v>
      </c>
      <c r="K782" s="11">
        <v>2015</v>
      </c>
      <c r="L782" s="11">
        <v>2016</v>
      </c>
      <c r="M782" s="5">
        <v>1500</v>
      </c>
      <c r="N782" s="4"/>
      <c r="O782" s="4"/>
      <c r="P782" s="4"/>
    </row>
    <row r="783" spans="1:16" ht="38.25" x14ac:dyDescent="0.2">
      <c r="A783" s="7" t="s">
        <v>14</v>
      </c>
      <c r="B783" s="4" t="s">
        <v>114</v>
      </c>
      <c r="C783" s="4" t="s">
        <v>6793</v>
      </c>
      <c r="D783" s="8" t="s">
        <v>6724</v>
      </c>
      <c r="E783" s="4">
        <v>51500067</v>
      </c>
      <c r="F783" s="4" t="s">
        <v>602</v>
      </c>
      <c r="G783" s="4" t="s">
        <v>6328</v>
      </c>
      <c r="H783" s="4" t="s">
        <v>311</v>
      </c>
      <c r="I783" s="4">
        <v>36060356</v>
      </c>
      <c r="J783" s="41">
        <v>42233</v>
      </c>
      <c r="K783" s="11">
        <v>2015</v>
      </c>
      <c r="L783" s="11">
        <v>2016</v>
      </c>
      <c r="M783" s="5">
        <v>3000</v>
      </c>
      <c r="N783" s="4"/>
      <c r="O783" s="4"/>
      <c r="P783" s="4"/>
    </row>
    <row r="784" spans="1:16" ht="25.5" x14ac:dyDescent="0.2">
      <c r="A784" s="7" t="s">
        <v>14</v>
      </c>
      <c r="B784" s="4" t="s">
        <v>114</v>
      </c>
      <c r="C784" s="4" t="s">
        <v>6794</v>
      </c>
      <c r="D784" s="8" t="s">
        <v>6753</v>
      </c>
      <c r="E784" s="4" t="s">
        <v>6795</v>
      </c>
      <c r="F784" s="4" t="s">
        <v>6796</v>
      </c>
      <c r="G784" s="4" t="s">
        <v>6797</v>
      </c>
      <c r="H784" s="4" t="s">
        <v>6798</v>
      </c>
      <c r="I784" s="4">
        <v>30856868</v>
      </c>
      <c r="J784" s="41">
        <v>42222</v>
      </c>
      <c r="K784" s="11">
        <v>2015</v>
      </c>
      <c r="L784" s="11">
        <v>2015</v>
      </c>
      <c r="M784" s="5">
        <v>2000</v>
      </c>
      <c r="N784" s="4"/>
      <c r="O784" s="4"/>
      <c r="P784" s="4"/>
    </row>
    <row r="785" spans="1:16" ht="25.5" x14ac:dyDescent="0.2">
      <c r="A785" s="7" t="s">
        <v>14</v>
      </c>
      <c r="B785" s="4" t="s">
        <v>114</v>
      </c>
      <c r="C785" s="4" t="s">
        <v>6769</v>
      </c>
      <c r="D785" s="8" t="s">
        <v>6770</v>
      </c>
      <c r="E785" s="4" t="s">
        <v>6799</v>
      </c>
      <c r="F785" s="4" t="s">
        <v>6788</v>
      </c>
      <c r="G785" s="4" t="s">
        <v>6789</v>
      </c>
      <c r="H785" s="4" t="s">
        <v>6790</v>
      </c>
      <c r="I785" s="4">
        <v>603481</v>
      </c>
      <c r="J785" s="41">
        <v>42205</v>
      </c>
      <c r="K785" s="11">
        <v>2015</v>
      </c>
      <c r="L785" s="11">
        <v>2015</v>
      </c>
      <c r="M785" s="5">
        <v>500</v>
      </c>
      <c r="N785" s="4"/>
      <c r="O785" s="4"/>
      <c r="P785" s="4"/>
    </row>
    <row r="786" spans="1:16" ht="25.5" x14ac:dyDescent="0.2">
      <c r="A786" s="7" t="s">
        <v>14</v>
      </c>
      <c r="B786" s="4" t="s">
        <v>114</v>
      </c>
      <c r="C786" s="4" t="s">
        <v>6800</v>
      </c>
      <c r="D786" s="8" t="s">
        <v>6801</v>
      </c>
      <c r="E786" s="4" t="s">
        <v>6802</v>
      </c>
      <c r="F786" s="4" t="s">
        <v>6788</v>
      </c>
      <c r="G786" s="4" t="s">
        <v>6789</v>
      </c>
      <c r="H786" s="4" t="s">
        <v>6790</v>
      </c>
      <c r="I786" s="4">
        <v>603481</v>
      </c>
      <c r="J786" s="41">
        <v>42205</v>
      </c>
      <c r="K786" s="11">
        <v>2015</v>
      </c>
      <c r="L786" s="11">
        <v>2015</v>
      </c>
      <c r="M786" s="5">
        <v>300</v>
      </c>
      <c r="N786" s="4"/>
      <c r="O786" s="4"/>
      <c r="P786" s="4"/>
    </row>
    <row r="787" spans="1:16" ht="38.25" x14ac:dyDescent="0.2">
      <c r="A787" s="7" t="s">
        <v>14</v>
      </c>
      <c r="B787" s="4" t="s">
        <v>114</v>
      </c>
      <c r="C787" s="4" t="s">
        <v>6803</v>
      </c>
      <c r="D787" s="8" t="s">
        <v>6804</v>
      </c>
      <c r="E787" s="4"/>
      <c r="F787" s="4"/>
      <c r="G787" s="4"/>
      <c r="H787" s="4" t="s">
        <v>6805</v>
      </c>
      <c r="I787" s="4"/>
      <c r="J787" s="41">
        <v>42186</v>
      </c>
      <c r="K787" s="11">
        <v>2015</v>
      </c>
      <c r="L787" s="11">
        <v>2015</v>
      </c>
      <c r="M787" s="5">
        <v>500</v>
      </c>
      <c r="N787" s="4"/>
      <c r="O787" s="4"/>
      <c r="P787" s="4"/>
    </row>
    <row r="788" spans="1:16" ht="25.5" x14ac:dyDescent="0.2">
      <c r="A788" s="7" t="s">
        <v>14</v>
      </c>
      <c r="B788" s="4" t="s">
        <v>114</v>
      </c>
      <c r="C788" s="4" t="s">
        <v>6806</v>
      </c>
      <c r="D788" s="8" t="s">
        <v>6807</v>
      </c>
      <c r="E788" s="4" t="s">
        <v>6808</v>
      </c>
      <c r="F788" s="4" t="s">
        <v>6809</v>
      </c>
      <c r="G788" s="4"/>
      <c r="H788" s="4" t="s">
        <v>6810</v>
      </c>
      <c r="I788" s="4">
        <v>30844789</v>
      </c>
      <c r="J788" s="41">
        <v>42140</v>
      </c>
      <c r="K788" s="11">
        <v>2015</v>
      </c>
      <c r="L788" s="11">
        <v>2016</v>
      </c>
      <c r="M788" s="5">
        <v>1500</v>
      </c>
      <c r="N788" s="4"/>
      <c r="O788" s="4"/>
      <c r="P788" s="4"/>
    </row>
    <row r="789" spans="1:16" x14ac:dyDescent="0.2">
      <c r="A789" s="7" t="s">
        <v>14</v>
      </c>
      <c r="B789" s="4" t="s">
        <v>114</v>
      </c>
      <c r="C789" s="4" t="s">
        <v>6811</v>
      </c>
      <c r="D789" s="8" t="s">
        <v>6774</v>
      </c>
      <c r="E789" s="4" t="s">
        <v>6812</v>
      </c>
      <c r="F789" s="4" t="s">
        <v>6776</v>
      </c>
      <c r="G789" s="4" t="s">
        <v>6777</v>
      </c>
      <c r="H789" s="4" t="s">
        <v>224</v>
      </c>
      <c r="I789" s="4">
        <v>30857571</v>
      </c>
      <c r="J789" s="41">
        <v>41992</v>
      </c>
      <c r="K789" s="11">
        <v>2015</v>
      </c>
      <c r="L789" s="11">
        <v>2015</v>
      </c>
      <c r="M789" s="5">
        <v>1500</v>
      </c>
      <c r="N789" s="4"/>
      <c r="O789" s="4"/>
      <c r="P789" s="4"/>
    </row>
    <row r="790" spans="1:16" ht="25.5" x14ac:dyDescent="0.2">
      <c r="A790" s="7" t="s">
        <v>14</v>
      </c>
      <c r="B790" s="4" t="s">
        <v>114</v>
      </c>
      <c r="C790" s="4" t="s">
        <v>6813</v>
      </c>
      <c r="D790" s="8" t="s">
        <v>6814</v>
      </c>
      <c r="E790" s="4" t="s">
        <v>6815</v>
      </c>
      <c r="F790" s="4" t="s">
        <v>6746</v>
      </c>
      <c r="G790" s="4" t="s">
        <v>6772</v>
      </c>
      <c r="H790" s="4" t="s">
        <v>503</v>
      </c>
      <c r="I790" s="4">
        <v>165182</v>
      </c>
      <c r="J790" s="41">
        <v>42179</v>
      </c>
      <c r="K790" s="11">
        <v>2015</v>
      </c>
      <c r="L790" s="11">
        <v>2015</v>
      </c>
      <c r="M790" s="5">
        <v>6500</v>
      </c>
      <c r="N790" s="4"/>
      <c r="O790" s="4"/>
      <c r="P790" s="4"/>
    </row>
    <row r="791" spans="1:16" x14ac:dyDescent="0.2">
      <c r="A791" s="7" t="s">
        <v>14</v>
      </c>
      <c r="B791" s="4" t="s">
        <v>114</v>
      </c>
      <c r="C791" s="4" t="s">
        <v>6816</v>
      </c>
      <c r="D791" s="8" t="s">
        <v>6817</v>
      </c>
      <c r="E791" s="4" t="s">
        <v>6818</v>
      </c>
      <c r="F791" s="4" t="s">
        <v>6746</v>
      </c>
      <c r="G791" s="4" t="s">
        <v>6819</v>
      </c>
      <c r="H791" s="4" t="s">
        <v>503</v>
      </c>
      <c r="I791" s="4">
        <v>165182</v>
      </c>
      <c r="J791" s="41">
        <v>42157</v>
      </c>
      <c r="K791" s="11">
        <v>2015</v>
      </c>
      <c r="L791" s="11">
        <v>2015</v>
      </c>
      <c r="M791" s="5">
        <v>3000</v>
      </c>
      <c r="N791" s="4"/>
      <c r="O791" s="4"/>
      <c r="P791" s="4"/>
    </row>
    <row r="792" spans="1:16" ht="38.25" x14ac:dyDescent="0.2">
      <c r="A792" s="7" t="s">
        <v>14</v>
      </c>
      <c r="B792" s="4" t="s">
        <v>114</v>
      </c>
      <c r="C792" s="4" t="s">
        <v>6820</v>
      </c>
      <c r="D792" s="8" t="s">
        <v>6821</v>
      </c>
      <c r="E792" s="4" t="s">
        <v>6822</v>
      </c>
      <c r="F792" s="4" t="s">
        <v>6746</v>
      </c>
      <c r="G792" s="4" t="s">
        <v>6819</v>
      </c>
      <c r="H792" s="4" t="s">
        <v>503</v>
      </c>
      <c r="I792" s="4">
        <v>165182</v>
      </c>
      <c r="J792" s="41">
        <v>42157</v>
      </c>
      <c r="K792" s="11">
        <v>2015</v>
      </c>
      <c r="L792" s="11">
        <v>2015</v>
      </c>
      <c r="M792" s="5">
        <v>2000</v>
      </c>
      <c r="N792" s="4"/>
      <c r="O792" s="4"/>
      <c r="P792" s="4"/>
    </row>
    <row r="793" spans="1:16" ht="25.5" x14ac:dyDescent="0.2">
      <c r="A793" s="7" t="s">
        <v>14</v>
      </c>
      <c r="B793" s="4" t="s">
        <v>114</v>
      </c>
      <c r="C793" s="4" t="s">
        <v>6823</v>
      </c>
      <c r="D793" s="8" t="s">
        <v>6824</v>
      </c>
      <c r="E793" s="4" t="s">
        <v>6825</v>
      </c>
      <c r="F793" s="4" t="s">
        <v>6746</v>
      </c>
      <c r="G793" s="4" t="s">
        <v>6819</v>
      </c>
      <c r="H793" s="4" t="s">
        <v>503</v>
      </c>
      <c r="I793" s="4">
        <v>165182</v>
      </c>
      <c r="J793" s="41">
        <v>42157</v>
      </c>
      <c r="K793" s="11">
        <v>2015</v>
      </c>
      <c r="L793" s="11">
        <v>2015</v>
      </c>
      <c r="M793" s="5">
        <v>1000</v>
      </c>
      <c r="N793" s="4"/>
      <c r="O793" s="4"/>
      <c r="P793" s="4"/>
    </row>
    <row r="794" spans="1:16" ht="25.5" x14ac:dyDescent="0.2">
      <c r="A794" s="7" t="s">
        <v>14</v>
      </c>
      <c r="B794" s="4" t="s">
        <v>114</v>
      </c>
      <c r="C794" s="4" t="s">
        <v>6826</v>
      </c>
      <c r="D794" s="8" t="s">
        <v>6827</v>
      </c>
      <c r="E794" s="4" t="s">
        <v>6828</v>
      </c>
      <c r="F794" s="4" t="s">
        <v>6746</v>
      </c>
      <c r="G794" s="4" t="s">
        <v>6819</v>
      </c>
      <c r="H794" s="4" t="s">
        <v>503</v>
      </c>
      <c r="I794" s="4">
        <v>165182</v>
      </c>
      <c r="J794" s="41">
        <v>42157</v>
      </c>
      <c r="K794" s="11">
        <v>2015</v>
      </c>
      <c r="L794" s="11">
        <v>2015</v>
      </c>
      <c r="M794" s="5">
        <v>3500</v>
      </c>
      <c r="N794" s="4"/>
      <c r="O794" s="4"/>
      <c r="P794" s="4"/>
    </row>
    <row r="795" spans="1:16" x14ac:dyDescent="0.2">
      <c r="A795" s="7" t="s">
        <v>14</v>
      </c>
      <c r="B795" s="4" t="s">
        <v>114</v>
      </c>
      <c r="C795" s="4" t="s">
        <v>6829</v>
      </c>
      <c r="D795" s="8" t="s">
        <v>6830</v>
      </c>
      <c r="E795" s="4" t="s">
        <v>6831</v>
      </c>
      <c r="F795" s="4"/>
      <c r="G795" s="4"/>
      <c r="H795" s="4" t="s">
        <v>6832</v>
      </c>
      <c r="I795" s="4">
        <v>36816388</v>
      </c>
      <c r="J795" s="41">
        <v>42108</v>
      </c>
      <c r="K795" s="11">
        <v>2015</v>
      </c>
      <c r="L795" s="11">
        <v>2016</v>
      </c>
      <c r="M795" s="5">
        <v>700</v>
      </c>
      <c r="N795" s="4"/>
      <c r="O795" s="4"/>
      <c r="P795" s="4"/>
    </row>
    <row r="796" spans="1:16" x14ac:dyDescent="0.2">
      <c r="A796" s="7" t="s">
        <v>28</v>
      </c>
      <c r="B796" s="4" t="s">
        <v>99</v>
      </c>
      <c r="C796" s="4" t="s">
        <v>494</v>
      </c>
      <c r="D796" s="8" t="s">
        <v>495</v>
      </c>
      <c r="E796" s="4" t="s">
        <v>496</v>
      </c>
      <c r="F796" s="4"/>
      <c r="G796" s="4"/>
      <c r="H796" s="4" t="s">
        <v>497</v>
      </c>
      <c r="I796" s="4">
        <v>31637051</v>
      </c>
      <c r="J796" s="41">
        <v>42305</v>
      </c>
      <c r="K796" s="11">
        <v>2015</v>
      </c>
      <c r="L796" s="11">
        <v>2015</v>
      </c>
      <c r="M796" s="5">
        <v>1000</v>
      </c>
      <c r="N796" s="4"/>
      <c r="O796" s="4"/>
      <c r="P796" s="4"/>
    </row>
    <row r="797" spans="1:16" ht="25.5" x14ac:dyDescent="0.2">
      <c r="A797" s="7" t="s">
        <v>28</v>
      </c>
      <c r="B797" s="4" t="s">
        <v>99</v>
      </c>
      <c r="C797" s="4" t="s">
        <v>498</v>
      </c>
      <c r="D797" s="8" t="s">
        <v>499</v>
      </c>
      <c r="E797" s="4" t="s">
        <v>500</v>
      </c>
      <c r="F797" s="4" t="s">
        <v>501</v>
      </c>
      <c r="G797" s="4" t="s">
        <v>502</v>
      </c>
      <c r="H797" s="4" t="s">
        <v>503</v>
      </c>
      <c r="I797" s="4">
        <v>165182</v>
      </c>
      <c r="J797" s="41">
        <v>42151</v>
      </c>
      <c r="K797" s="11">
        <v>2015</v>
      </c>
      <c r="L797" s="11">
        <v>2015</v>
      </c>
      <c r="M797" s="5">
        <v>1200</v>
      </c>
      <c r="N797" s="4"/>
      <c r="O797" s="4"/>
      <c r="P797" s="4"/>
    </row>
    <row r="798" spans="1:16" ht="63.75" x14ac:dyDescent="0.2">
      <c r="A798" s="7" t="s">
        <v>28</v>
      </c>
      <c r="B798" s="4" t="s">
        <v>99</v>
      </c>
      <c r="C798" s="4" t="s">
        <v>504</v>
      </c>
      <c r="D798" s="8" t="s">
        <v>505</v>
      </c>
      <c r="E798" s="4" t="s">
        <v>506</v>
      </c>
      <c r="F798" s="4"/>
      <c r="G798" s="4"/>
      <c r="H798" s="4" t="s">
        <v>507</v>
      </c>
      <c r="I798" s="4">
        <v>329321</v>
      </c>
      <c r="J798" s="41">
        <v>42199</v>
      </c>
      <c r="K798" s="11">
        <v>2015</v>
      </c>
      <c r="L798" s="11">
        <v>2015</v>
      </c>
      <c r="M798" s="5">
        <v>500</v>
      </c>
      <c r="N798" s="4"/>
      <c r="O798" s="4"/>
      <c r="P798" s="4"/>
    </row>
    <row r="799" spans="1:16" ht="25.5" x14ac:dyDescent="0.2">
      <c r="A799" s="7" t="s">
        <v>28</v>
      </c>
      <c r="B799" s="4"/>
      <c r="C799" s="4" t="s">
        <v>345</v>
      </c>
      <c r="D799" s="8" t="s">
        <v>479</v>
      </c>
      <c r="E799" s="4" t="s">
        <v>480</v>
      </c>
      <c r="F799" s="4"/>
      <c r="G799" s="4" t="s">
        <v>345</v>
      </c>
      <c r="H799" s="4" t="s">
        <v>481</v>
      </c>
      <c r="I799" s="4">
        <v>30778867</v>
      </c>
      <c r="J799" s="41">
        <v>41863</v>
      </c>
      <c r="K799" s="11">
        <v>2015</v>
      </c>
      <c r="L799" s="11">
        <v>2017</v>
      </c>
      <c r="M799" s="5">
        <v>23086</v>
      </c>
      <c r="N799" s="4" t="s">
        <v>492</v>
      </c>
      <c r="O799" s="4"/>
      <c r="P799" s="4"/>
    </row>
    <row r="800" spans="1:16" ht="25.5" x14ac:dyDescent="0.2">
      <c r="A800" s="7" t="s">
        <v>28</v>
      </c>
      <c r="B800" s="4"/>
      <c r="C800" s="4" t="s">
        <v>508</v>
      </c>
      <c r="D800" s="8" t="s">
        <v>479</v>
      </c>
      <c r="E800" s="4" t="s">
        <v>509</v>
      </c>
      <c r="F800" s="4"/>
      <c r="G800" s="4"/>
      <c r="H800" s="4" t="s">
        <v>510</v>
      </c>
      <c r="I800" s="4">
        <v>36409111</v>
      </c>
      <c r="J800" s="41">
        <v>42059</v>
      </c>
      <c r="K800" s="11">
        <v>2015</v>
      </c>
      <c r="L800" s="11">
        <v>2016</v>
      </c>
      <c r="M800" s="5">
        <v>100000</v>
      </c>
      <c r="N800" s="4" t="s">
        <v>509</v>
      </c>
      <c r="O800" s="4"/>
      <c r="P800" s="4"/>
    </row>
    <row r="801" spans="1:16" ht="38.25" x14ac:dyDescent="0.2">
      <c r="A801" s="7" t="s">
        <v>28</v>
      </c>
      <c r="B801" s="4"/>
      <c r="C801" s="4" t="s">
        <v>511</v>
      </c>
      <c r="D801" s="8" t="s">
        <v>479</v>
      </c>
      <c r="E801" s="4" t="s">
        <v>512</v>
      </c>
      <c r="F801" s="4"/>
      <c r="G801" s="4"/>
      <c r="H801" s="4" t="s">
        <v>513</v>
      </c>
      <c r="I801" s="4">
        <v>179124</v>
      </c>
      <c r="J801" s="41">
        <v>42129</v>
      </c>
      <c r="K801" s="11">
        <v>2015</v>
      </c>
      <c r="L801" s="11">
        <v>2015</v>
      </c>
      <c r="M801" s="5">
        <v>625</v>
      </c>
      <c r="N801" s="4" t="s">
        <v>512</v>
      </c>
      <c r="O801" s="4"/>
      <c r="P801" s="4"/>
    </row>
    <row r="802" spans="1:16" ht="38.25" x14ac:dyDescent="0.2">
      <c r="A802" s="7" t="s">
        <v>28</v>
      </c>
      <c r="B802" s="4"/>
      <c r="C802" s="4" t="s">
        <v>514</v>
      </c>
      <c r="D802" s="8" t="s">
        <v>479</v>
      </c>
      <c r="E802" s="4" t="s">
        <v>515</v>
      </c>
      <c r="F802" s="4"/>
      <c r="G802" s="4"/>
      <c r="H802" s="4" t="s">
        <v>516</v>
      </c>
      <c r="I802" s="4">
        <v>44540973</v>
      </c>
      <c r="J802" s="41">
        <v>42314</v>
      </c>
      <c r="K802" s="11">
        <v>2015</v>
      </c>
      <c r="L802" s="11">
        <v>2015</v>
      </c>
      <c r="M802" s="5">
        <v>8000</v>
      </c>
      <c r="N802" s="4" t="s">
        <v>515</v>
      </c>
      <c r="O802" s="4"/>
      <c r="P802" s="4"/>
    </row>
    <row r="803" spans="1:16" ht="25.5" x14ac:dyDescent="0.2">
      <c r="A803" s="7" t="s">
        <v>28</v>
      </c>
      <c r="B803" s="4"/>
      <c r="C803" s="4" t="s">
        <v>517</v>
      </c>
      <c r="D803" s="8" t="s">
        <v>479</v>
      </c>
      <c r="E803" s="4" t="s">
        <v>518</v>
      </c>
      <c r="F803" s="4"/>
      <c r="G803" s="4"/>
      <c r="H803" s="4" t="s">
        <v>519</v>
      </c>
      <c r="I803" s="4">
        <v>684325</v>
      </c>
      <c r="J803" s="41">
        <v>42003</v>
      </c>
      <c r="K803" s="11">
        <v>2015</v>
      </c>
      <c r="L803" s="11">
        <v>2015</v>
      </c>
      <c r="M803" s="5">
        <v>550</v>
      </c>
      <c r="N803" s="4" t="s">
        <v>518</v>
      </c>
      <c r="O803" s="4"/>
      <c r="P803" s="4"/>
    </row>
    <row r="804" spans="1:16" ht="38.25" x14ac:dyDescent="0.2">
      <c r="A804" s="7" t="s">
        <v>28</v>
      </c>
      <c r="B804" s="4"/>
      <c r="C804" s="4" t="s">
        <v>520</v>
      </c>
      <c r="D804" s="8" t="s">
        <v>521</v>
      </c>
      <c r="E804" s="4" t="s">
        <v>522</v>
      </c>
      <c r="F804" s="4"/>
      <c r="G804" s="4" t="s">
        <v>523</v>
      </c>
      <c r="H804" s="4" t="s">
        <v>524</v>
      </c>
      <c r="I804" s="4">
        <v>165182</v>
      </c>
      <c r="J804" s="41">
        <v>42185</v>
      </c>
      <c r="K804" s="11">
        <v>2015</v>
      </c>
      <c r="L804" s="11">
        <v>2015</v>
      </c>
      <c r="M804" s="5">
        <v>3500</v>
      </c>
      <c r="N804" s="4" t="s">
        <v>525</v>
      </c>
      <c r="O804" s="4"/>
      <c r="P804" s="4"/>
    </row>
    <row r="805" spans="1:16" ht="25.5" x14ac:dyDescent="0.2">
      <c r="A805" s="7" t="s">
        <v>19</v>
      </c>
      <c r="B805" s="4" t="s">
        <v>114</v>
      </c>
      <c r="C805" s="4" t="s">
        <v>5101</v>
      </c>
      <c r="D805" s="8" t="s">
        <v>5102</v>
      </c>
      <c r="E805" s="4" t="s">
        <v>5103</v>
      </c>
      <c r="F805" s="4"/>
      <c r="G805" s="4" t="s">
        <v>5104</v>
      </c>
      <c r="H805" s="4" t="s">
        <v>5105</v>
      </c>
      <c r="I805" s="4"/>
      <c r="J805" s="41">
        <v>42302</v>
      </c>
      <c r="K805" s="11">
        <v>2015</v>
      </c>
      <c r="L805" s="11">
        <v>2015</v>
      </c>
      <c r="M805" s="5">
        <v>10000</v>
      </c>
      <c r="N805" s="4" t="s">
        <v>5069</v>
      </c>
      <c r="O805" s="4"/>
      <c r="P805" s="4"/>
    </row>
    <row r="806" spans="1:16" ht="25.5" x14ac:dyDescent="0.2">
      <c r="A806" s="7" t="s">
        <v>32</v>
      </c>
      <c r="B806" s="4" t="s">
        <v>61</v>
      </c>
      <c r="C806" s="4" t="s">
        <v>5265</v>
      </c>
      <c r="D806" s="8" t="s">
        <v>5113</v>
      </c>
      <c r="E806" s="4">
        <v>3150002801</v>
      </c>
      <c r="F806" s="4" t="s">
        <v>393</v>
      </c>
      <c r="G806" s="4" t="s">
        <v>5266</v>
      </c>
      <c r="H806" s="4" t="s">
        <v>5266</v>
      </c>
      <c r="I806" s="4">
        <v>47197200</v>
      </c>
      <c r="J806" s="41">
        <v>42237</v>
      </c>
      <c r="K806" s="11">
        <v>2015</v>
      </c>
      <c r="L806" s="11">
        <v>2015</v>
      </c>
      <c r="M806" s="5">
        <v>12000</v>
      </c>
      <c r="N806" s="4"/>
      <c r="O806" s="4"/>
      <c r="P806" s="4" t="s">
        <v>10157</v>
      </c>
    </row>
    <row r="807" spans="1:16" ht="25.5" x14ac:dyDescent="0.2">
      <c r="A807" s="7" t="s">
        <v>30</v>
      </c>
      <c r="B807" s="4" t="s">
        <v>44</v>
      </c>
      <c r="C807" s="4" t="s">
        <v>1089</v>
      </c>
      <c r="D807" s="8" t="s">
        <v>1090</v>
      </c>
      <c r="E807" s="4" t="s">
        <v>1091</v>
      </c>
      <c r="F807" s="4"/>
      <c r="G807" s="4" t="s">
        <v>1087</v>
      </c>
      <c r="H807" s="4" t="s">
        <v>1092</v>
      </c>
      <c r="I807" s="4">
        <v>45534144</v>
      </c>
      <c r="J807" s="41">
        <v>41956</v>
      </c>
      <c r="K807" s="11">
        <v>2014</v>
      </c>
      <c r="L807" s="11">
        <v>2014</v>
      </c>
      <c r="M807" s="5">
        <v>3900</v>
      </c>
      <c r="N807" s="4"/>
      <c r="O807" s="4"/>
      <c r="P807" s="4" t="s">
        <v>10157</v>
      </c>
    </row>
    <row r="808" spans="1:16" ht="25.5" x14ac:dyDescent="0.2">
      <c r="A808" s="7" t="s">
        <v>30</v>
      </c>
      <c r="B808" s="4" t="s">
        <v>44</v>
      </c>
      <c r="C808" s="4" t="s">
        <v>1093</v>
      </c>
      <c r="D808" s="8" t="s">
        <v>1094</v>
      </c>
      <c r="E808" s="4" t="s">
        <v>1095</v>
      </c>
      <c r="F808" s="4"/>
      <c r="G808" s="4" t="s">
        <v>1087</v>
      </c>
      <c r="H808" s="4" t="s">
        <v>1096</v>
      </c>
      <c r="I808" s="4">
        <v>44307535</v>
      </c>
      <c r="J808" s="41">
        <v>41946</v>
      </c>
      <c r="K808" s="11">
        <v>2014</v>
      </c>
      <c r="L808" s="11">
        <v>2014</v>
      </c>
      <c r="M808" s="5">
        <v>3000</v>
      </c>
      <c r="N808" s="4"/>
      <c r="O808" s="4"/>
      <c r="P808" s="4" t="s">
        <v>10157</v>
      </c>
    </row>
    <row r="809" spans="1:16" ht="25.5" x14ac:dyDescent="0.2">
      <c r="A809" s="7" t="s">
        <v>30</v>
      </c>
      <c r="B809" s="4" t="s">
        <v>44</v>
      </c>
      <c r="C809" s="4" t="s">
        <v>1097</v>
      </c>
      <c r="D809" s="8" t="s">
        <v>1098</v>
      </c>
      <c r="E809" s="4">
        <v>42278</v>
      </c>
      <c r="F809" s="4"/>
      <c r="G809" s="4" t="s">
        <v>1087</v>
      </c>
      <c r="H809" s="4" t="s">
        <v>1099</v>
      </c>
      <c r="I809" s="4">
        <v>35792108</v>
      </c>
      <c r="J809" s="41">
        <v>42093</v>
      </c>
      <c r="K809" s="11">
        <v>2015</v>
      </c>
      <c r="L809" s="11">
        <v>2015</v>
      </c>
      <c r="M809" s="5">
        <v>4560</v>
      </c>
      <c r="N809" s="4"/>
      <c r="O809" s="4"/>
      <c r="P809" s="4" t="s">
        <v>10157</v>
      </c>
    </row>
    <row r="810" spans="1:16" ht="25.5" x14ac:dyDescent="0.2">
      <c r="A810" s="7" t="s">
        <v>30</v>
      </c>
      <c r="B810" s="4" t="s">
        <v>44</v>
      </c>
      <c r="C810" s="4" t="s">
        <v>1100</v>
      </c>
      <c r="D810" s="8" t="s">
        <v>1090</v>
      </c>
      <c r="E810" s="4">
        <v>42309</v>
      </c>
      <c r="F810" s="4"/>
      <c r="G810" s="4" t="s">
        <v>1087</v>
      </c>
      <c r="H810" s="4" t="s">
        <v>1101</v>
      </c>
      <c r="I810" s="4">
        <v>25128612</v>
      </c>
      <c r="J810" s="41">
        <v>42111</v>
      </c>
      <c r="K810" s="11">
        <v>2015</v>
      </c>
      <c r="L810" s="11">
        <v>2015</v>
      </c>
      <c r="M810" s="5">
        <v>47150</v>
      </c>
      <c r="N810" s="4"/>
      <c r="O810" s="4"/>
      <c r="P810" s="4" t="s">
        <v>10157</v>
      </c>
    </row>
    <row r="811" spans="1:16" ht="25.5" x14ac:dyDescent="0.2">
      <c r="A811" s="7" t="s">
        <v>30</v>
      </c>
      <c r="B811" s="4" t="s">
        <v>44</v>
      </c>
      <c r="C811" s="4" t="s">
        <v>1102</v>
      </c>
      <c r="D811" s="8" t="s">
        <v>1090</v>
      </c>
      <c r="E811" s="4" t="s">
        <v>1103</v>
      </c>
      <c r="F811" s="4"/>
      <c r="G811" s="4" t="s">
        <v>1087</v>
      </c>
      <c r="H811" s="4" t="s">
        <v>1092</v>
      </c>
      <c r="I811" s="4">
        <v>45534144</v>
      </c>
      <c r="J811" s="41">
        <v>42102</v>
      </c>
      <c r="K811" s="11">
        <v>2015</v>
      </c>
      <c r="L811" s="11">
        <v>2015</v>
      </c>
      <c r="M811" s="5">
        <v>1085</v>
      </c>
      <c r="N811" s="4"/>
      <c r="O811" s="4"/>
      <c r="P811" s="4" t="s">
        <v>10157</v>
      </c>
    </row>
    <row r="812" spans="1:16" ht="25.5" x14ac:dyDescent="0.2">
      <c r="A812" s="7" t="s">
        <v>30</v>
      </c>
      <c r="B812" s="4" t="s">
        <v>44</v>
      </c>
      <c r="C812" s="4" t="s">
        <v>1104</v>
      </c>
      <c r="D812" s="8" t="s">
        <v>1105</v>
      </c>
      <c r="E812" s="4" t="s">
        <v>1106</v>
      </c>
      <c r="F812" s="4"/>
      <c r="G812" s="4" t="s">
        <v>1087</v>
      </c>
      <c r="H812" s="4" t="s">
        <v>1107</v>
      </c>
      <c r="I812" s="4">
        <v>35805609</v>
      </c>
      <c r="J812" s="41">
        <v>42114</v>
      </c>
      <c r="K812" s="11">
        <v>2015</v>
      </c>
      <c r="L812" s="11">
        <v>2015</v>
      </c>
      <c r="M812" s="5">
        <v>600</v>
      </c>
      <c r="N812" s="4"/>
      <c r="O812" s="4"/>
      <c r="P812" s="4" t="s">
        <v>10157</v>
      </c>
    </row>
    <row r="813" spans="1:16" ht="25.5" x14ac:dyDescent="0.2">
      <c r="A813" s="7" t="s">
        <v>30</v>
      </c>
      <c r="B813" s="4" t="s">
        <v>44</v>
      </c>
      <c r="C813" s="4" t="s">
        <v>1108</v>
      </c>
      <c r="D813" s="8" t="s">
        <v>1109</v>
      </c>
      <c r="E813" s="4" t="s">
        <v>1110</v>
      </c>
      <c r="F813" s="4"/>
      <c r="G813" s="4" t="s">
        <v>1087</v>
      </c>
      <c r="H813" s="4" t="s">
        <v>1111</v>
      </c>
      <c r="I813" s="4">
        <v>31416519</v>
      </c>
      <c r="J813" s="41">
        <v>42143</v>
      </c>
      <c r="K813" s="11">
        <v>2015</v>
      </c>
      <c r="L813" s="11">
        <v>2015</v>
      </c>
      <c r="M813" s="5">
        <v>1896</v>
      </c>
      <c r="N813" s="4"/>
      <c r="O813" s="4"/>
      <c r="P813" s="4" t="s">
        <v>10157</v>
      </c>
    </row>
    <row r="814" spans="1:16" ht="51" x14ac:dyDescent="0.2">
      <c r="A814" s="7" t="s">
        <v>30</v>
      </c>
      <c r="B814" s="4" t="s">
        <v>44</v>
      </c>
      <c r="C814" s="4" t="s">
        <v>1112</v>
      </c>
      <c r="D814" s="8" t="s">
        <v>1079</v>
      </c>
      <c r="E814" s="4" t="s">
        <v>1113</v>
      </c>
      <c r="F814" s="4"/>
      <c r="G814" s="4" t="s">
        <v>1087</v>
      </c>
      <c r="H814" s="4" t="s">
        <v>1114</v>
      </c>
      <c r="I814" s="4">
        <v>35962623</v>
      </c>
      <c r="J814" s="41">
        <v>42117</v>
      </c>
      <c r="K814" s="11">
        <v>2015</v>
      </c>
      <c r="L814" s="11">
        <v>2015</v>
      </c>
      <c r="M814" s="5">
        <v>1932</v>
      </c>
      <c r="N814" s="4"/>
      <c r="O814" s="4"/>
      <c r="P814" s="4" t="s">
        <v>10157</v>
      </c>
    </row>
    <row r="815" spans="1:16" ht="51" x14ac:dyDescent="0.2">
      <c r="A815" s="7" t="s">
        <v>30</v>
      </c>
      <c r="B815" s="4" t="s">
        <v>44</v>
      </c>
      <c r="C815" s="4" t="s">
        <v>1115</v>
      </c>
      <c r="D815" s="8" t="s">
        <v>1079</v>
      </c>
      <c r="E815" s="4" t="s">
        <v>1116</v>
      </c>
      <c r="F815" s="4"/>
      <c r="G815" s="4" t="s">
        <v>1087</v>
      </c>
      <c r="H815" s="4" t="s">
        <v>1117</v>
      </c>
      <c r="I815" s="4" t="s">
        <v>1118</v>
      </c>
      <c r="J815" s="41">
        <v>42156</v>
      </c>
      <c r="K815" s="11">
        <v>2015</v>
      </c>
      <c r="L815" s="11">
        <v>2015</v>
      </c>
      <c r="M815" s="5">
        <v>6000</v>
      </c>
      <c r="N815" s="4"/>
      <c r="O815" s="4"/>
      <c r="P815" s="4" t="s">
        <v>10157</v>
      </c>
    </row>
    <row r="816" spans="1:16" ht="38.25" x14ac:dyDescent="0.2">
      <c r="A816" s="7" t="s">
        <v>30</v>
      </c>
      <c r="B816" s="4" t="s">
        <v>44</v>
      </c>
      <c r="C816" s="4" t="s">
        <v>1119</v>
      </c>
      <c r="D816" s="8" t="s">
        <v>1090</v>
      </c>
      <c r="E816" s="4" t="s">
        <v>1120</v>
      </c>
      <c r="F816" s="4"/>
      <c r="G816" s="4" t="s">
        <v>1087</v>
      </c>
      <c r="H816" s="4" t="s">
        <v>1092</v>
      </c>
      <c r="I816" s="4">
        <v>45534144</v>
      </c>
      <c r="J816" s="41">
        <v>42149</v>
      </c>
      <c r="K816" s="11">
        <v>2015</v>
      </c>
      <c r="L816" s="11">
        <v>2015</v>
      </c>
      <c r="M816" s="5">
        <v>4285</v>
      </c>
      <c r="N816" s="4"/>
      <c r="O816" s="4"/>
      <c r="P816" s="4" t="s">
        <v>10157</v>
      </c>
    </row>
    <row r="817" spans="1:16" ht="25.5" x14ac:dyDescent="0.2">
      <c r="A817" s="7" t="s">
        <v>30</v>
      </c>
      <c r="B817" s="4" t="s">
        <v>44</v>
      </c>
      <c r="C817" s="4" t="s">
        <v>1121</v>
      </c>
      <c r="D817" s="8" t="s">
        <v>1105</v>
      </c>
      <c r="E817" s="4" t="s">
        <v>1122</v>
      </c>
      <c r="F817" s="4"/>
      <c r="G817" s="4" t="s">
        <v>1087</v>
      </c>
      <c r="H817" s="4" t="s">
        <v>1123</v>
      </c>
      <c r="I817" s="4">
        <v>36286192</v>
      </c>
      <c r="J817" s="41">
        <v>42166</v>
      </c>
      <c r="K817" s="11">
        <v>2015</v>
      </c>
      <c r="L817" s="11">
        <v>2015</v>
      </c>
      <c r="M817" s="5">
        <v>3240</v>
      </c>
      <c r="N817" s="4"/>
      <c r="O817" s="4"/>
      <c r="P817" s="4" t="s">
        <v>10157</v>
      </c>
    </row>
    <row r="818" spans="1:16" ht="38.25" x14ac:dyDescent="0.2">
      <c r="A818" s="7" t="s">
        <v>30</v>
      </c>
      <c r="B818" s="4" t="s">
        <v>44</v>
      </c>
      <c r="C818" s="4" t="s">
        <v>1124</v>
      </c>
      <c r="D818" s="8" t="s">
        <v>1125</v>
      </c>
      <c r="E818" s="4" t="s">
        <v>1126</v>
      </c>
      <c r="F818" s="4"/>
      <c r="G818" s="4" t="s">
        <v>1087</v>
      </c>
      <c r="H818" s="4" t="s">
        <v>1127</v>
      </c>
      <c r="I818" s="4">
        <v>25355015</v>
      </c>
      <c r="J818" s="41">
        <v>42139</v>
      </c>
      <c r="K818" s="11">
        <v>2015</v>
      </c>
      <c r="L818" s="11">
        <v>2016</v>
      </c>
      <c r="M818" s="5">
        <v>7000</v>
      </c>
      <c r="N818" s="4"/>
      <c r="O818" s="4"/>
      <c r="P818" s="4" t="s">
        <v>10157</v>
      </c>
    </row>
    <row r="819" spans="1:16" ht="25.5" x14ac:dyDescent="0.2">
      <c r="A819" s="7" t="s">
        <v>30</v>
      </c>
      <c r="B819" s="4" t="s">
        <v>44</v>
      </c>
      <c r="C819" s="4" t="s">
        <v>1128</v>
      </c>
      <c r="D819" s="8" t="s">
        <v>1129</v>
      </c>
      <c r="E819" s="4" t="s">
        <v>1130</v>
      </c>
      <c r="F819" s="4"/>
      <c r="G819" s="4" t="s">
        <v>1087</v>
      </c>
      <c r="H819" s="4" t="s">
        <v>1131</v>
      </c>
      <c r="I819" s="4">
        <v>48399108</v>
      </c>
      <c r="J819" s="41">
        <v>42036</v>
      </c>
      <c r="K819" s="11">
        <v>2015</v>
      </c>
      <c r="L819" s="11">
        <v>2015</v>
      </c>
      <c r="M819" s="5">
        <v>4500</v>
      </c>
      <c r="N819" s="4"/>
      <c r="O819" s="4"/>
      <c r="P819" s="4" t="s">
        <v>10157</v>
      </c>
    </row>
    <row r="820" spans="1:16" ht="25.5" x14ac:dyDescent="0.2">
      <c r="A820" s="7" t="s">
        <v>30</v>
      </c>
      <c r="B820" s="4" t="s">
        <v>44</v>
      </c>
      <c r="C820" s="4" t="s">
        <v>1132</v>
      </c>
      <c r="D820" s="8" t="s">
        <v>1133</v>
      </c>
      <c r="E820" s="4" t="s">
        <v>1134</v>
      </c>
      <c r="F820" s="4"/>
      <c r="G820" s="4" t="s">
        <v>1087</v>
      </c>
      <c r="H820" s="4" t="s">
        <v>1135</v>
      </c>
      <c r="I820" s="4">
        <v>36012424</v>
      </c>
      <c r="J820" s="41">
        <v>42180</v>
      </c>
      <c r="K820" s="11">
        <v>2015</v>
      </c>
      <c r="L820" s="11">
        <v>2015</v>
      </c>
      <c r="M820" s="5">
        <v>11988</v>
      </c>
      <c r="N820" s="4"/>
      <c r="O820" s="4"/>
      <c r="P820" s="4" t="s">
        <v>10157</v>
      </c>
    </row>
    <row r="821" spans="1:16" ht="25.5" x14ac:dyDescent="0.2">
      <c r="A821" s="7" t="s">
        <v>30</v>
      </c>
      <c r="B821" s="4" t="s">
        <v>44</v>
      </c>
      <c r="C821" s="4" t="s">
        <v>1136</v>
      </c>
      <c r="D821" s="8" t="s">
        <v>1137</v>
      </c>
      <c r="E821" s="4" t="s">
        <v>1138</v>
      </c>
      <c r="F821" s="4"/>
      <c r="G821" s="4" t="s">
        <v>1087</v>
      </c>
      <c r="H821" s="4" t="s">
        <v>1139</v>
      </c>
      <c r="I821" s="4" t="s">
        <v>1140</v>
      </c>
      <c r="J821" s="41">
        <v>42190</v>
      </c>
      <c r="K821" s="11">
        <v>2015</v>
      </c>
      <c r="L821" s="11">
        <v>2015</v>
      </c>
      <c r="M821" s="5">
        <v>5800</v>
      </c>
      <c r="N821" s="4"/>
      <c r="O821" s="4"/>
      <c r="P821" s="4" t="s">
        <v>10157</v>
      </c>
    </row>
    <row r="822" spans="1:16" ht="25.5" x14ac:dyDescent="0.2">
      <c r="A822" s="7" t="s">
        <v>30</v>
      </c>
      <c r="B822" s="4" t="s">
        <v>44</v>
      </c>
      <c r="C822" s="4" t="s">
        <v>1147</v>
      </c>
      <c r="D822" s="8" t="s">
        <v>1109</v>
      </c>
      <c r="E822" s="4" t="s">
        <v>1148</v>
      </c>
      <c r="F822" s="4"/>
      <c r="G822" s="4" t="s">
        <v>1087</v>
      </c>
      <c r="H822" s="4" t="s">
        <v>1149</v>
      </c>
      <c r="I822" s="4">
        <v>35770911</v>
      </c>
      <c r="J822" s="41">
        <v>42334</v>
      </c>
      <c r="K822" s="11">
        <v>2015</v>
      </c>
      <c r="L822" s="11">
        <v>2015</v>
      </c>
      <c r="M822" s="5">
        <v>257.76</v>
      </c>
      <c r="N822" s="4"/>
      <c r="O822" s="4"/>
      <c r="P822" s="4" t="s">
        <v>10157</v>
      </c>
    </row>
    <row r="823" spans="1:16" ht="25.5" x14ac:dyDescent="0.2">
      <c r="A823" s="7" t="s">
        <v>30</v>
      </c>
      <c r="B823" s="4" t="s">
        <v>44</v>
      </c>
      <c r="C823" s="4" t="s">
        <v>1152</v>
      </c>
      <c r="D823" s="8" t="s">
        <v>1090</v>
      </c>
      <c r="E823" s="4" t="s">
        <v>1153</v>
      </c>
      <c r="F823" s="4"/>
      <c r="G823" s="4" t="s">
        <v>1087</v>
      </c>
      <c r="H823" s="4" t="s">
        <v>1154</v>
      </c>
      <c r="I823" s="4">
        <v>64829413</v>
      </c>
      <c r="J823" s="41">
        <v>42279</v>
      </c>
      <c r="K823" s="11">
        <v>2015</v>
      </c>
      <c r="L823" s="11">
        <v>2015</v>
      </c>
      <c r="M823" s="5">
        <v>7930</v>
      </c>
      <c r="N823" s="4"/>
      <c r="O823" s="4"/>
      <c r="P823" s="4" t="s">
        <v>10157</v>
      </c>
    </row>
    <row r="824" spans="1:16" ht="25.5" x14ac:dyDescent="0.2">
      <c r="A824" s="7" t="s">
        <v>30</v>
      </c>
      <c r="B824" s="4" t="s">
        <v>44</v>
      </c>
      <c r="C824" s="4" t="s">
        <v>1159</v>
      </c>
      <c r="D824" s="8" t="s">
        <v>1160</v>
      </c>
      <c r="E824" s="4" t="s">
        <v>1161</v>
      </c>
      <c r="F824" s="4"/>
      <c r="G824" s="4" t="s">
        <v>1087</v>
      </c>
      <c r="H824" s="4" t="s">
        <v>1162</v>
      </c>
      <c r="I824" s="4">
        <v>35839520</v>
      </c>
      <c r="J824" s="41">
        <v>42027</v>
      </c>
      <c r="K824" s="11">
        <v>2015</v>
      </c>
      <c r="L824" s="11">
        <v>2015</v>
      </c>
      <c r="M824" s="5">
        <v>996</v>
      </c>
      <c r="N824" s="4"/>
      <c r="O824" s="4"/>
      <c r="P824" s="4" t="s">
        <v>10157</v>
      </c>
    </row>
    <row r="825" spans="1:16" ht="38.25" x14ac:dyDescent="0.2">
      <c r="A825" s="7" t="s">
        <v>30</v>
      </c>
      <c r="B825" s="4" t="s">
        <v>45</v>
      </c>
      <c r="C825" s="4" t="s">
        <v>1276</v>
      </c>
      <c r="D825" s="8" t="s">
        <v>1277</v>
      </c>
      <c r="E825" s="4" t="s">
        <v>1278</v>
      </c>
      <c r="F825" s="4" t="s">
        <v>1233</v>
      </c>
      <c r="G825" s="4"/>
      <c r="H825" s="4" t="s">
        <v>1279</v>
      </c>
      <c r="I825" s="4" t="s">
        <v>1280</v>
      </c>
      <c r="J825" s="41">
        <v>41659</v>
      </c>
      <c r="K825" s="11">
        <v>2014</v>
      </c>
      <c r="L825" s="11">
        <v>2015</v>
      </c>
      <c r="M825" s="5">
        <v>1200</v>
      </c>
      <c r="N825" s="4"/>
      <c r="O825" s="4"/>
      <c r="P825" s="4" t="s">
        <v>10157</v>
      </c>
    </row>
    <row r="826" spans="1:16" ht="38.25" x14ac:dyDescent="0.2">
      <c r="A826" s="7" t="s">
        <v>30</v>
      </c>
      <c r="B826" s="4" t="s">
        <v>45</v>
      </c>
      <c r="C826" s="4" t="s">
        <v>1302</v>
      </c>
      <c r="D826" s="8" t="s">
        <v>1303</v>
      </c>
      <c r="E826" s="4" t="s">
        <v>1304</v>
      </c>
      <c r="F826" s="4" t="s">
        <v>1233</v>
      </c>
      <c r="G826" s="4"/>
      <c r="H826" s="4" t="s">
        <v>1305</v>
      </c>
      <c r="I826" s="4" t="s">
        <v>1280</v>
      </c>
      <c r="J826" s="41">
        <v>41808</v>
      </c>
      <c r="K826" s="11">
        <v>2015</v>
      </c>
      <c r="L826" s="11">
        <v>2015</v>
      </c>
      <c r="M826" s="5">
        <v>340</v>
      </c>
      <c r="N826" s="4"/>
      <c r="O826" s="4"/>
      <c r="P826" s="4" t="s">
        <v>10157</v>
      </c>
    </row>
    <row r="827" spans="1:16" ht="38.25" x14ac:dyDescent="0.2">
      <c r="A827" s="7" t="s">
        <v>30</v>
      </c>
      <c r="B827" s="4" t="s">
        <v>45</v>
      </c>
      <c r="C827" s="4" t="s">
        <v>1312</v>
      </c>
      <c r="D827" s="8" t="s">
        <v>1313</v>
      </c>
      <c r="E827" s="4" t="s">
        <v>1314</v>
      </c>
      <c r="F827" s="4" t="s">
        <v>1233</v>
      </c>
      <c r="G827" s="4"/>
      <c r="H827" s="4" t="s">
        <v>1315</v>
      </c>
      <c r="I827" s="4">
        <v>30225647</v>
      </c>
      <c r="J827" s="41">
        <v>41886</v>
      </c>
      <c r="K827" s="11">
        <v>2015</v>
      </c>
      <c r="L827" s="11">
        <v>2015</v>
      </c>
      <c r="M827" s="5">
        <v>200</v>
      </c>
      <c r="N827" s="4"/>
      <c r="O827" s="4"/>
      <c r="P827" s="4" t="s">
        <v>10157</v>
      </c>
    </row>
    <row r="828" spans="1:16" ht="38.25" x14ac:dyDescent="0.2">
      <c r="A828" s="7" t="s">
        <v>30</v>
      </c>
      <c r="B828" s="4" t="s">
        <v>45</v>
      </c>
      <c r="C828" s="4" t="s">
        <v>1318</v>
      </c>
      <c r="D828" s="8" t="s">
        <v>1319</v>
      </c>
      <c r="E828" s="4" t="s">
        <v>1320</v>
      </c>
      <c r="F828" s="4" t="s">
        <v>1233</v>
      </c>
      <c r="G828" s="4"/>
      <c r="H828" s="4" t="s">
        <v>1321</v>
      </c>
      <c r="I828" s="4">
        <v>36389030</v>
      </c>
      <c r="J828" s="41">
        <v>42019</v>
      </c>
      <c r="K828" s="11">
        <v>2015</v>
      </c>
      <c r="L828" s="11">
        <v>2015</v>
      </c>
      <c r="M828" s="5">
        <v>1215</v>
      </c>
      <c r="N828" s="4"/>
      <c r="O828" s="4"/>
      <c r="P828" s="4" t="s">
        <v>10157</v>
      </c>
    </row>
    <row r="829" spans="1:16" ht="38.25" x14ac:dyDescent="0.2">
      <c r="A829" s="7" t="s">
        <v>30</v>
      </c>
      <c r="B829" s="4" t="s">
        <v>45</v>
      </c>
      <c r="C829" s="4" t="s">
        <v>1322</v>
      </c>
      <c r="D829" s="8" t="s">
        <v>1323</v>
      </c>
      <c r="E829" s="4" t="s">
        <v>1324</v>
      </c>
      <c r="F829" s="4" t="s">
        <v>1233</v>
      </c>
      <c r="G829" s="4"/>
      <c r="H829" s="4" t="s">
        <v>1325</v>
      </c>
      <c r="I829" s="4" t="s">
        <v>1326</v>
      </c>
      <c r="J829" s="41">
        <v>42032</v>
      </c>
      <c r="K829" s="11">
        <v>2015</v>
      </c>
      <c r="L829" s="11">
        <v>2015</v>
      </c>
      <c r="M829" s="5">
        <v>833.33</v>
      </c>
      <c r="N829" s="4"/>
      <c r="O829" s="4"/>
      <c r="P829" s="4" t="s">
        <v>10157</v>
      </c>
    </row>
    <row r="830" spans="1:16" ht="38.25" x14ac:dyDescent="0.2">
      <c r="A830" s="7" t="s">
        <v>30</v>
      </c>
      <c r="B830" s="4" t="s">
        <v>45</v>
      </c>
      <c r="C830" s="4" t="s">
        <v>1330</v>
      </c>
      <c r="D830" s="8" t="s">
        <v>1277</v>
      </c>
      <c r="E830" s="4" t="s">
        <v>1331</v>
      </c>
      <c r="F830" s="4" t="s">
        <v>1233</v>
      </c>
      <c r="G830" s="4"/>
      <c r="H830" s="4" t="s">
        <v>1332</v>
      </c>
      <c r="I830" s="4">
        <v>31628109</v>
      </c>
      <c r="J830" s="41">
        <v>42044</v>
      </c>
      <c r="K830" s="11">
        <v>2015</v>
      </c>
      <c r="L830" s="11">
        <v>2015</v>
      </c>
      <c r="M830" s="5">
        <v>250</v>
      </c>
      <c r="N830" s="4"/>
      <c r="O830" s="4"/>
      <c r="P830" s="4" t="s">
        <v>10157</v>
      </c>
    </row>
    <row r="831" spans="1:16" ht="38.25" x14ac:dyDescent="0.2">
      <c r="A831" s="7" t="s">
        <v>30</v>
      </c>
      <c r="B831" s="4" t="s">
        <v>45</v>
      </c>
      <c r="C831" s="4" t="s">
        <v>1333</v>
      </c>
      <c r="D831" s="8" t="s">
        <v>1277</v>
      </c>
      <c r="E831" s="4" t="s">
        <v>1334</v>
      </c>
      <c r="F831" s="4" t="s">
        <v>1233</v>
      </c>
      <c r="G831" s="4"/>
      <c r="H831" s="4" t="s">
        <v>1332</v>
      </c>
      <c r="I831" s="4">
        <v>31628109</v>
      </c>
      <c r="J831" s="41">
        <v>42044</v>
      </c>
      <c r="K831" s="11">
        <v>2015</v>
      </c>
      <c r="L831" s="11">
        <v>2015</v>
      </c>
      <c r="M831" s="5">
        <v>600</v>
      </c>
      <c r="N831" s="4"/>
      <c r="O831" s="4"/>
      <c r="P831" s="4" t="s">
        <v>10157</v>
      </c>
    </row>
    <row r="832" spans="1:16" ht="38.25" x14ac:dyDescent="0.2">
      <c r="A832" s="7" t="s">
        <v>30</v>
      </c>
      <c r="B832" s="4" t="s">
        <v>45</v>
      </c>
      <c r="C832" s="4" t="s">
        <v>1338</v>
      </c>
      <c r="D832" s="8" t="s">
        <v>1295</v>
      </c>
      <c r="E832" s="4" t="s">
        <v>1339</v>
      </c>
      <c r="F832" s="4" t="s">
        <v>1233</v>
      </c>
      <c r="G832" s="4"/>
      <c r="H832" s="4" t="s">
        <v>1340</v>
      </c>
      <c r="I832" s="4">
        <v>31368484</v>
      </c>
      <c r="J832" s="41">
        <v>42046</v>
      </c>
      <c r="K832" s="11">
        <v>2015</v>
      </c>
      <c r="L832" s="11">
        <v>2015</v>
      </c>
      <c r="M832" s="5">
        <v>500</v>
      </c>
      <c r="N832" s="4"/>
      <c r="O832" s="4"/>
      <c r="P832" s="4" t="s">
        <v>10157</v>
      </c>
    </row>
    <row r="833" spans="1:16" ht="38.25" x14ac:dyDescent="0.2">
      <c r="A833" s="7" t="s">
        <v>30</v>
      </c>
      <c r="B833" s="4" t="s">
        <v>45</v>
      </c>
      <c r="C833" s="4" t="s">
        <v>1341</v>
      </c>
      <c r="D833" s="8" t="s">
        <v>1303</v>
      </c>
      <c r="E833" s="4" t="s">
        <v>1342</v>
      </c>
      <c r="F833" s="4" t="s">
        <v>1233</v>
      </c>
      <c r="G833" s="4"/>
      <c r="H833" s="4" t="s">
        <v>1343</v>
      </c>
      <c r="I833" s="4">
        <v>31821987</v>
      </c>
      <c r="J833" s="41">
        <v>42052</v>
      </c>
      <c r="K833" s="11">
        <v>2015</v>
      </c>
      <c r="L833" s="11">
        <v>2015</v>
      </c>
      <c r="M833" s="5">
        <v>2000</v>
      </c>
      <c r="N833" s="4"/>
      <c r="O833" s="4"/>
      <c r="P833" s="4" t="s">
        <v>10157</v>
      </c>
    </row>
    <row r="834" spans="1:16" ht="38.25" x14ac:dyDescent="0.2">
      <c r="A834" s="7" t="s">
        <v>30</v>
      </c>
      <c r="B834" s="4" t="s">
        <v>45</v>
      </c>
      <c r="C834" s="4" t="s">
        <v>1344</v>
      </c>
      <c r="D834" s="8" t="s">
        <v>1303</v>
      </c>
      <c r="E834" s="4" t="s">
        <v>1345</v>
      </c>
      <c r="F834" s="4" t="s">
        <v>1233</v>
      </c>
      <c r="G834" s="4"/>
      <c r="H834" s="4" t="s">
        <v>1346</v>
      </c>
      <c r="I834" s="4">
        <v>31615716</v>
      </c>
      <c r="J834" s="41">
        <v>42058</v>
      </c>
      <c r="K834" s="11">
        <v>2015</v>
      </c>
      <c r="L834" s="11">
        <v>2015</v>
      </c>
      <c r="M834" s="5">
        <v>500</v>
      </c>
      <c r="N834" s="4"/>
      <c r="O834" s="4"/>
      <c r="P834" s="4" t="s">
        <v>10157</v>
      </c>
    </row>
    <row r="835" spans="1:16" ht="38.25" x14ac:dyDescent="0.2">
      <c r="A835" s="7" t="s">
        <v>30</v>
      </c>
      <c r="B835" s="4" t="s">
        <v>45</v>
      </c>
      <c r="C835" s="4" t="s">
        <v>1347</v>
      </c>
      <c r="D835" s="8" t="s">
        <v>1295</v>
      </c>
      <c r="E835" s="4" t="s">
        <v>1348</v>
      </c>
      <c r="F835" s="4" t="s">
        <v>1233</v>
      </c>
      <c r="G835" s="4"/>
      <c r="H835" s="4" t="s">
        <v>1349</v>
      </c>
      <c r="I835" s="4">
        <v>31594352</v>
      </c>
      <c r="J835" s="41">
        <v>42089</v>
      </c>
      <c r="K835" s="11">
        <v>2015</v>
      </c>
      <c r="L835" s="11">
        <v>2015</v>
      </c>
      <c r="M835" s="5">
        <v>650</v>
      </c>
      <c r="N835" s="4"/>
      <c r="O835" s="4"/>
      <c r="P835" s="4" t="s">
        <v>10157</v>
      </c>
    </row>
    <row r="836" spans="1:16" ht="38.25" x14ac:dyDescent="0.2">
      <c r="A836" s="7" t="s">
        <v>30</v>
      </c>
      <c r="B836" s="4" t="s">
        <v>45</v>
      </c>
      <c r="C836" s="4" t="s">
        <v>1356</v>
      </c>
      <c r="D836" s="8" t="s">
        <v>1231</v>
      </c>
      <c r="E836" s="4" t="s">
        <v>1357</v>
      </c>
      <c r="F836" s="4" t="s">
        <v>1233</v>
      </c>
      <c r="G836" s="4"/>
      <c r="H836" s="4" t="s">
        <v>1358</v>
      </c>
      <c r="I836" s="4">
        <v>31336884</v>
      </c>
      <c r="J836" s="41">
        <v>42095</v>
      </c>
      <c r="K836" s="11">
        <v>2015</v>
      </c>
      <c r="L836" s="11">
        <v>2016</v>
      </c>
      <c r="M836" s="5">
        <v>1200</v>
      </c>
      <c r="N836" s="4"/>
      <c r="O836" s="4"/>
      <c r="P836" s="4" t="s">
        <v>10157</v>
      </c>
    </row>
    <row r="837" spans="1:16" ht="38.25" x14ac:dyDescent="0.2">
      <c r="A837" s="7" t="s">
        <v>30</v>
      </c>
      <c r="B837" s="4" t="s">
        <v>45</v>
      </c>
      <c r="C837" s="4" t="s">
        <v>1359</v>
      </c>
      <c r="D837" s="8" t="s">
        <v>1360</v>
      </c>
      <c r="E837" s="4" t="s">
        <v>1361</v>
      </c>
      <c r="F837" s="4" t="s">
        <v>1233</v>
      </c>
      <c r="G837" s="4"/>
      <c r="H837" s="4" t="s">
        <v>1362</v>
      </c>
      <c r="I837" s="4">
        <v>34122885</v>
      </c>
      <c r="J837" s="41">
        <v>42103</v>
      </c>
      <c r="K837" s="11">
        <v>2015</v>
      </c>
      <c r="L837" s="11">
        <v>2015</v>
      </c>
      <c r="M837" s="5">
        <v>880</v>
      </c>
      <c r="N837" s="4"/>
      <c r="O837" s="4"/>
      <c r="P837" s="4" t="s">
        <v>10157</v>
      </c>
    </row>
    <row r="838" spans="1:16" ht="38.25" x14ac:dyDescent="0.2">
      <c r="A838" s="7" t="s">
        <v>30</v>
      </c>
      <c r="B838" s="4" t="s">
        <v>45</v>
      </c>
      <c r="C838" s="4" t="s">
        <v>1363</v>
      </c>
      <c r="D838" s="8" t="s">
        <v>1364</v>
      </c>
      <c r="E838" s="4" t="s">
        <v>1365</v>
      </c>
      <c r="F838" s="4" t="s">
        <v>1233</v>
      </c>
      <c r="G838" s="4"/>
      <c r="H838" s="4" t="s">
        <v>1366</v>
      </c>
      <c r="I838" s="4">
        <v>31392547</v>
      </c>
      <c r="J838" s="41">
        <v>42104</v>
      </c>
      <c r="K838" s="11">
        <v>2015</v>
      </c>
      <c r="L838" s="11">
        <v>2015</v>
      </c>
      <c r="M838" s="5">
        <v>3000</v>
      </c>
      <c r="N838" s="4"/>
      <c r="O838" s="4"/>
      <c r="P838" s="4" t="s">
        <v>10157</v>
      </c>
    </row>
    <row r="839" spans="1:16" ht="38.25" x14ac:dyDescent="0.2">
      <c r="A839" s="7" t="s">
        <v>30</v>
      </c>
      <c r="B839" s="4" t="s">
        <v>45</v>
      </c>
      <c r="C839" s="4" t="s">
        <v>1367</v>
      </c>
      <c r="D839" s="8" t="s">
        <v>1303</v>
      </c>
      <c r="E839" s="4" t="s">
        <v>1368</v>
      </c>
      <c r="F839" s="4" t="s">
        <v>1233</v>
      </c>
      <c r="G839" s="4"/>
      <c r="H839" s="4" t="s">
        <v>1343</v>
      </c>
      <c r="I839" s="4">
        <v>31821987</v>
      </c>
      <c r="J839" s="41">
        <v>42104</v>
      </c>
      <c r="K839" s="11">
        <v>2015</v>
      </c>
      <c r="L839" s="11">
        <v>2015</v>
      </c>
      <c r="M839" s="5">
        <v>255</v>
      </c>
      <c r="N839" s="4"/>
      <c r="O839" s="4"/>
      <c r="P839" s="4" t="s">
        <v>10157</v>
      </c>
    </row>
    <row r="840" spans="1:16" ht="38.25" x14ac:dyDescent="0.2">
      <c r="A840" s="7" t="s">
        <v>30</v>
      </c>
      <c r="B840" s="4" t="s">
        <v>45</v>
      </c>
      <c r="C840" s="4" t="s">
        <v>1373</v>
      </c>
      <c r="D840" s="8" t="s">
        <v>1313</v>
      </c>
      <c r="E840" s="4" t="s">
        <v>1374</v>
      </c>
      <c r="F840" s="4" t="s">
        <v>1233</v>
      </c>
      <c r="G840" s="4"/>
      <c r="H840" s="4" t="s">
        <v>1375</v>
      </c>
      <c r="I840" s="4">
        <v>31321895</v>
      </c>
      <c r="J840" s="41">
        <v>42137</v>
      </c>
      <c r="K840" s="11">
        <v>2015</v>
      </c>
      <c r="L840" s="11">
        <v>2015</v>
      </c>
      <c r="M840" s="5">
        <v>800</v>
      </c>
      <c r="N840" s="4"/>
      <c r="O840" s="4"/>
      <c r="P840" s="4" t="s">
        <v>10157</v>
      </c>
    </row>
    <row r="841" spans="1:16" ht="38.25" x14ac:dyDescent="0.2">
      <c r="A841" s="7" t="s">
        <v>30</v>
      </c>
      <c r="B841" s="4" t="s">
        <v>45</v>
      </c>
      <c r="C841" s="4" t="s">
        <v>1373</v>
      </c>
      <c r="D841" s="8" t="s">
        <v>1313</v>
      </c>
      <c r="E841" s="4" t="s">
        <v>1376</v>
      </c>
      <c r="F841" s="4" t="s">
        <v>1233</v>
      </c>
      <c r="G841" s="4"/>
      <c r="H841" s="4" t="s">
        <v>1375</v>
      </c>
      <c r="I841" s="4">
        <v>31321895</v>
      </c>
      <c r="J841" s="41">
        <v>42137</v>
      </c>
      <c r="K841" s="11">
        <v>2015</v>
      </c>
      <c r="L841" s="11">
        <v>2015</v>
      </c>
      <c r="M841" s="5">
        <v>700</v>
      </c>
      <c r="N841" s="4"/>
      <c r="O841" s="4"/>
      <c r="P841" s="4" t="s">
        <v>10157</v>
      </c>
    </row>
    <row r="842" spans="1:16" ht="38.25" x14ac:dyDescent="0.2">
      <c r="A842" s="7" t="s">
        <v>30</v>
      </c>
      <c r="B842" s="4" t="s">
        <v>45</v>
      </c>
      <c r="C842" s="4" t="s">
        <v>1377</v>
      </c>
      <c r="D842" s="8" t="s">
        <v>1241</v>
      </c>
      <c r="E842" s="4" t="s">
        <v>1378</v>
      </c>
      <c r="F842" s="4" t="s">
        <v>1233</v>
      </c>
      <c r="G842" s="4"/>
      <c r="H842" s="4" t="s">
        <v>1379</v>
      </c>
      <c r="I842" s="4">
        <v>36210625</v>
      </c>
      <c r="J842" s="41">
        <v>42144</v>
      </c>
      <c r="K842" s="11">
        <v>2015</v>
      </c>
      <c r="L842" s="11">
        <v>2015</v>
      </c>
      <c r="M842" s="5">
        <v>450</v>
      </c>
      <c r="N842" s="4"/>
      <c r="O842" s="4"/>
      <c r="P842" s="4" t="s">
        <v>10157</v>
      </c>
    </row>
    <row r="843" spans="1:16" ht="38.25" x14ac:dyDescent="0.2">
      <c r="A843" s="7" t="s">
        <v>30</v>
      </c>
      <c r="B843" s="4" t="s">
        <v>45</v>
      </c>
      <c r="C843" s="4" t="s">
        <v>1380</v>
      </c>
      <c r="D843" s="8" t="s">
        <v>1381</v>
      </c>
      <c r="E843" s="4" t="s">
        <v>1382</v>
      </c>
      <c r="F843" s="4" t="s">
        <v>1233</v>
      </c>
      <c r="G843" s="4"/>
      <c r="H843" s="4" t="s">
        <v>1383</v>
      </c>
      <c r="I843" s="4">
        <v>36002828</v>
      </c>
      <c r="J843" s="41">
        <v>42151</v>
      </c>
      <c r="K843" s="11">
        <v>2015</v>
      </c>
      <c r="L843" s="11">
        <v>2015</v>
      </c>
      <c r="M843" s="5">
        <v>1250</v>
      </c>
      <c r="N843" s="4"/>
      <c r="O843" s="4"/>
      <c r="P843" s="4" t="s">
        <v>10157</v>
      </c>
    </row>
    <row r="844" spans="1:16" ht="38.25" x14ac:dyDescent="0.2">
      <c r="A844" s="7" t="s">
        <v>30</v>
      </c>
      <c r="B844" s="4" t="s">
        <v>45</v>
      </c>
      <c r="C844" s="4" t="s">
        <v>1384</v>
      </c>
      <c r="D844" s="8" t="s">
        <v>1260</v>
      </c>
      <c r="E844" s="4" t="s">
        <v>1385</v>
      </c>
      <c r="F844" s="4" t="s">
        <v>1233</v>
      </c>
      <c r="G844" s="4"/>
      <c r="H844" s="4" t="s">
        <v>1386</v>
      </c>
      <c r="I844" s="4">
        <v>31411011</v>
      </c>
      <c r="J844" s="41">
        <v>42159</v>
      </c>
      <c r="K844" s="11">
        <v>2015</v>
      </c>
      <c r="L844" s="11">
        <v>2015</v>
      </c>
      <c r="M844" s="5">
        <v>1605</v>
      </c>
      <c r="N844" s="4"/>
      <c r="O844" s="4"/>
      <c r="P844" s="4" t="s">
        <v>10157</v>
      </c>
    </row>
    <row r="845" spans="1:16" ht="38.25" x14ac:dyDescent="0.2">
      <c r="A845" s="7" t="s">
        <v>30</v>
      </c>
      <c r="B845" s="4" t="s">
        <v>45</v>
      </c>
      <c r="C845" s="4" t="s">
        <v>1387</v>
      </c>
      <c r="D845" s="8" t="s">
        <v>1388</v>
      </c>
      <c r="E845" s="4" t="s">
        <v>1389</v>
      </c>
      <c r="F845" s="4" t="s">
        <v>1233</v>
      </c>
      <c r="G845" s="4"/>
      <c r="H845" s="4" t="s">
        <v>1390</v>
      </c>
      <c r="I845" s="4">
        <v>36234052</v>
      </c>
      <c r="J845" s="41">
        <v>42188</v>
      </c>
      <c r="K845" s="11">
        <v>2015</v>
      </c>
      <c r="L845" s="11">
        <v>2015</v>
      </c>
      <c r="M845" s="5">
        <v>232</v>
      </c>
      <c r="N845" s="4"/>
      <c r="O845" s="4"/>
      <c r="P845" s="4" t="s">
        <v>10157</v>
      </c>
    </row>
    <row r="846" spans="1:16" ht="38.25" x14ac:dyDescent="0.2">
      <c r="A846" s="7" t="s">
        <v>30</v>
      </c>
      <c r="B846" s="4" t="s">
        <v>45</v>
      </c>
      <c r="C846" s="4" t="s">
        <v>1391</v>
      </c>
      <c r="D846" s="8" t="s">
        <v>1381</v>
      </c>
      <c r="E846" s="4" t="s">
        <v>1392</v>
      </c>
      <c r="F846" s="4" t="s">
        <v>1233</v>
      </c>
      <c r="G846" s="4"/>
      <c r="H846" s="4" t="s">
        <v>1393</v>
      </c>
      <c r="I846" s="4">
        <v>45286591</v>
      </c>
      <c r="J846" s="41">
        <v>42205</v>
      </c>
      <c r="K846" s="11">
        <v>2015</v>
      </c>
      <c r="L846" s="11">
        <v>2015</v>
      </c>
      <c r="M846" s="5">
        <v>416.67</v>
      </c>
      <c r="N846" s="4"/>
      <c r="O846" s="4"/>
      <c r="P846" s="4" t="s">
        <v>10157</v>
      </c>
    </row>
    <row r="847" spans="1:16" ht="38.25" x14ac:dyDescent="0.2">
      <c r="A847" s="7" t="s">
        <v>30</v>
      </c>
      <c r="B847" s="4" t="s">
        <v>45</v>
      </c>
      <c r="C847" s="4" t="s">
        <v>1399</v>
      </c>
      <c r="D847" s="8" t="s">
        <v>1319</v>
      </c>
      <c r="E847" s="4" t="s">
        <v>1400</v>
      </c>
      <c r="F847" s="4" t="s">
        <v>1233</v>
      </c>
      <c r="G847" s="4"/>
      <c r="H847" s="4" t="s">
        <v>1401</v>
      </c>
      <c r="I847" s="4">
        <v>36389030</v>
      </c>
      <c r="J847" s="41">
        <v>42262</v>
      </c>
      <c r="K847" s="11">
        <v>2015</v>
      </c>
      <c r="L847" s="11">
        <v>2015</v>
      </c>
      <c r="M847" s="5">
        <v>1080</v>
      </c>
      <c r="N847" s="4"/>
      <c r="O847" s="4"/>
      <c r="P847" s="4" t="s">
        <v>10157</v>
      </c>
    </row>
    <row r="848" spans="1:16" ht="38.25" x14ac:dyDescent="0.2">
      <c r="A848" s="7" t="s">
        <v>30</v>
      </c>
      <c r="B848" s="4" t="s">
        <v>45</v>
      </c>
      <c r="C848" s="4" t="s">
        <v>1402</v>
      </c>
      <c r="D848" s="8" t="s">
        <v>1264</v>
      </c>
      <c r="E848" s="4" t="s">
        <v>1403</v>
      </c>
      <c r="F848" s="4" t="s">
        <v>1233</v>
      </c>
      <c r="G848" s="4"/>
      <c r="H848" s="4" t="s">
        <v>1404</v>
      </c>
      <c r="I848" s="4">
        <v>31578896</v>
      </c>
      <c r="J848" s="41">
        <v>42269</v>
      </c>
      <c r="K848" s="11">
        <v>2015</v>
      </c>
      <c r="L848" s="11">
        <v>2015</v>
      </c>
      <c r="M848" s="5">
        <v>500</v>
      </c>
      <c r="N848" s="4"/>
      <c r="O848" s="4"/>
      <c r="P848" s="4" t="s">
        <v>10157</v>
      </c>
    </row>
    <row r="849" spans="1:16" ht="38.25" x14ac:dyDescent="0.2">
      <c r="A849" s="7" t="s">
        <v>30</v>
      </c>
      <c r="B849" s="4" t="s">
        <v>45</v>
      </c>
      <c r="C849" s="4" t="s">
        <v>1409</v>
      </c>
      <c r="D849" s="8" t="s">
        <v>1295</v>
      </c>
      <c r="E849" s="4" t="s">
        <v>1410</v>
      </c>
      <c r="F849" s="4" t="s">
        <v>1233</v>
      </c>
      <c r="G849" s="4"/>
      <c r="H849" s="4" t="s">
        <v>1411</v>
      </c>
      <c r="I849" s="4">
        <v>36199222</v>
      </c>
      <c r="J849" s="41">
        <v>42272</v>
      </c>
      <c r="K849" s="11">
        <v>2015</v>
      </c>
      <c r="L849" s="11">
        <v>2015</v>
      </c>
      <c r="M849" s="5">
        <v>1120</v>
      </c>
      <c r="N849" s="4"/>
      <c r="O849" s="4"/>
      <c r="P849" s="4" t="s">
        <v>10157</v>
      </c>
    </row>
    <row r="850" spans="1:16" ht="38.25" x14ac:dyDescent="0.2">
      <c r="A850" s="7" t="s">
        <v>30</v>
      </c>
      <c r="B850" s="4" t="s">
        <v>45</v>
      </c>
      <c r="C850" s="4" t="s">
        <v>1416</v>
      </c>
      <c r="D850" s="8" t="s">
        <v>1295</v>
      </c>
      <c r="E850" s="4" t="s">
        <v>1417</v>
      </c>
      <c r="F850" s="4" t="s">
        <v>1233</v>
      </c>
      <c r="G850" s="4"/>
      <c r="H850" s="4" t="s">
        <v>1297</v>
      </c>
      <c r="I850" s="4">
        <v>44141211</v>
      </c>
      <c r="J850" s="41">
        <v>42277</v>
      </c>
      <c r="K850" s="11">
        <v>2015</v>
      </c>
      <c r="L850" s="11">
        <v>2016</v>
      </c>
      <c r="M850" s="5">
        <v>2541</v>
      </c>
      <c r="N850" s="4"/>
      <c r="O850" s="4"/>
      <c r="P850" s="4" t="s">
        <v>10157</v>
      </c>
    </row>
    <row r="851" spans="1:16" ht="38.25" x14ac:dyDescent="0.2">
      <c r="A851" s="7" t="s">
        <v>30</v>
      </c>
      <c r="B851" s="4" t="s">
        <v>45</v>
      </c>
      <c r="C851" s="4" t="s">
        <v>1418</v>
      </c>
      <c r="D851" s="8" t="s">
        <v>1313</v>
      </c>
      <c r="E851" s="4" t="s">
        <v>1419</v>
      </c>
      <c r="F851" s="4" t="s">
        <v>1233</v>
      </c>
      <c r="G851" s="4"/>
      <c r="H851" s="4" t="s">
        <v>1375</v>
      </c>
      <c r="I851" s="4">
        <v>31321895</v>
      </c>
      <c r="J851" s="41">
        <v>42283</v>
      </c>
      <c r="K851" s="11">
        <v>2015</v>
      </c>
      <c r="L851" s="11">
        <v>2015</v>
      </c>
      <c r="M851" s="5">
        <v>800</v>
      </c>
      <c r="N851" s="4"/>
      <c r="O851" s="4"/>
      <c r="P851" s="4" t="s">
        <v>10157</v>
      </c>
    </row>
    <row r="852" spans="1:16" ht="38.25" x14ac:dyDescent="0.2">
      <c r="A852" s="7" t="s">
        <v>30</v>
      </c>
      <c r="B852" s="4" t="s">
        <v>45</v>
      </c>
      <c r="C852" s="4" t="s">
        <v>1420</v>
      </c>
      <c r="D852" s="8" t="s">
        <v>1295</v>
      </c>
      <c r="E852" s="4" t="s">
        <v>1421</v>
      </c>
      <c r="F852" s="4" t="s">
        <v>1233</v>
      </c>
      <c r="G852" s="4"/>
      <c r="H852" s="4" t="s">
        <v>1422</v>
      </c>
      <c r="I852" s="4">
        <v>36325732</v>
      </c>
      <c r="J852" s="41">
        <v>42284</v>
      </c>
      <c r="K852" s="11">
        <v>2015</v>
      </c>
      <c r="L852" s="11">
        <v>2015</v>
      </c>
      <c r="M852" s="5">
        <v>330</v>
      </c>
      <c r="N852" s="4"/>
      <c r="O852" s="4"/>
      <c r="P852" s="4" t="s">
        <v>10157</v>
      </c>
    </row>
    <row r="853" spans="1:16" ht="38.25" x14ac:dyDescent="0.2">
      <c r="A853" s="7" t="s">
        <v>30</v>
      </c>
      <c r="B853" s="4" t="s">
        <v>45</v>
      </c>
      <c r="C853" s="4" t="s">
        <v>1423</v>
      </c>
      <c r="D853" s="8" t="s">
        <v>1360</v>
      </c>
      <c r="E853" s="4" t="s">
        <v>1424</v>
      </c>
      <c r="F853" s="4" t="s">
        <v>1233</v>
      </c>
      <c r="G853" s="4"/>
      <c r="H853" s="4" t="s">
        <v>1425</v>
      </c>
      <c r="I853" s="4">
        <v>35691310</v>
      </c>
      <c r="J853" s="41">
        <v>42297</v>
      </c>
      <c r="K853" s="11">
        <v>2015</v>
      </c>
      <c r="L853" s="11">
        <v>2015</v>
      </c>
      <c r="M853" s="5">
        <v>240</v>
      </c>
      <c r="N853" s="4"/>
      <c r="O853" s="4"/>
      <c r="P853" s="4" t="s">
        <v>10157</v>
      </c>
    </row>
    <row r="854" spans="1:16" ht="38.25" x14ac:dyDescent="0.2">
      <c r="A854" s="7" t="s">
        <v>30</v>
      </c>
      <c r="B854" s="4" t="s">
        <v>45</v>
      </c>
      <c r="C854" s="4" t="s">
        <v>1426</v>
      </c>
      <c r="D854" s="8" t="s">
        <v>1295</v>
      </c>
      <c r="E854" s="4" t="s">
        <v>1427</v>
      </c>
      <c r="F854" s="4" t="s">
        <v>1233</v>
      </c>
      <c r="G854" s="4"/>
      <c r="H854" s="4" t="s">
        <v>1428</v>
      </c>
      <c r="I854" s="4">
        <v>35757442</v>
      </c>
      <c r="J854" s="41">
        <v>42319</v>
      </c>
      <c r="K854" s="11">
        <v>2015</v>
      </c>
      <c r="L854" s="11">
        <v>2015</v>
      </c>
      <c r="M854" s="5">
        <v>1200</v>
      </c>
      <c r="N854" s="4"/>
      <c r="O854" s="4"/>
      <c r="P854" s="4" t="s">
        <v>10157</v>
      </c>
    </row>
    <row r="855" spans="1:16" ht="38.25" x14ac:dyDescent="0.2">
      <c r="A855" s="7" t="s">
        <v>30</v>
      </c>
      <c r="B855" s="4" t="s">
        <v>45</v>
      </c>
      <c r="C855" s="4" t="s">
        <v>1429</v>
      </c>
      <c r="D855" s="8" t="s">
        <v>1295</v>
      </c>
      <c r="E855" s="4" t="s">
        <v>1430</v>
      </c>
      <c r="F855" s="4" t="s">
        <v>1233</v>
      </c>
      <c r="G855" s="4"/>
      <c r="H855" s="4" t="s">
        <v>1428</v>
      </c>
      <c r="I855" s="4">
        <v>35757442</v>
      </c>
      <c r="J855" s="41">
        <v>42319</v>
      </c>
      <c r="K855" s="11">
        <v>2015</v>
      </c>
      <c r="L855" s="11">
        <v>2015</v>
      </c>
      <c r="M855" s="5">
        <v>1200</v>
      </c>
      <c r="N855" s="4"/>
      <c r="O855" s="4"/>
      <c r="P855" s="4" t="s">
        <v>10157</v>
      </c>
    </row>
    <row r="856" spans="1:16" ht="38.25" x14ac:dyDescent="0.2">
      <c r="A856" s="7" t="s">
        <v>30</v>
      </c>
      <c r="B856" s="4" t="s">
        <v>45</v>
      </c>
      <c r="C856" s="4" t="s">
        <v>1431</v>
      </c>
      <c r="D856" s="8" t="s">
        <v>1313</v>
      </c>
      <c r="E856" s="4" t="s">
        <v>1432</v>
      </c>
      <c r="F856" s="4" t="s">
        <v>1233</v>
      </c>
      <c r="G856" s="4"/>
      <c r="H856" s="4" t="s">
        <v>1433</v>
      </c>
      <c r="I856" s="4">
        <v>36577219</v>
      </c>
      <c r="J856" s="41">
        <v>42320</v>
      </c>
      <c r="K856" s="11">
        <v>2015</v>
      </c>
      <c r="L856" s="11">
        <v>2015</v>
      </c>
      <c r="M856" s="5">
        <v>1500</v>
      </c>
      <c r="N856" s="4"/>
      <c r="O856" s="4"/>
      <c r="P856" s="4" t="s">
        <v>10157</v>
      </c>
    </row>
    <row r="857" spans="1:16" ht="38.25" x14ac:dyDescent="0.2">
      <c r="A857" s="7" t="s">
        <v>30</v>
      </c>
      <c r="B857" s="4" t="s">
        <v>45</v>
      </c>
      <c r="C857" s="4" t="s">
        <v>1434</v>
      </c>
      <c r="D857" s="8" t="s">
        <v>1303</v>
      </c>
      <c r="E857" s="4" t="s">
        <v>1435</v>
      </c>
      <c r="F857" s="4" t="s">
        <v>1233</v>
      </c>
      <c r="G857" s="4"/>
      <c r="H857" s="4" t="s">
        <v>1343</v>
      </c>
      <c r="I857" s="4">
        <v>31821987</v>
      </c>
      <c r="J857" s="41">
        <v>42321</v>
      </c>
      <c r="K857" s="11">
        <v>2015</v>
      </c>
      <c r="L857" s="11">
        <v>2015</v>
      </c>
      <c r="M857" s="5">
        <v>1166.6199999999999</v>
      </c>
      <c r="N857" s="4"/>
      <c r="O857" s="4"/>
      <c r="P857" s="4" t="s">
        <v>10157</v>
      </c>
    </row>
    <row r="858" spans="1:16" ht="38.25" x14ac:dyDescent="0.2">
      <c r="A858" s="7" t="s">
        <v>30</v>
      </c>
      <c r="B858" s="4" t="s">
        <v>45</v>
      </c>
      <c r="C858" s="4" t="s">
        <v>1436</v>
      </c>
      <c r="D858" s="8" t="s">
        <v>1437</v>
      </c>
      <c r="E858" s="4" t="s">
        <v>1438</v>
      </c>
      <c r="F858" s="4" t="s">
        <v>1233</v>
      </c>
      <c r="G858" s="4"/>
      <c r="H858" s="4" t="s">
        <v>1439</v>
      </c>
      <c r="I858" s="4">
        <v>46833323</v>
      </c>
      <c r="J858" s="41">
        <v>42352</v>
      </c>
      <c r="K858" s="11">
        <v>2015</v>
      </c>
      <c r="L858" s="11">
        <v>2015</v>
      </c>
      <c r="M858" s="5">
        <v>3650</v>
      </c>
      <c r="N858" s="4"/>
      <c r="O858" s="4"/>
      <c r="P858" s="4" t="s">
        <v>10157</v>
      </c>
    </row>
    <row r="859" spans="1:16" ht="25.5" x14ac:dyDescent="0.2">
      <c r="A859" s="7" t="s">
        <v>30</v>
      </c>
      <c r="B859" s="4" t="s">
        <v>46</v>
      </c>
      <c r="C859" s="4" t="s">
        <v>1469</v>
      </c>
      <c r="D859" s="8" t="s">
        <v>1470</v>
      </c>
      <c r="E859" s="4" t="s">
        <v>1471</v>
      </c>
      <c r="F859" s="4" t="s">
        <v>393</v>
      </c>
      <c r="G859" s="4"/>
      <c r="H859" s="4" t="s">
        <v>1472</v>
      </c>
      <c r="I859" s="4">
        <v>36356107</v>
      </c>
      <c r="J859" s="41">
        <v>42023</v>
      </c>
      <c r="K859" s="11">
        <v>2015</v>
      </c>
      <c r="L859" s="11">
        <v>2015</v>
      </c>
      <c r="M859" s="5">
        <v>630</v>
      </c>
      <c r="N859" s="4"/>
      <c r="O859" s="4"/>
      <c r="P859" s="4" t="s">
        <v>10157</v>
      </c>
    </row>
    <row r="860" spans="1:16" ht="25.5" x14ac:dyDescent="0.2">
      <c r="A860" s="7" t="s">
        <v>30</v>
      </c>
      <c r="B860" s="4" t="s">
        <v>46</v>
      </c>
      <c r="C860" s="4" t="s">
        <v>1484</v>
      </c>
      <c r="D860" s="8" t="s">
        <v>1485</v>
      </c>
      <c r="E860" s="4" t="s">
        <v>1486</v>
      </c>
      <c r="F860" s="4" t="s">
        <v>393</v>
      </c>
      <c r="G860" s="4"/>
      <c r="H860" s="4" t="s">
        <v>1487</v>
      </c>
      <c r="I860" s="4" t="s">
        <v>1488</v>
      </c>
      <c r="J860" s="41">
        <v>42037</v>
      </c>
      <c r="K860" s="11">
        <v>2015</v>
      </c>
      <c r="L860" s="11">
        <v>2015</v>
      </c>
      <c r="M860" s="5">
        <v>610</v>
      </c>
      <c r="N860" s="4"/>
      <c r="O860" s="4"/>
      <c r="P860" s="4" t="s">
        <v>10157</v>
      </c>
    </row>
    <row r="861" spans="1:16" ht="25.5" x14ac:dyDescent="0.2">
      <c r="A861" s="7" t="s">
        <v>30</v>
      </c>
      <c r="B861" s="4" t="s">
        <v>46</v>
      </c>
      <c r="C861" s="4" t="s">
        <v>1490</v>
      </c>
      <c r="D861" s="8" t="s">
        <v>1491</v>
      </c>
      <c r="E861" s="4" t="s">
        <v>1492</v>
      </c>
      <c r="F861" s="4" t="s">
        <v>393</v>
      </c>
      <c r="G861" s="4"/>
      <c r="H861" s="4" t="s">
        <v>1472</v>
      </c>
      <c r="I861" s="4">
        <v>36356107</v>
      </c>
      <c r="J861" s="41">
        <v>42044</v>
      </c>
      <c r="K861" s="11">
        <v>2015</v>
      </c>
      <c r="L861" s="11">
        <v>2015</v>
      </c>
      <c r="M861" s="5">
        <v>65</v>
      </c>
      <c r="N861" s="4"/>
      <c r="O861" s="4"/>
      <c r="P861" s="4" t="s">
        <v>10157</v>
      </c>
    </row>
    <row r="862" spans="1:16" ht="25.5" x14ac:dyDescent="0.2">
      <c r="A862" s="7" t="s">
        <v>30</v>
      </c>
      <c r="B862" s="4" t="s">
        <v>46</v>
      </c>
      <c r="C862" s="4" t="s">
        <v>1493</v>
      </c>
      <c r="D862" s="8" t="s">
        <v>1494</v>
      </c>
      <c r="E862" s="4" t="s">
        <v>1103</v>
      </c>
      <c r="F862" s="4" t="s">
        <v>393</v>
      </c>
      <c r="G862" s="4"/>
      <c r="H862" s="4" t="s">
        <v>1495</v>
      </c>
      <c r="I862" s="4" t="s">
        <v>1496</v>
      </c>
      <c r="J862" s="41">
        <v>42044</v>
      </c>
      <c r="K862" s="11">
        <v>2015</v>
      </c>
      <c r="L862" s="11">
        <v>2015</v>
      </c>
      <c r="M862" s="5">
        <v>1600</v>
      </c>
      <c r="N862" s="4"/>
      <c r="O862" s="4"/>
      <c r="P862" s="4" t="s">
        <v>10157</v>
      </c>
    </row>
    <row r="863" spans="1:16" ht="25.5" x14ac:dyDescent="0.2">
      <c r="A863" s="7" t="s">
        <v>30</v>
      </c>
      <c r="B863" s="4" t="s">
        <v>46</v>
      </c>
      <c r="C863" s="4" t="s">
        <v>1497</v>
      </c>
      <c r="D863" s="8" t="s">
        <v>1470</v>
      </c>
      <c r="E863" s="4" t="s">
        <v>1498</v>
      </c>
      <c r="F863" s="4" t="s">
        <v>393</v>
      </c>
      <c r="G863" s="4"/>
      <c r="H863" s="4" t="s">
        <v>1499</v>
      </c>
      <c r="I863" s="4">
        <v>34103236</v>
      </c>
      <c r="J863" s="41">
        <v>42039</v>
      </c>
      <c r="K863" s="11">
        <v>2015</v>
      </c>
      <c r="L863" s="11">
        <v>2015</v>
      </c>
      <c r="M863" s="5">
        <v>475</v>
      </c>
      <c r="N863" s="4"/>
      <c r="O863" s="4"/>
      <c r="P863" s="4" t="s">
        <v>10157</v>
      </c>
    </row>
    <row r="864" spans="1:16" ht="25.5" x14ac:dyDescent="0.2">
      <c r="A864" s="7" t="s">
        <v>30</v>
      </c>
      <c r="B864" s="4" t="s">
        <v>46</v>
      </c>
      <c r="C864" s="4" t="s">
        <v>1500</v>
      </c>
      <c r="D864" s="8" t="s">
        <v>1470</v>
      </c>
      <c r="E864" s="4" t="s">
        <v>1501</v>
      </c>
      <c r="F864" s="4" t="s">
        <v>393</v>
      </c>
      <c r="G864" s="4"/>
      <c r="H864" s="4" t="s">
        <v>1483</v>
      </c>
      <c r="I864" s="4">
        <v>30998140</v>
      </c>
      <c r="J864" s="41">
        <v>42051</v>
      </c>
      <c r="K864" s="11">
        <v>2015</v>
      </c>
      <c r="L864" s="11">
        <v>2015</v>
      </c>
      <c r="M864" s="5">
        <v>145</v>
      </c>
      <c r="N864" s="4"/>
      <c r="O864" s="4"/>
      <c r="P864" s="4" t="s">
        <v>10157</v>
      </c>
    </row>
    <row r="865" spans="1:16" ht="25.5" x14ac:dyDescent="0.2">
      <c r="A865" s="7" t="s">
        <v>30</v>
      </c>
      <c r="B865" s="4" t="s">
        <v>46</v>
      </c>
      <c r="C865" s="4" t="s">
        <v>1502</v>
      </c>
      <c r="D865" s="8" t="s">
        <v>1491</v>
      </c>
      <c r="E865" s="4" t="s">
        <v>1503</v>
      </c>
      <c r="F865" s="4" t="s">
        <v>393</v>
      </c>
      <c r="G865" s="4"/>
      <c r="H865" s="4" t="s">
        <v>1504</v>
      </c>
      <c r="I865" s="4">
        <v>36814351</v>
      </c>
      <c r="J865" s="41">
        <v>42051</v>
      </c>
      <c r="K865" s="11">
        <v>2015</v>
      </c>
      <c r="L865" s="11">
        <v>2015</v>
      </c>
      <c r="M865" s="5">
        <v>321</v>
      </c>
      <c r="N865" s="4"/>
      <c r="O865" s="4"/>
      <c r="P865" s="4" t="s">
        <v>10157</v>
      </c>
    </row>
    <row r="866" spans="1:16" ht="25.5" x14ac:dyDescent="0.2">
      <c r="A866" s="7" t="s">
        <v>30</v>
      </c>
      <c r="B866" s="4" t="s">
        <v>46</v>
      </c>
      <c r="C866" s="4" t="s">
        <v>1505</v>
      </c>
      <c r="D866" s="8" t="s">
        <v>1485</v>
      </c>
      <c r="E866" s="4" t="s">
        <v>1506</v>
      </c>
      <c r="F866" s="4" t="s">
        <v>393</v>
      </c>
      <c r="G866" s="4"/>
      <c r="H866" s="4" t="s">
        <v>1507</v>
      </c>
      <c r="I866" s="4" t="s">
        <v>1508</v>
      </c>
      <c r="J866" s="41">
        <v>42069</v>
      </c>
      <c r="K866" s="11">
        <v>2015</v>
      </c>
      <c r="L866" s="11">
        <v>2015</v>
      </c>
      <c r="M866" s="5">
        <v>150</v>
      </c>
      <c r="N866" s="4"/>
      <c r="O866" s="4"/>
      <c r="P866" s="4" t="s">
        <v>10157</v>
      </c>
    </row>
    <row r="867" spans="1:16" ht="25.5" x14ac:dyDescent="0.2">
      <c r="A867" s="7" t="s">
        <v>30</v>
      </c>
      <c r="B867" s="4" t="s">
        <v>46</v>
      </c>
      <c r="C867" s="4" t="s">
        <v>1525</v>
      </c>
      <c r="D867" s="8" t="s">
        <v>1526</v>
      </c>
      <c r="E867" s="4" t="s">
        <v>1527</v>
      </c>
      <c r="F867" s="4" t="s">
        <v>393</v>
      </c>
      <c r="G867" s="4"/>
      <c r="H867" s="4" t="s">
        <v>1528</v>
      </c>
      <c r="I867" s="4">
        <v>45456763</v>
      </c>
      <c r="J867" s="41">
        <v>42067</v>
      </c>
      <c r="K867" s="11">
        <v>2015</v>
      </c>
      <c r="L867" s="11">
        <v>2015</v>
      </c>
      <c r="M867" s="5">
        <v>100</v>
      </c>
      <c r="N867" s="4"/>
      <c r="O867" s="4"/>
      <c r="P867" s="4" t="s">
        <v>10157</v>
      </c>
    </row>
    <row r="868" spans="1:16" ht="25.5" x14ac:dyDescent="0.2">
      <c r="A868" s="7" t="s">
        <v>30</v>
      </c>
      <c r="B868" s="4" t="s">
        <v>46</v>
      </c>
      <c r="C868" s="4" t="s">
        <v>1529</v>
      </c>
      <c r="D868" s="8" t="s">
        <v>1530</v>
      </c>
      <c r="E868" s="4" t="s">
        <v>1531</v>
      </c>
      <c r="F868" s="4" t="s">
        <v>393</v>
      </c>
      <c r="G868" s="4"/>
      <c r="H868" s="4" t="s">
        <v>1532</v>
      </c>
      <c r="I868" s="4">
        <v>31411690</v>
      </c>
      <c r="J868" s="41">
        <v>42055</v>
      </c>
      <c r="K868" s="11">
        <v>2015</v>
      </c>
      <c r="L868" s="11">
        <v>2015</v>
      </c>
      <c r="M868" s="5">
        <v>300</v>
      </c>
      <c r="N868" s="4"/>
      <c r="O868" s="4"/>
      <c r="P868" s="4" t="s">
        <v>10157</v>
      </c>
    </row>
    <row r="869" spans="1:16" ht="25.5" x14ac:dyDescent="0.2">
      <c r="A869" s="7" t="s">
        <v>30</v>
      </c>
      <c r="B869" s="4" t="s">
        <v>46</v>
      </c>
      <c r="C869" s="4" t="s">
        <v>1533</v>
      </c>
      <c r="D869" s="8" t="s">
        <v>1530</v>
      </c>
      <c r="E869" s="4" t="s">
        <v>1113</v>
      </c>
      <c r="F869" s="4" t="s">
        <v>393</v>
      </c>
      <c r="G869" s="4"/>
      <c r="H869" s="4" t="s">
        <v>1534</v>
      </c>
      <c r="I869" s="4">
        <v>31434193</v>
      </c>
      <c r="J869" s="41">
        <v>42058</v>
      </c>
      <c r="K869" s="11">
        <v>2015</v>
      </c>
      <c r="L869" s="11">
        <v>2015</v>
      </c>
      <c r="M869" s="5">
        <v>300</v>
      </c>
      <c r="N869" s="4"/>
      <c r="O869" s="4"/>
      <c r="P869" s="4" t="s">
        <v>10157</v>
      </c>
    </row>
    <row r="870" spans="1:16" ht="25.5" x14ac:dyDescent="0.2">
      <c r="A870" s="7" t="s">
        <v>30</v>
      </c>
      <c r="B870" s="4" t="s">
        <v>46</v>
      </c>
      <c r="C870" s="4" t="s">
        <v>1540</v>
      </c>
      <c r="D870" s="8" t="s">
        <v>1491</v>
      </c>
      <c r="E870" s="4" t="s">
        <v>1122</v>
      </c>
      <c r="F870" s="4" t="s">
        <v>393</v>
      </c>
      <c r="G870" s="4"/>
      <c r="H870" s="4" t="s">
        <v>1541</v>
      </c>
      <c r="I870" s="4">
        <v>34125591</v>
      </c>
      <c r="J870" s="41">
        <v>42072</v>
      </c>
      <c r="K870" s="11">
        <v>2015</v>
      </c>
      <c r="L870" s="11">
        <v>2015</v>
      </c>
      <c r="M870" s="5">
        <v>168</v>
      </c>
      <c r="N870" s="4"/>
      <c r="O870" s="4"/>
      <c r="P870" s="4" t="s">
        <v>10157</v>
      </c>
    </row>
    <row r="871" spans="1:16" ht="25.5" x14ac:dyDescent="0.2">
      <c r="A871" s="7" t="s">
        <v>30</v>
      </c>
      <c r="B871" s="4" t="s">
        <v>46</v>
      </c>
      <c r="C871" s="4" t="s">
        <v>1558</v>
      </c>
      <c r="D871" s="8" t="s">
        <v>1485</v>
      </c>
      <c r="E871" s="4" t="s">
        <v>1559</v>
      </c>
      <c r="F871" s="4" t="s">
        <v>393</v>
      </c>
      <c r="G871" s="4"/>
      <c r="H871" s="4" t="s">
        <v>1560</v>
      </c>
      <c r="I871" s="4">
        <v>46095969</v>
      </c>
      <c r="J871" s="41">
        <v>42076</v>
      </c>
      <c r="K871" s="11">
        <v>2015</v>
      </c>
      <c r="L871" s="11">
        <v>2015</v>
      </c>
      <c r="M871" s="5">
        <v>281</v>
      </c>
      <c r="N871" s="4"/>
      <c r="O871" s="4"/>
      <c r="P871" s="4" t="s">
        <v>10157</v>
      </c>
    </row>
    <row r="872" spans="1:16" ht="25.5" x14ac:dyDescent="0.2">
      <c r="A872" s="7" t="s">
        <v>30</v>
      </c>
      <c r="B872" s="4" t="s">
        <v>46</v>
      </c>
      <c r="C872" s="4" t="s">
        <v>1572</v>
      </c>
      <c r="D872" s="8" t="s">
        <v>1491</v>
      </c>
      <c r="E872" s="4" t="s">
        <v>1573</v>
      </c>
      <c r="F872" s="4" t="s">
        <v>393</v>
      </c>
      <c r="G872" s="4"/>
      <c r="H872" s="4" t="s">
        <v>1574</v>
      </c>
      <c r="I872" s="4">
        <v>31449557</v>
      </c>
      <c r="J872" s="41">
        <v>42088</v>
      </c>
      <c r="K872" s="11">
        <v>2015</v>
      </c>
      <c r="L872" s="11">
        <v>2015</v>
      </c>
      <c r="M872" s="5">
        <v>74</v>
      </c>
      <c r="N872" s="4"/>
      <c r="O872" s="4"/>
      <c r="P872" s="4" t="s">
        <v>10157</v>
      </c>
    </row>
    <row r="873" spans="1:16" ht="25.5" x14ac:dyDescent="0.2">
      <c r="A873" s="7" t="s">
        <v>30</v>
      </c>
      <c r="B873" s="4" t="s">
        <v>46</v>
      </c>
      <c r="C873" s="4" t="s">
        <v>1582</v>
      </c>
      <c r="D873" s="8" t="s">
        <v>1530</v>
      </c>
      <c r="E873" s="4" t="s">
        <v>1148</v>
      </c>
      <c r="F873" s="4" t="s">
        <v>393</v>
      </c>
      <c r="G873" s="4"/>
      <c r="H873" s="4" t="s">
        <v>1534</v>
      </c>
      <c r="I873" s="4">
        <v>31434193</v>
      </c>
      <c r="J873" s="41">
        <v>42088</v>
      </c>
      <c r="K873" s="11">
        <v>2015</v>
      </c>
      <c r="L873" s="11">
        <v>2015</v>
      </c>
      <c r="M873" s="5">
        <v>300</v>
      </c>
      <c r="N873" s="4"/>
      <c r="O873" s="4"/>
      <c r="P873" s="4" t="s">
        <v>10157</v>
      </c>
    </row>
    <row r="874" spans="1:16" ht="25.5" x14ac:dyDescent="0.2">
      <c r="A874" s="7" t="s">
        <v>30</v>
      </c>
      <c r="B874" s="4" t="s">
        <v>46</v>
      </c>
      <c r="C874" s="4" t="s">
        <v>1583</v>
      </c>
      <c r="D874" s="8" t="s">
        <v>1526</v>
      </c>
      <c r="E874" s="4" t="s">
        <v>1151</v>
      </c>
      <c r="F874" s="4" t="s">
        <v>393</v>
      </c>
      <c r="G874" s="4"/>
      <c r="H874" s="4" t="s">
        <v>1584</v>
      </c>
      <c r="I874" s="4">
        <v>46086757</v>
      </c>
      <c r="J874" s="41">
        <v>42111</v>
      </c>
      <c r="K874" s="11">
        <v>2015</v>
      </c>
      <c r="L874" s="11">
        <v>2015</v>
      </c>
      <c r="M874" s="5">
        <v>60</v>
      </c>
      <c r="N874" s="4"/>
      <c r="O874" s="4"/>
      <c r="P874" s="4" t="s">
        <v>10157</v>
      </c>
    </row>
    <row r="875" spans="1:16" ht="25.5" x14ac:dyDescent="0.2">
      <c r="A875" s="7" t="s">
        <v>30</v>
      </c>
      <c r="B875" s="4" t="s">
        <v>46</v>
      </c>
      <c r="C875" s="4" t="s">
        <v>1674</v>
      </c>
      <c r="D875" s="8" t="s">
        <v>1491</v>
      </c>
      <c r="E875" s="4" t="s">
        <v>1675</v>
      </c>
      <c r="F875" s="4" t="s">
        <v>393</v>
      </c>
      <c r="G875" s="4"/>
      <c r="H875" s="4" t="s">
        <v>1589</v>
      </c>
      <c r="I875" s="4">
        <v>36235164</v>
      </c>
      <c r="J875" s="41">
        <v>42171</v>
      </c>
      <c r="K875" s="11">
        <v>2015</v>
      </c>
      <c r="L875" s="11">
        <v>2015</v>
      </c>
      <c r="M875" s="5">
        <v>180</v>
      </c>
      <c r="N875" s="4"/>
      <c r="O875" s="4"/>
      <c r="P875" s="4" t="s">
        <v>10157</v>
      </c>
    </row>
    <row r="876" spans="1:16" ht="25.5" x14ac:dyDescent="0.2">
      <c r="A876" s="7" t="s">
        <v>30</v>
      </c>
      <c r="B876" s="4" t="s">
        <v>46</v>
      </c>
      <c r="C876" s="4" t="s">
        <v>1679</v>
      </c>
      <c r="D876" s="8" t="s">
        <v>1491</v>
      </c>
      <c r="E876" s="4" t="s">
        <v>1680</v>
      </c>
      <c r="F876" s="4" t="s">
        <v>393</v>
      </c>
      <c r="G876" s="4"/>
      <c r="H876" s="4" t="s">
        <v>1625</v>
      </c>
      <c r="I876" s="4">
        <v>31423230</v>
      </c>
      <c r="J876" s="41">
        <v>42174</v>
      </c>
      <c r="K876" s="11">
        <v>2015</v>
      </c>
      <c r="L876" s="11">
        <v>2015</v>
      </c>
      <c r="M876" s="5">
        <v>510</v>
      </c>
      <c r="N876" s="4"/>
      <c r="O876" s="4"/>
      <c r="P876" s="4" t="s">
        <v>10157</v>
      </c>
    </row>
    <row r="877" spans="1:16" ht="25.5" x14ac:dyDescent="0.2">
      <c r="A877" s="7" t="s">
        <v>30</v>
      </c>
      <c r="B877" s="4" t="s">
        <v>46</v>
      </c>
      <c r="C877" s="4" t="s">
        <v>1682</v>
      </c>
      <c r="D877" s="8" t="s">
        <v>1672</v>
      </c>
      <c r="E877" s="4" t="s">
        <v>1683</v>
      </c>
      <c r="F877" s="4" t="s">
        <v>393</v>
      </c>
      <c r="G877" s="4"/>
      <c r="H877" s="4" t="s">
        <v>1684</v>
      </c>
      <c r="I877" s="4">
        <v>34125591</v>
      </c>
      <c r="J877" s="41">
        <v>42173</v>
      </c>
      <c r="K877" s="11">
        <v>2015</v>
      </c>
      <c r="L877" s="11">
        <v>2015</v>
      </c>
      <c r="M877" s="5">
        <v>100</v>
      </c>
      <c r="N877" s="4"/>
      <c r="O877" s="4"/>
      <c r="P877" s="4" t="s">
        <v>10157</v>
      </c>
    </row>
    <row r="878" spans="1:16" ht="25.5" x14ac:dyDescent="0.2">
      <c r="A878" s="7" t="s">
        <v>30</v>
      </c>
      <c r="B878" s="4" t="s">
        <v>46</v>
      </c>
      <c r="C878" s="4" t="s">
        <v>1685</v>
      </c>
      <c r="D878" s="8" t="s">
        <v>1491</v>
      </c>
      <c r="E878" s="4" t="s">
        <v>1686</v>
      </c>
      <c r="F878" s="4" t="s">
        <v>393</v>
      </c>
      <c r="G878" s="4"/>
      <c r="H878" s="4" t="s">
        <v>1589</v>
      </c>
      <c r="I878" s="4">
        <v>36235164</v>
      </c>
      <c r="J878" s="41">
        <v>42172</v>
      </c>
      <c r="K878" s="11">
        <v>2015</v>
      </c>
      <c r="L878" s="11">
        <v>2015</v>
      </c>
      <c r="M878" s="5">
        <v>63</v>
      </c>
      <c r="N878" s="4"/>
      <c r="O878" s="4"/>
      <c r="P878" s="4" t="s">
        <v>10157</v>
      </c>
    </row>
    <row r="879" spans="1:16" ht="25.5" x14ac:dyDescent="0.2">
      <c r="A879" s="7" t="s">
        <v>30</v>
      </c>
      <c r="B879" s="4" t="s">
        <v>46</v>
      </c>
      <c r="C879" s="4" t="s">
        <v>1717</v>
      </c>
      <c r="D879" s="8" t="s">
        <v>1658</v>
      </c>
      <c r="E879" s="4" t="s">
        <v>1718</v>
      </c>
      <c r="F879" s="4" t="s">
        <v>393</v>
      </c>
      <c r="G879" s="4"/>
      <c r="H879" s="4" t="s">
        <v>1719</v>
      </c>
      <c r="I879" s="4">
        <v>34132601</v>
      </c>
      <c r="J879" s="41">
        <v>42254</v>
      </c>
      <c r="K879" s="11">
        <v>2015</v>
      </c>
      <c r="L879" s="11">
        <v>2015</v>
      </c>
      <c r="M879" s="5">
        <v>363</v>
      </c>
      <c r="N879" s="4"/>
      <c r="O879" s="4"/>
      <c r="P879" s="4" t="s">
        <v>10157</v>
      </c>
    </row>
    <row r="880" spans="1:16" ht="25.5" x14ac:dyDescent="0.2">
      <c r="A880" s="7" t="s">
        <v>30</v>
      </c>
      <c r="B880" s="4" t="s">
        <v>46</v>
      </c>
      <c r="C880" s="4" t="s">
        <v>1722</v>
      </c>
      <c r="D880" s="8" t="s">
        <v>1491</v>
      </c>
      <c r="E880" s="4" t="s">
        <v>1723</v>
      </c>
      <c r="F880" s="4" t="s">
        <v>393</v>
      </c>
      <c r="G880" s="4"/>
      <c r="H880" s="4" t="s">
        <v>1724</v>
      </c>
      <c r="I880" s="4">
        <v>36356107</v>
      </c>
      <c r="J880" s="41">
        <v>42251</v>
      </c>
      <c r="K880" s="11">
        <v>2015</v>
      </c>
      <c r="L880" s="11">
        <v>2015</v>
      </c>
      <c r="M880" s="5">
        <v>762</v>
      </c>
      <c r="N880" s="4"/>
      <c r="O880" s="4"/>
      <c r="P880" s="4" t="s">
        <v>10157</v>
      </c>
    </row>
    <row r="881" spans="1:16" ht="25.5" x14ac:dyDescent="0.2">
      <c r="A881" s="7" t="s">
        <v>30</v>
      </c>
      <c r="B881" s="4" t="s">
        <v>46</v>
      </c>
      <c r="C881" s="4" t="s">
        <v>1738</v>
      </c>
      <c r="D881" s="8" t="s">
        <v>1658</v>
      </c>
      <c r="E881" s="4" t="s">
        <v>1739</v>
      </c>
      <c r="F881" s="4" t="s">
        <v>393</v>
      </c>
      <c r="G881" s="4"/>
      <c r="H881" s="4" t="s">
        <v>1495</v>
      </c>
      <c r="I881" s="4" t="s">
        <v>1496</v>
      </c>
      <c r="J881" s="41">
        <v>42262</v>
      </c>
      <c r="K881" s="11">
        <v>2015</v>
      </c>
      <c r="L881" s="11">
        <v>2015</v>
      </c>
      <c r="M881" s="5">
        <v>1750</v>
      </c>
      <c r="N881" s="4"/>
      <c r="O881" s="4"/>
      <c r="P881" s="4" t="s">
        <v>10157</v>
      </c>
    </row>
    <row r="882" spans="1:16" ht="25.5" x14ac:dyDescent="0.2">
      <c r="A882" s="7" t="s">
        <v>30</v>
      </c>
      <c r="B882" s="4" t="s">
        <v>46</v>
      </c>
      <c r="C882" s="4" t="s">
        <v>1740</v>
      </c>
      <c r="D882" s="8" t="s">
        <v>1485</v>
      </c>
      <c r="E882" s="4" t="s">
        <v>1741</v>
      </c>
      <c r="F882" s="4" t="s">
        <v>393</v>
      </c>
      <c r="G882" s="4"/>
      <c r="H882" s="4" t="s">
        <v>1472</v>
      </c>
      <c r="I882" s="4">
        <v>36356107</v>
      </c>
      <c r="J882" s="41">
        <v>42268</v>
      </c>
      <c r="K882" s="11">
        <v>2015</v>
      </c>
      <c r="L882" s="11">
        <v>2015</v>
      </c>
      <c r="M882" s="5">
        <v>490</v>
      </c>
      <c r="N882" s="4"/>
      <c r="O882" s="4"/>
      <c r="P882" s="4" t="s">
        <v>10157</v>
      </c>
    </row>
    <row r="883" spans="1:16" ht="25.5" x14ac:dyDescent="0.2">
      <c r="A883" s="7" t="s">
        <v>30</v>
      </c>
      <c r="B883" s="4" t="s">
        <v>46</v>
      </c>
      <c r="C883" s="4" t="s">
        <v>1742</v>
      </c>
      <c r="D883" s="8" t="s">
        <v>1485</v>
      </c>
      <c r="E883" s="4" t="s">
        <v>1743</v>
      </c>
      <c r="F883" s="4" t="s">
        <v>393</v>
      </c>
      <c r="G883" s="4"/>
      <c r="H883" s="4" t="s">
        <v>1744</v>
      </c>
      <c r="I883" s="4">
        <v>31344500</v>
      </c>
      <c r="J883" s="41">
        <v>42263</v>
      </c>
      <c r="K883" s="11">
        <v>2015</v>
      </c>
      <c r="L883" s="11">
        <v>2015</v>
      </c>
      <c r="M883" s="5">
        <v>392</v>
      </c>
      <c r="N883" s="4"/>
      <c r="O883" s="4"/>
      <c r="P883" s="4" t="s">
        <v>10157</v>
      </c>
    </row>
    <row r="884" spans="1:16" ht="25.5" x14ac:dyDescent="0.2">
      <c r="A884" s="7" t="s">
        <v>30</v>
      </c>
      <c r="B884" s="4" t="s">
        <v>46</v>
      </c>
      <c r="C884" s="4" t="s">
        <v>1757</v>
      </c>
      <c r="D884" s="8" t="s">
        <v>1672</v>
      </c>
      <c r="E884" s="4" t="s">
        <v>1758</v>
      </c>
      <c r="F884" s="4" t="s">
        <v>393</v>
      </c>
      <c r="G884" s="4"/>
      <c r="H884" s="4" t="s">
        <v>1759</v>
      </c>
      <c r="I884" s="4">
        <v>34103236</v>
      </c>
      <c r="J884" s="41">
        <v>42283</v>
      </c>
      <c r="K884" s="11">
        <v>2015</v>
      </c>
      <c r="L884" s="11">
        <v>2015</v>
      </c>
      <c r="M884" s="5">
        <v>50</v>
      </c>
      <c r="N884" s="4"/>
      <c r="O884" s="4"/>
      <c r="P884" s="4" t="s">
        <v>10157</v>
      </c>
    </row>
    <row r="885" spans="1:16" ht="25.5" x14ac:dyDescent="0.2">
      <c r="A885" s="7" t="s">
        <v>30</v>
      </c>
      <c r="B885" s="4" t="s">
        <v>46</v>
      </c>
      <c r="C885" s="4" t="s">
        <v>1770</v>
      </c>
      <c r="D885" s="8" t="s">
        <v>1658</v>
      </c>
      <c r="E885" s="4" t="s">
        <v>1771</v>
      </c>
      <c r="F885" s="4" t="s">
        <v>393</v>
      </c>
      <c r="G885" s="4"/>
      <c r="H885" s="4" t="s">
        <v>1772</v>
      </c>
      <c r="I885" s="4">
        <v>31643019</v>
      </c>
      <c r="J885" s="41">
        <v>42297</v>
      </c>
      <c r="K885" s="11">
        <v>2015</v>
      </c>
      <c r="L885" s="11">
        <v>2015</v>
      </c>
      <c r="M885" s="5">
        <v>375</v>
      </c>
      <c r="N885" s="4"/>
      <c r="O885" s="4"/>
      <c r="P885" s="4" t="s">
        <v>10157</v>
      </c>
    </row>
    <row r="886" spans="1:16" ht="25.5" x14ac:dyDescent="0.2">
      <c r="A886" s="7" t="s">
        <v>30</v>
      </c>
      <c r="B886" s="4" t="s">
        <v>46</v>
      </c>
      <c r="C886" s="4" t="s">
        <v>1797</v>
      </c>
      <c r="D886" s="8" t="s">
        <v>1530</v>
      </c>
      <c r="E886" s="4" t="s">
        <v>1798</v>
      </c>
      <c r="F886" s="4" t="s">
        <v>393</v>
      </c>
      <c r="G886" s="4"/>
      <c r="H886" s="4" t="s">
        <v>1799</v>
      </c>
      <c r="I886" s="4">
        <v>35837659</v>
      </c>
      <c r="J886" s="41">
        <v>42324</v>
      </c>
      <c r="K886" s="11">
        <v>2015</v>
      </c>
      <c r="L886" s="11">
        <v>2015</v>
      </c>
      <c r="M886" s="5">
        <v>1500</v>
      </c>
      <c r="N886" s="4"/>
      <c r="O886" s="4"/>
      <c r="P886" s="4" t="s">
        <v>10157</v>
      </c>
    </row>
    <row r="887" spans="1:16" ht="25.5" x14ac:dyDescent="0.2">
      <c r="A887" s="7" t="s">
        <v>30</v>
      </c>
      <c r="B887" s="4" t="s">
        <v>46</v>
      </c>
      <c r="C887" s="4" t="s">
        <v>1809</v>
      </c>
      <c r="D887" s="8" t="s">
        <v>1526</v>
      </c>
      <c r="E887" s="4" t="s">
        <v>1810</v>
      </c>
      <c r="F887" s="4" t="s">
        <v>393</v>
      </c>
      <c r="G887" s="4"/>
      <c r="H887" s="4" t="s">
        <v>1811</v>
      </c>
      <c r="I887" s="4">
        <v>643581</v>
      </c>
      <c r="J887" s="41">
        <v>42341</v>
      </c>
      <c r="K887" s="11">
        <v>2015</v>
      </c>
      <c r="L887" s="11">
        <v>2015</v>
      </c>
      <c r="M887" s="5">
        <v>500</v>
      </c>
      <c r="N887" s="4"/>
      <c r="O887" s="4"/>
      <c r="P887" s="4" t="s">
        <v>10157</v>
      </c>
    </row>
    <row r="888" spans="1:16" ht="25.5" x14ac:dyDescent="0.2">
      <c r="A888" s="7" t="s">
        <v>30</v>
      </c>
      <c r="B888" s="4" t="s">
        <v>46</v>
      </c>
      <c r="C888" s="4" t="s">
        <v>1821</v>
      </c>
      <c r="D888" s="8" t="s">
        <v>1491</v>
      </c>
      <c r="E888" s="4" t="s">
        <v>1822</v>
      </c>
      <c r="F888" s="4" t="s">
        <v>393</v>
      </c>
      <c r="G888" s="4"/>
      <c r="H888" s="4" t="s">
        <v>1589</v>
      </c>
      <c r="I888" s="4">
        <v>36235164</v>
      </c>
      <c r="J888" s="41">
        <v>42348</v>
      </c>
      <c r="K888" s="11">
        <v>2015</v>
      </c>
      <c r="L888" s="11">
        <v>2015</v>
      </c>
      <c r="M888" s="5">
        <v>63</v>
      </c>
      <c r="N888" s="4"/>
      <c r="O888" s="4"/>
      <c r="P888" s="4" t="s">
        <v>10157</v>
      </c>
    </row>
    <row r="889" spans="1:16" ht="38.25" x14ac:dyDescent="0.2">
      <c r="A889" s="7" t="s">
        <v>30</v>
      </c>
      <c r="B889" s="4" t="s">
        <v>81</v>
      </c>
      <c r="C889" s="4" t="s">
        <v>1875</v>
      </c>
      <c r="D889" s="8" t="s">
        <v>1869</v>
      </c>
      <c r="E889" s="4" t="s">
        <v>1876</v>
      </c>
      <c r="F889" s="4" t="s">
        <v>1876</v>
      </c>
      <c r="G889" s="4"/>
      <c r="H889" s="4" t="s">
        <v>1877</v>
      </c>
      <c r="I889" s="4">
        <v>46103406</v>
      </c>
      <c r="J889" s="41">
        <v>42082</v>
      </c>
      <c r="K889" s="11">
        <v>2015</v>
      </c>
      <c r="L889" s="11">
        <v>2015</v>
      </c>
      <c r="M889" s="5">
        <v>12000</v>
      </c>
      <c r="N889" s="4"/>
      <c r="O889" s="4"/>
      <c r="P889" s="4" t="s">
        <v>10157</v>
      </c>
    </row>
    <row r="890" spans="1:16" ht="38.25" x14ac:dyDescent="0.2">
      <c r="A890" s="7" t="s">
        <v>30</v>
      </c>
      <c r="B890" s="4" t="s">
        <v>81</v>
      </c>
      <c r="C890" s="4" t="s">
        <v>1875</v>
      </c>
      <c r="D890" s="8" t="s">
        <v>1869</v>
      </c>
      <c r="E890" s="4" t="s">
        <v>1878</v>
      </c>
      <c r="F890" s="4" t="s">
        <v>1878</v>
      </c>
      <c r="G890" s="4"/>
      <c r="H890" s="4" t="s">
        <v>1877</v>
      </c>
      <c r="I890" s="4">
        <v>46103406</v>
      </c>
      <c r="J890" s="41">
        <v>42265</v>
      </c>
      <c r="K890" s="11">
        <v>2015</v>
      </c>
      <c r="L890" s="11">
        <v>2016</v>
      </c>
      <c r="M890" s="5">
        <v>12000</v>
      </c>
      <c r="N890" s="4"/>
      <c r="O890" s="4"/>
      <c r="P890" s="4" t="s">
        <v>10157</v>
      </c>
    </row>
    <row r="891" spans="1:16" ht="25.5" x14ac:dyDescent="0.2">
      <c r="A891" s="7" t="s">
        <v>30</v>
      </c>
      <c r="B891" s="4" t="s">
        <v>878</v>
      </c>
      <c r="C891" s="4" t="s">
        <v>1199</v>
      </c>
      <c r="D891" s="8" t="s">
        <v>1200</v>
      </c>
      <c r="E891" s="4">
        <v>4600008937</v>
      </c>
      <c r="F891" s="4" t="s">
        <v>988</v>
      </c>
      <c r="G891" s="4"/>
      <c r="H891" s="4" t="s">
        <v>1201</v>
      </c>
      <c r="I891" s="4">
        <v>35829052</v>
      </c>
      <c r="J891" s="41">
        <v>41341</v>
      </c>
      <c r="K891" s="11">
        <v>2013</v>
      </c>
      <c r="L891" s="11">
        <v>2015</v>
      </c>
      <c r="M891" s="5">
        <v>57480</v>
      </c>
      <c r="N891" s="4"/>
      <c r="O891" s="4"/>
      <c r="P891" s="4" t="s">
        <v>10157</v>
      </c>
    </row>
    <row r="892" spans="1:16" ht="25.5" x14ac:dyDescent="0.2">
      <c r="A892" s="7" t="s">
        <v>8</v>
      </c>
      <c r="B892" s="4" t="s">
        <v>17</v>
      </c>
      <c r="C892" s="4" t="s">
        <v>3602</v>
      </c>
      <c r="D892" s="8" t="s">
        <v>3603</v>
      </c>
      <c r="E892" s="4" t="s">
        <v>3604</v>
      </c>
      <c r="F892" s="4" t="s">
        <v>393</v>
      </c>
      <c r="G892" s="4"/>
      <c r="H892" s="4" t="s">
        <v>3605</v>
      </c>
      <c r="I892" s="4">
        <v>36453633</v>
      </c>
      <c r="J892" s="41">
        <v>42129</v>
      </c>
      <c r="K892" s="11">
        <v>2015</v>
      </c>
      <c r="L892" s="11">
        <v>2015</v>
      </c>
      <c r="M892" s="5">
        <v>334</v>
      </c>
      <c r="N892" s="4"/>
      <c r="O892" s="4"/>
      <c r="P892" s="4" t="s">
        <v>10157</v>
      </c>
    </row>
    <row r="893" spans="1:16" ht="25.5" x14ac:dyDescent="0.2">
      <c r="A893" s="7" t="s">
        <v>8</v>
      </c>
      <c r="B893" s="4" t="s">
        <v>17</v>
      </c>
      <c r="C893" s="4" t="s">
        <v>3606</v>
      </c>
      <c r="D893" s="8" t="s">
        <v>3607</v>
      </c>
      <c r="E893" s="4" t="s">
        <v>3608</v>
      </c>
      <c r="F893" s="4" t="s">
        <v>393</v>
      </c>
      <c r="G893" s="4"/>
      <c r="H893" s="4" t="s">
        <v>3609</v>
      </c>
      <c r="I893" s="4">
        <v>36663662</v>
      </c>
      <c r="J893" s="41">
        <v>42345</v>
      </c>
      <c r="K893" s="11">
        <v>2015</v>
      </c>
      <c r="L893" s="11">
        <v>2015</v>
      </c>
      <c r="M893" s="5">
        <v>750</v>
      </c>
      <c r="N893" s="4"/>
      <c r="O893" s="4"/>
      <c r="P893" s="4" t="s">
        <v>10157</v>
      </c>
    </row>
    <row r="894" spans="1:16" ht="25.5" x14ac:dyDescent="0.2">
      <c r="A894" s="7" t="s">
        <v>8</v>
      </c>
      <c r="B894" s="4" t="s">
        <v>17</v>
      </c>
      <c r="C894" s="4" t="s">
        <v>3610</v>
      </c>
      <c r="D894" s="8" t="s">
        <v>3611</v>
      </c>
      <c r="E894" s="4" t="s">
        <v>3612</v>
      </c>
      <c r="F894" s="4" t="s">
        <v>393</v>
      </c>
      <c r="G894" s="4"/>
      <c r="H894" s="4" t="s">
        <v>3605</v>
      </c>
      <c r="I894" s="4">
        <v>36453633</v>
      </c>
      <c r="J894" s="41">
        <v>42066</v>
      </c>
      <c r="K894" s="11">
        <v>2015</v>
      </c>
      <c r="L894" s="11">
        <v>2015</v>
      </c>
      <c r="M894" s="5">
        <v>1720</v>
      </c>
      <c r="N894" s="4"/>
      <c r="O894" s="4"/>
      <c r="P894" s="4" t="s">
        <v>10157</v>
      </c>
    </row>
    <row r="895" spans="1:16" ht="25.5" x14ac:dyDescent="0.2">
      <c r="A895" s="7" t="s">
        <v>8</v>
      </c>
      <c r="B895" s="4" t="s">
        <v>17</v>
      </c>
      <c r="C895" s="4" t="s">
        <v>3613</v>
      </c>
      <c r="D895" s="8" t="s">
        <v>3614</v>
      </c>
      <c r="E895" s="4" t="s">
        <v>3615</v>
      </c>
      <c r="F895" s="4" t="s">
        <v>393</v>
      </c>
      <c r="G895" s="4"/>
      <c r="H895" s="4" t="s">
        <v>3616</v>
      </c>
      <c r="I895" s="4">
        <v>34653490</v>
      </c>
      <c r="J895" s="41">
        <v>42060</v>
      </c>
      <c r="K895" s="11">
        <v>2015</v>
      </c>
      <c r="L895" s="11">
        <v>2015</v>
      </c>
      <c r="M895" s="5">
        <v>250</v>
      </c>
      <c r="N895" s="4"/>
      <c r="O895" s="4"/>
      <c r="P895" s="4" t="s">
        <v>10157</v>
      </c>
    </row>
    <row r="896" spans="1:16" ht="25.5" x14ac:dyDescent="0.2">
      <c r="A896" s="7" t="s">
        <v>8</v>
      </c>
      <c r="B896" s="4" t="s">
        <v>17</v>
      </c>
      <c r="C896" s="4" t="s">
        <v>3617</v>
      </c>
      <c r="D896" s="8" t="s">
        <v>3603</v>
      </c>
      <c r="E896" s="4" t="s">
        <v>3618</v>
      </c>
      <c r="F896" s="4" t="s">
        <v>393</v>
      </c>
      <c r="G896" s="4"/>
      <c r="H896" s="4" t="s">
        <v>3619</v>
      </c>
      <c r="I896" s="4">
        <v>31712428</v>
      </c>
      <c r="J896" s="41">
        <v>42055</v>
      </c>
      <c r="K896" s="11">
        <v>2015</v>
      </c>
      <c r="L896" s="11">
        <v>2015</v>
      </c>
      <c r="M896" s="5">
        <v>134</v>
      </c>
      <c r="N896" s="4"/>
      <c r="O896" s="4"/>
      <c r="P896" s="4" t="s">
        <v>10157</v>
      </c>
    </row>
    <row r="897" spans="1:16" ht="25.5" x14ac:dyDescent="0.2">
      <c r="A897" s="7" t="s">
        <v>8</v>
      </c>
      <c r="B897" s="4" t="s">
        <v>17</v>
      </c>
      <c r="C897" s="4" t="s">
        <v>3620</v>
      </c>
      <c r="D897" s="8" t="s">
        <v>3621</v>
      </c>
      <c r="E897" s="4" t="s">
        <v>3622</v>
      </c>
      <c r="F897" s="4" t="s">
        <v>393</v>
      </c>
      <c r="G897" s="4"/>
      <c r="H897" s="4" t="s">
        <v>3623</v>
      </c>
      <c r="I897" s="4">
        <v>316728211</v>
      </c>
      <c r="J897" s="41">
        <v>42046</v>
      </c>
      <c r="K897" s="11">
        <v>2015</v>
      </c>
      <c r="L897" s="11">
        <v>2015</v>
      </c>
      <c r="M897" s="5">
        <v>500</v>
      </c>
      <c r="N897" s="4"/>
      <c r="O897" s="4"/>
      <c r="P897" s="4" t="s">
        <v>10157</v>
      </c>
    </row>
    <row r="898" spans="1:16" ht="25.5" x14ac:dyDescent="0.2">
      <c r="A898" s="7" t="s">
        <v>8</v>
      </c>
      <c r="B898" s="4" t="s">
        <v>17</v>
      </c>
      <c r="C898" s="4" t="s">
        <v>3628</v>
      </c>
      <c r="D898" s="8" t="s">
        <v>3603</v>
      </c>
      <c r="E898" s="4" t="s">
        <v>3629</v>
      </c>
      <c r="F898" s="4" t="s">
        <v>393</v>
      </c>
      <c r="G898" s="4"/>
      <c r="H898" s="4" t="s">
        <v>3630</v>
      </c>
      <c r="I898" s="4"/>
      <c r="J898" s="41">
        <v>42020</v>
      </c>
      <c r="K898" s="11">
        <v>2015</v>
      </c>
      <c r="L898" s="11">
        <v>2015</v>
      </c>
      <c r="M898" s="5">
        <v>320</v>
      </c>
      <c r="N898" s="4"/>
      <c r="O898" s="4"/>
      <c r="P898" s="4" t="s">
        <v>10157</v>
      </c>
    </row>
    <row r="899" spans="1:16" ht="25.5" x14ac:dyDescent="0.2">
      <c r="A899" s="7" t="s">
        <v>8</v>
      </c>
      <c r="B899" s="4" t="s">
        <v>17</v>
      </c>
      <c r="C899" s="4" t="s">
        <v>3631</v>
      </c>
      <c r="D899" s="8" t="s">
        <v>3632</v>
      </c>
      <c r="E899" s="4" t="s">
        <v>3633</v>
      </c>
      <c r="F899" s="4" t="s">
        <v>393</v>
      </c>
      <c r="G899" s="4"/>
      <c r="H899" s="4" t="s">
        <v>3634</v>
      </c>
      <c r="I899" s="4">
        <v>36514179</v>
      </c>
      <c r="J899" s="41">
        <v>42011</v>
      </c>
      <c r="K899" s="11">
        <v>2015</v>
      </c>
      <c r="L899" s="11">
        <v>2015</v>
      </c>
      <c r="M899" s="5">
        <v>843</v>
      </c>
      <c r="N899" s="4"/>
      <c r="O899" s="4"/>
      <c r="P899" s="4" t="s">
        <v>10157</v>
      </c>
    </row>
    <row r="900" spans="1:16" ht="25.5" x14ac:dyDescent="0.2">
      <c r="A900" s="7" t="s">
        <v>8</v>
      </c>
      <c r="B900" s="4" t="s">
        <v>17</v>
      </c>
      <c r="C900" s="4" t="s">
        <v>3635</v>
      </c>
      <c r="D900" s="8" t="s">
        <v>3632</v>
      </c>
      <c r="E900" s="4" t="s">
        <v>3636</v>
      </c>
      <c r="F900" s="4" t="s">
        <v>393</v>
      </c>
      <c r="G900" s="4"/>
      <c r="H900" s="4" t="s">
        <v>3634</v>
      </c>
      <c r="I900" s="4">
        <v>36514179</v>
      </c>
      <c r="J900" s="41">
        <v>42011</v>
      </c>
      <c r="K900" s="11">
        <v>2015</v>
      </c>
      <c r="L900" s="11">
        <v>2015</v>
      </c>
      <c r="M900" s="5">
        <v>583</v>
      </c>
      <c r="N900" s="4"/>
      <c r="O900" s="4"/>
      <c r="P900" s="4" t="s">
        <v>10157</v>
      </c>
    </row>
    <row r="901" spans="1:16" ht="25.5" x14ac:dyDescent="0.2">
      <c r="A901" s="7" t="s">
        <v>8</v>
      </c>
      <c r="B901" s="4" t="s">
        <v>17</v>
      </c>
      <c r="C901" s="4" t="s">
        <v>3637</v>
      </c>
      <c r="D901" s="8" t="s">
        <v>3607</v>
      </c>
      <c r="E901" s="4" t="s">
        <v>3638</v>
      </c>
      <c r="F901" s="4" t="s">
        <v>393</v>
      </c>
      <c r="G901" s="4"/>
      <c r="H901" s="4" t="s">
        <v>3623</v>
      </c>
      <c r="I901" s="4">
        <v>31678211</v>
      </c>
      <c r="J901" s="41">
        <v>42026</v>
      </c>
      <c r="K901" s="11">
        <v>2015</v>
      </c>
      <c r="L901" s="11">
        <v>2015</v>
      </c>
      <c r="M901" s="5">
        <v>240</v>
      </c>
      <c r="N901" s="4"/>
      <c r="O901" s="4"/>
      <c r="P901" s="4" t="s">
        <v>10157</v>
      </c>
    </row>
    <row r="902" spans="1:16" ht="25.5" x14ac:dyDescent="0.2">
      <c r="A902" s="7" t="s">
        <v>8</v>
      </c>
      <c r="B902" s="4" t="s">
        <v>17</v>
      </c>
      <c r="C902" s="4" t="s">
        <v>3639</v>
      </c>
      <c r="D902" s="8" t="s">
        <v>3640</v>
      </c>
      <c r="E902" s="4" t="s">
        <v>3641</v>
      </c>
      <c r="F902" s="4" t="s">
        <v>393</v>
      </c>
      <c r="G902" s="4"/>
      <c r="H902" s="4" t="s">
        <v>3642</v>
      </c>
      <c r="I902" s="4">
        <v>36454192</v>
      </c>
      <c r="J902" s="41">
        <v>42009</v>
      </c>
      <c r="K902" s="11">
        <v>2015</v>
      </c>
      <c r="L902" s="11">
        <v>2015</v>
      </c>
      <c r="M902" s="5">
        <v>2034</v>
      </c>
      <c r="N902" s="4"/>
      <c r="O902" s="4"/>
      <c r="P902" s="4" t="s">
        <v>10157</v>
      </c>
    </row>
    <row r="903" spans="1:16" ht="25.5" x14ac:dyDescent="0.2">
      <c r="A903" s="7" t="s">
        <v>8</v>
      </c>
      <c r="B903" s="4" t="s">
        <v>34</v>
      </c>
      <c r="C903" s="4" t="s">
        <v>3660</v>
      </c>
      <c r="D903" s="8" t="s">
        <v>3656</v>
      </c>
      <c r="E903" s="4" t="s">
        <v>3661</v>
      </c>
      <c r="F903" s="4" t="s">
        <v>3662</v>
      </c>
      <c r="G903" s="4"/>
      <c r="H903" s="4" t="s">
        <v>3663</v>
      </c>
      <c r="I903" s="4">
        <v>31686966</v>
      </c>
      <c r="J903" s="41">
        <v>42024</v>
      </c>
      <c r="K903" s="11">
        <v>2015</v>
      </c>
      <c r="L903" s="11">
        <v>2015</v>
      </c>
      <c r="M903" s="5">
        <v>360</v>
      </c>
      <c r="N903" s="4"/>
      <c r="O903" s="4"/>
      <c r="P903" s="4" t="s">
        <v>10157</v>
      </c>
    </row>
    <row r="904" spans="1:16" ht="25.5" x14ac:dyDescent="0.2">
      <c r="A904" s="7" t="s">
        <v>8</v>
      </c>
      <c r="B904" s="4" t="s">
        <v>34</v>
      </c>
      <c r="C904" s="4" t="s">
        <v>3674</v>
      </c>
      <c r="D904" s="8" t="s">
        <v>3675</v>
      </c>
      <c r="E904" s="4" t="s">
        <v>3676</v>
      </c>
      <c r="F904" s="4" t="s">
        <v>3677</v>
      </c>
      <c r="G904" s="4"/>
      <c r="H904" s="4" t="s">
        <v>3678</v>
      </c>
      <c r="I904" s="4">
        <v>36191337</v>
      </c>
      <c r="J904" s="41">
        <v>42039</v>
      </c>
      <c r="K904" s="11">
        <v>2015</v>
      </c>
      <c r="L904" s="11">
        <v>2015</v>
      </c>
      <c r="M904" s="5">
        <v>378</v>
      </c>
      <c r="N904" s="4"/>
      <c r="O904" s="4"/>
      <c r="P904" s="4" t="s">
        <v>10157</v>
      </c>
    </row>
    <row r="905" spans="1:16" ht="25.5" x14ac:dyDescent="0.2">
      <c r="A905" s="7" t="s">
        <v>8</v>
      </c>
      <c r="B905" s="4" t="s">
        <v>34</v>
      </c>
      <c r="C905" s="4" t="s">
        <v>3679</v>
      </c>
      <c r="D905" s="8" t="s">
        <v>3680</v>
      </c>
      <c r="E905" s="4" t="s">
        <v>3681</v>
      </c>
      <c r="F905" s="4" t="s">
        <v>3682</v>
      </c>
      <c r="G905" s="4"/>
      <c r="H905" s="4" t="s">
        <v>3683</v>
      </c>
      <c r="I905" s="4">
        <v>31662013</v>
      </c>
      <c r="J905" s="41">
        <v>42051</v>
      </c>
      <c r="K905" s="11">
        <v>2015</v>
      </c>
      <c r="L905" s="11">
        <v>2015</v>
      </c>
      <c r="M905" s="5">
        <v>432</v>
      </c>
      <c r="N905" s="4"/>
      <c r="O905" s="4"/>
      <c r="P905" s="4" t="s">
        <v>10157</v>
      </c>
    </row>
    <row r="906" spans="1:16" ht="25.5" x14ac:dyDescent="0.2">
      <c r="A906" s="7" t="s">
        <v>8</v>
      </c>
      <c r="B906" s="4" t="s">
        <v>34</v>
      </c>
      <c r="C906" s="4" t="s">
        <v>3684</v>
      </c>
      <c r="D906" s="8" t="s">
        <v>3656</v>
      </c>
      <c r="E906" s="4" t="s">
        <v>3685</v>
      </c>
      <c r="F906" s="4" t="s">
        <v>3686</v>
      </c>
      <c r="G906" s="4"/>
      <c r="H906" s="4" t="s">
        <v>3687</v>
      </c>
      <c r="I906" s="4">
        <v>47712899</v>
      </c>
      <c r="J906" s="41">
        <v>42053</v>
      </c>
      <c r="K906" s="11">
        <v>2015</v>
      </c>
      <c r="L906" s="11">
        <v>2015</v>
      </c>
      <c r="M906" s="5">
        <v>2880</v>
      </c>
      <c r="N906" s="4"/>
      <c r="O906" s="4"/>
      <c r="P906" s="4" t="s">
        <v>10157</v>
      </c>
    </row>
    <row r="907" spans="1:16" ht="25.5" x14ac:dyDescent="0.2">
      <c r="A907" s="7" t="s">
        <v>8</v>
      </c>
      <c r="B907" s="4" t="s">
        <v>34</v>
      </c>
      <c r="C907" s="4" t="s">
        <v>3693</v>
      </c>
      <c r="D907" s="8" t="s">
        <v>3694</v>
      </c>
      <c r="E907" s="4" t="s">
        <v>3695</v>
      </c>
      <c r="F907" s="4" t="s">
        <v>3696</v>
      </c>
      <c r="G907" s="4"/>
      <c r="H907" s="4" t="s">
        <v>3697</v>
      </c>
      <c r="I907" s="4">
        <v>36480428</v>
      </c>
      <c r="J907" s="41">
        <v>42058</v>
      </c>
      <c r="K907" s="11">
        <v>2015</v>
      </c>
      <c r="L907" s="11">
        <v>2015</v>
      </c>
      <c r="M907" s="5">
        <v>360</v>
      </c>
      <c r="N907" s="4"/>
      <c r="O907" s="4"/>
      <c r="P907" s="4" t="s">
        <v>10157</v>
      </c>
    </row>
    <row r="908" spans="1:16" ht="25.5" x14ac:dyDescent="0.2">
      <c r="A908" s="7" t="s">
        <v>8</v>
      </c>
      <c r="B908" s="4" t="s">
        <v>34</v>
      </c>
      <c r="C908" s="4" t="s">
        <v>3698</v>
      </c>
      <c r="D908" s="8" t="s">
        <v>3699</v>
      </c>
      <c r="E908" s="4" t="s">
        <v>3700</v>
      </c>
      <c r="F908" s="4" t="s">
        <v>3701</v>
      </c>
      <c r="G908" s="4"/>
      <c r="H908" s="4" t="s">
        <v>3702</v>
      </c>
      <c r="I908" s="4">
        <v>31716369</v>
      </c>
      <c r="J908" s="41">
        <v>42058</v>
      </c>
      <c r="K908" s="11">
        <v>2015</v>
      </c>
      <c r="L908" s="11">
        <v>2015</v>
      </c>
      <c r="M908" s="5">
        <v>936</v>
      </c>
      <c r="N908" s="4"/>
      <c r="O908" s="4"/>
      <c r="P908" s="4" t="s">
        <v>10157</v>
      </c>
    </row>
    <row r="909" spans="1:16" ht="25.5" x14ac:dyDescent="0.2">
      <c r="A909" s="7" t="s">
        <v>8</v>
      </c>
      <c r="B909" s="4" t="s">
        <v>34</v>
      </c>
      <c r="C909" s="4" t="s">
        <v>3703</v>
      </c>
      <c r="D909" s="8" t="s">
        <v>3704</v>
      </c>
      <c r="E909" s="4" t="s">
        <v>3705</v>
      </c>
      <c r="F909" s="4" t="s">
        <v>3706</v>
      </c>
      <c r="G909" s="4"/>
      <c r="H909" s="4" t="s">
        <v>3707</v>
      </c>
      <c r="I909" s="4">
        <v>474339</v>
      </c>
      <c r="J909" s="41">
        <v>42068</v>
      </c>
      <c r="K909" s="11">
        <v>2015</v>
      </c>
      <c r="L909" s="11">
        <v>2015</v>
      </c>
      <c r="M909" s="5">
        <v>5760</v>
      </c>
      <c r="N909" s="4"/>
      <c r="O909" s="4"/>
      <c r="P909" s="4" t="s">
        <v>10157</v>
      </c>
    </row>
    <row r="910" spans="1:16" ht="25.5" x14ac:dyDescent="0.2">
      <c r="A910" s="7" t="s">
        <v>8</v>
      </c>
      <c r="B910" s="4" t="s">
        <v>34</v>
      </c>
      <c r="C910" s="4" t="s">
        <v>3708</v>
      </c>
      <c r="D910" s="8" t="s">
        <v>3656</v>
      </c>
      <c r="E910" s="4" t="s">
        <v>3709</v>
      </c>
      <c r="F910" s="4" t="s">
        <v>3710</v>
      </c>
      <c r="G910" s="4"/>
      <c r="H910" s="4" t="s">
        <v>3711</v>
      </c>
      <c r="I910" s="4">
        <v>36751758</v>
      </c>
      <c r="J910" s="41">
        <v>42072</v>
      </c>
      <c r="K910" s="11">
        <v>2015</v>
      </c>
      <c r="L910" s="11">
        <v>2015</v>
      </c>
      <c r="M910" s="5">
        <v>1914</v>
      </c>
      <c r="N910" s="4"/>
      <c r="O910" s="4"/>
      <c r="P910" s="4" t="s">
        <v>10157</v>
      </c>
    </row>
    <row r="911" spans="1:16" ht="25.5" x14ac:dyDescent="0.2">
      <c r="A911" s="7" t="s">
        <v>8</v>
      </c>
      <c r="B911" s="4" t="s">
        <v>34</v>
      </c>
      <c r="C911" s="4" t="s">
        <v>3712</v>
      </c>
      <c r="D911" s="8" t="s">
        <v>3656</v>
      </c>
      <c r="E911" s="4" t="s">
        <v>3713</v>
      </c>
      <c r="F911" s="4" t="s">
        <v>3714</v>
      </c>
      <c r="G911" s="4"/>
      <c r="H911" s="4" t="s">
        <v>3687</v>
      </c>
      <c r="I911" s="4">
        <v>47712899</v>
      </c>
      <c r="J911" s="41">
        <v>42073</v>
      </c>
      <c r="K911" s="11">
        <v>2015</v>
      </c>
      <c r="L911" s="11">
        <v>2015</v>
      </c>
      <c r="M911" s="5">
        <v>3120</v>
      </c>
      <c r="N911" s="4"/>
      <c r="O911" s="4"/>
      <c r="P911" s="4" t="s">
        <v>10157</v>
      </c>
    </row>
    <row r="912" spans="1:16" ht="25.5" x14ac:dyDescent="0.2">
      <c r="A912" s="7" t="s">
        <v>8</v>
      </c>
      <c r="B912" s="4" t="s">
        <v>34</v>
      </c>
      <c r="C912" s="4" t="s">
        <v>3715</v>
      </c>
      <c r="D912" s="8" t="s">
        <v>3656</v>
      </c>
      <c r="E912" s="4" t="s">
        <v>3716</v>
      </c>
      <c r="F912" s="4" t="s">
        <v>3717</v>
      </c>
      <c r="G912" s="4"/>
      <c r="H912" s="4" t="s">
        <v>3687</v>
      </c>
      <c r="I912" s="4">
        <v>47712899</v>
      </c>
      <c r="J912" s="41">
        <v>42082</v>
      </c>
      <c r="K912" s="11">
        <v>2015</v>
      </c>
      <c r="L912" s="11">
        <v>2015</v>
      </c>
      <c r="M912" s="5">
        <v>1320</v>
      </c>
      <c r="N912" s="4"/>
      <c r="O912" s="4"/>
      <c r="P912" s="4" t="s">
        <v>10157</v>
      </c>
    </row>
    <row r="913" spans="1:16" ht="38.25" x14ac:dyDescent="0.2">
      <c r="A913" s="7" t="s">
        <v>8</v>
      </c>
      <c r="B913" s="4" t="s">
        <v>34</v>
      </c>
      <c r="C913" s="4" t="s">
        <v>3718</v>
      </c>
      <c r="D913" s="8" t="s">
        <v>3719</v>
      </c>
      <c r="E913" s="4" t="s">
        <v>3720</v>
      </c>
      <c r="F913" s="4" t="s">
        <v>3721</v>
      </c>
      <c r="G913" s="4"/>
      <c r="H913" s="4" t="s">
        <v>3722</v>
      </c>
      <c r="I913" s="4">
        <v>36589012</v>
      </c>
      <c r="J913" s="41">
        <v>42087</v>
      </c>
      <c r="K913" s="11">
        <v>2015</v>
      </c>
      <c r="L913" s="11">
        <v>2015</v>
      </c>
      <c r="M913" s="5">
        <v>6000</v>
      </c>
      <c r="N913" s="4"/>
      <c r="O913" s="4"/>
      <c r="P913" s="4" t="s">
        <v>10157</v>
      </c>
    </row>
    <row r="914" spans="1:16" ht="25.5" x14ac:dyDescent="0.2">
      <c r="A914" s="7" t="s">
        <v>8</v>
      </c>
      <c r="B914" s="4" t="s">
        <v>34</v>
      </c>
      <c r="C914" s="4" t="s">
        <v>3737</v>
      </c>
      <c r="D914" s="8" t="s">
        <v>3680</v>
      </c>
      <c r="E914" s="4" t="s">
        <v>3738</v>
      </c>
      <c r="F914" s="4" t="s">
        <v>3739</v>
      </c>
      <c r="G914" s="4"/>
      <c r="H914" s="4" t="s">
        <v>3711</v>
      </c>
      <c r="I914" s="4">
        <v>36751758</v>
      </c>
      <c r="J914" s="41">
        <v>42101</v>
      </c>
      <c r="K914" s="11">
        <v>2015</v>
      </c>
      <c r="L914" s="11">
        <v>2015</v>
      </c>
      <c r="M914" s="5">
        <v>558</v>
      </c>
      <c r="N914" s="4"/>
      <c r="O914" s="4"/>
      <c r="P914" s="4" t="s">
        <v>10157</v>
      </c>
    </row>
    <row r="915" spans="1:16" ht="25.5" x14ac:dyDescent="0.2">
      <c r="A915" s="7" t="s">
        <v>8</v>
      </c>
      <c r="B915" s="4" t="s">
        <v>34</v>
      </c>
      <c r="C915" s="4" t="s">
        <v>3740</v>
      </c>
      <c r="D915" s="8" t="s">
        <v>3675</v>
      </c>
      <c r="E915" s="4" t="s">
        <v>3741</v>
      </c>
      <c r="F915" s="4" t="s">
        <v>3742</v>
      </c>
      <c r="G915" s="4"/>
      <c r="H915" s="4" t="s">
        <v>3743</v>
      </c>
      <c r="I915" s="4">
        <v>31637051</v>
      </c>
      <c r="J915" s="41">
        <v>42102</v>
      </c>
      <c r="K915" s="11">
        <v>2015</v>
      </c>
      <c r="L915" s="11">
        <v>2015</v>
      </c>
      <c r="M915" s="5">
        <v>4200</v>
      </c>
      <c r="N915" s="4"/>
      <c r="O915" s="4"/>
      <c r="P915" s="4" t="s">
        <v>10157</v>
      </c>
    </row>
    <row r="916" spans="1:16" ht="25.5" x14ac:dyDescent="0.2">
      <c r="A916" s="7" t="s">
        <v>8</v>
      </c>
      <c r="B916" s="4" t="s">
        <v>34</v>
      </c>
      <c r="C916" s="4" t="s">
        <v>3744</v>
      </c>
      <c r="D916" s="8" t="s">
        <v>3745</v>
      </c>
      <c r="E916" s="4" t="s">
        <v>3746</v>
      </c>
      <c r="F916" s="4" t="s">
        <v>3747</v>
      </c>
      <c r="G916" s="4"/>
      <c r="H916" s="4" t="s">
        <v>3748</v>
      </c>
      <c r="I916" s="4">
        <v>691135</v>
      </c>
      <c r="J916" s="41">
        <v>42102</v>
      </c>
      <c r="K916" s="11">
        <v>2015</v>
      </c>
      <c r="L916" s="11">
        <v>2015</v>
      </c>
      <c r="M916" s="5">
        <v>1152</v>
      </c>
      <c r="N916" s="4"/>
      <c r="O916" s="4"/>
      <c r="P916" s="4" t="s">
        <v>10157</v>
      </c>
    </row>
    <row r="917" spans="1:16" ht="25.5" x14ac:dyDescent="0.2">
      <c r="A917" s="7" t="s">
        <v>8</v>
      </c>
      <c r="B917" s="4" t="s">
        <v>34</v>
      </c>
      <c r="C917" s="4" t="s">
        <v>3708</v>
      </c>
      <c r="D917" s="8" t="s">
        <v>3656</v>
      </c>
      <c r="E917" s="4" t="s">
        <v>3749</v>
      </c>
      <c r="F917" s="4" t="s">
        <v>3750</v>
      </c>
      <c r="G917" s="4"/>
      <c r="H917" s="4" t="s">
        <v>3743</v>
      </c>
      <c r="I917" s="4">
        <v>31637051</v>
      </c>
      <c r="J917" s="41">
        <v>42109</v>
      </c>
      <c r="K917" s="11">
        <v>2015</v>
      </c>
      <c r="L917" s="11">
        <v>2015</v>
      </c>
      <c r="M917" s="5">
        <v>2376</v>
      </c>
      <c r="N917" s="4"/>
      <c r="O917" s="4"/>
      <c r="P917" s="4" t="s">
        <v>10157</v>
      </c>
    </row>
    <row r="918" spans="1:16" ht="25.5" x14ac:dyDescent="0.2">
      <c r="A918" s="7" t="s">
        <v>8</v>
      </c>
      <c r="B918" s="4" t="s">
        <v>34</v>
      </c>
      <c r="C918" s="4" t="s">
        <v>3751</v>
      </c>
      <c r="D918" s="8" t="s">
        <v>3689</v>
      </c>
      <c r="E918" s="4" t="s">
        <v>3752</v>
      </c>
      <c r="F918" s="4" t="s">
        <v>3753</v>
      </c>
      <c r="G918" s="4"/>
      <c r="H918" s="4" t="s">
        <v>3754</v>
      </c>
      <c r="I918" s="4">
        <v>44526890</v>
      </c>
      <c r="J918" s="41">
        <v>42109</v>
      </c>
      <c r="K918" s="11">
        <v>2015</v>
      </c>
      <c r="L918" s="11">
        <v>2015</v>
      </c>
      <c r="M918" s="5">
        <v>480</v>
      </c>
      <c r="N918" s="4"/>
      <c r="O918" s="4"/>
      <c r="P918" s="4" t="s">
        <v>10157</v>
      </c>
    </row>
    <row r="919" spans="1:16" ht="25.5" x14ac:dyDescent="0.2">
      <c r="A919" s="7" t="s">
        <v>8</v>
      </c>
      <c r="B919" s="4" t="s">
        <v>34</v>
      </c>
      <c r="C919" s="4" t="s">
        <v>3755</v>
      </c>
      <c r="D919" s="8" t="s">
        <v>3689</v>
      </c>
      <c r="E919" s="4" t="s">
        <v>3756</v>
      </c>
      <c r="F919" s="4" t="s">
        <v>3757</v>
      </c>
      <c r="G919" s="4"/>
      <c r="H919" s="4" t="s">
        <v>3758</v>
      </c>
      <c r="I919" s="4">
        <v>46824057</v>
      </c>
      <c r="J919" s="41">
        <v>42109</v>
      </c>
      <c r="K919" s="11">
        <v>2015</v>
      </c>
      <c r="L919" s="11">
        <v>2015</v>
      </c>
      <c r="M919" s="5">
        <v>2400</v>
      </c>
      <c r="N919" s="4"/>
      <c r="O919" s="4"/>
      <c r="P919" s="4" t="s">
        <v>10157</v>
      </c>
    </row>
    <row r="920" spans="1:16" ht="25.5" x14ac:dyDescent="0.2">
      <c r="A920" s="7" t="s">
        <v>8</v>
      </c>
      <c r="B920" s="4" t="s">
        <v>34</v>
      </c>
      <c r="C920" s="4" t="s">
        <v>3759</v>
      </c>
      <c r="D920" s="8" t="s">
        <v>3689</v>
      </c>
      <c r="E920" s="4" t="s">
        <v>3760</v>
      </c>
      <c r="F920" s="4" t="s">
        <v>3761</v>
      </c>
      <c r="G920" s="4"/>
      <c r="H920" s="4" t="s">
        <v>3762</v>
      </c>
      <c r="I920" s="4">
        <v>35910739</v>
      </c>
      <c r="J920" s="41">
        <v>42109</v>
      </c>
      <c r="K920" s="11">
        <v>2015</v>
      </c>
      <c r="L920" s="11">
        <v>2015</v>
      </c>
      <c r="M920" s="5">
        <v>720</v>
      </c>
      <c r="N920" s="4"/>
      <c r="O920" s="4"/>
      <c r="P920" s="4" t="s">
        <v>10157</v>
      </c>
    </row>
    <row r="921" spans="1:16" ht="25.5" x14ac:dyDescent="0.2">
      <c r="A921" s="7" t="s">
        <v>8</v>
      </c>
      <c r="B921" s="4" t="s">
        <v>34</v>
      </c>
      <c r="C921" s="4" t="s">
        <v>3737</v>
      </c>
      <c r="D921" s="8" t="s">
        <v>3680</v>
      </c>
      <c r="E921" s="4" t="s">
        <v>3763</v>
      </c>
      <c r="F921" s="4" t="s">
        <v>3764</v>
      </c>
      <c r="G921" s="4"/>
      <c r="H921" s="4" t="s">
        <v>3711</v>
      </c>
      <c r="I921" s="4">
        <v>36751758</v>
      </c>
      <c r="J921" s="41">
        <v>42123</v>
      </c>
      <c r="K921" s="11">
        <v>2015</v>
      </c>
      <c r="L921" s="11">
        <v>2015</v>
      </c>
      <c r="M921" s="5">
        <v>798</v>
      </c>
      <c r="N921" s="4"/>
      <c r="O921" s="4"/>
      <c r="P921" s="4" t="s">
        <v>10157</v>
      </c>
    </row>
    <row r="922" spans="1:16" ht="25.5" x14ac:dyDescent="0.2">
      <c r="A922" s="7" t="s">
        <v>8</v>
      </c>
      <c r="B922" s="4" t="s">
        <v>34</v>
      </c>
      <c r="C922" s="4" t="s">
        <v>3765</v>
      </c>
      <c r="D922" s="8" t="s">
        <v>3689</v>
      </c>
      <c r="E922" s="4" t="s">
        <v>3766</v>
      </c>
      <c r="F922" s="4" t="s">
        <v>3767</v>
      </c>
      <c r="G922" s="4"/>
      <c r="H922" s="4" t="s">
        <v>3768</v>
      </c>
      <c r="I922" s="4">
        <v>36191931</v>
      </c>
      <c r="J922" s="41">
        <v>42502</v>
      </c>
      <c r="K922" s="11">
        <v>2015</v>
      </c>
      <c r="L922" s="11">
        <v>2015</v>
      </c>
      <c r="M922" s="5">
        <v>474</v>
      </c>
      <c r="N922" s="4"/>
      <c r="O922" s="4"/>
      <c r="P922" s="4" t="s">
        <v>10157</v>
      </c>
    </row>
    <row r="923" spans="1:16" ht="25.5" x14ac:dyDescent="0.2">
      <c r="A923" s="7" t="s">
        <v>8</v>
      </c>
      <c r="B923" s="4" t="s">
        <v>34</v>
      </c>
      <c r="C923" s="4" t="s">
        <v>3769</v>
      </c>
      <c r="D923" s="8" t="s">
        <v>3689</v>
      </c>
      <c r="E923" s="4" t="s">
        <v>3770</v>
      </c>
      <c r="F923" s="4" t="s">
        <v>3753</v>
      </c>
      <c r="G923" s="4"/>
      <c r="H923" s="4" t="s">
        <v>3771</v>
      </c>
      <c r="I923" s="4">
        <v>36712931</v>
      </c>
      <c r="J923" s="41">
        <v>42136</v>
      </c>
      <c r="K923" s="11">
        <v>2015</v>
      </c>
      <c r="L923" s="11">
        <v>2015</v>
      </c>
      <c r="M923" s="5">
        <v>660</v>
      </c>
      <c r="N923" s="4"/>
      <c r="O923" s="4"/>
      <c r="P923" s="4" t="s">
        <v>10157</v>
      </c>
    </row>
    <row r="924" spans="1:16" ht="25.5" x14ac:dyDescent="0.2">
      <c r="A924" s="7" t="s">
        <v>8</v>
      </c>
      <c r="B924" s="4" t="s">
        <v>34</v>
      </c>
      <c r="C924" s="4" t="s">
        <v>3772</v>
      </c>
      <c r="D924" s="8" t="s">
        <v>3773</v>
      </c>
      <c r="E924" s="4" t="s">
        <v>3774</v>
      </c>
      <c r="F924" s="4" t="s">
        <v>3775</v>
      </c>
      <c r="G924" s="4"/>
      <c r="H924" s="4" t="s">
        <v>3776</v>
      </c>
      <c r="I924" s="4" t="s">
        <v>3777</v>
      </c>
      <c r="J924" s="41">
        <v>42151</v>
      </c>
      <c r="K924" s="11">
        <v>2015</v>
      </c>
      <c r="L924" s="11">
        <v>2015</v>
      </c>
      <c r="M924" s="5">
        <v>15600</v>
      </c>
      <c r="N924" s="4"/>
      <c r="O924" s="4"/>
      <c r="P924" s="4" t="s">
        <v>10157</v>
      </c>
    </row>
    <row r="925" spans="1:16" ht="25.5" x14ac:dyDescent="0.2">
      <c r="A925" s="7" t="s">
        <v>8</v>
      </c>
      <c r="B925" s="4" t="s">
        <v>34</v>
      </c>
      <c r="C925" s="4" t="s">
        <v>3778</v>
      </c>
      <c r="D925" s="8" t="s">
        <v>3773</v>
      </c>
      <c r="E925" s="4" t="s">
        <v>3779</v>
      </c>
      <c r="F925" s="4" t="s">
        <v>3780</v>
      </c>
      <c r="G925" s="4"/>
      <c r="H925" s="4" t="s">
        <v>3781</v>
      </c>
      <c r="I925" s="4">
        <v>36205214</v>
      </c>
      <c r="J925" s="41">
        <v>42151</v>
      </c>
      <c r="K925" s="11">
        <v>2015</v>
      </c>
      <c r="L925" s="11">
        <v>2015</v>
      </c>
      <c r="M925" s="5">
        <v>7800</v>
      </c>
      <c r="N925" s="4"/>
      <c r="O925" s="4"/>
      <c r="P925" s="4" t="s">
        <v>10157</v>
      </c>
    </row>
    <row r="926" spans="1:16" ht="25.5" x14ac:dyDescent="0.2">
      <c r="A926" s="7" t="s">
        <v>8</v>
      </c>
      <c r="B926" s="4" t="s">
        <v>34</v>
      </c>
      <c r="C926" s="4" t="s">
        <v>3782</v>
      </c>
      <c r="D926" s="8" t="s">
        <v>3689</v>
      </c>
      <c r="E926" s="4" t="s">
        <v>3783</v>
      </c>
      <c r="F926" s="4" t="s">
        <v>3784</v>
      </c>
      <c r="G926" s="4"/>
      <c r="H926" s="4" t="s">
        <v>3785</v>
      </c>
      <c r="I926" s="4">
        <v>35697270</v>
      </c>
      <c r="J926" s="41">
        <v>42153</v>
      </c>
      <c r="K926" s="11">
        <v>2015</v>
      </c>
      <c r="L926" s="11">
        <v>2015</v>
      </c>
      <c r="M926" s="5">
        <v>384</v>
      </c>
      <c r="N926" s="4"/>
      <c r="O926" s="4"/>
      <c r="P926" s="4" t="s">
        <v>10157</v>
      </c>
    </row>
    <row r="927" spans="1:16" ht="25.5" x14ac:dyDescent="0.2">
      <c r="A927" s="7" t="s">
        <v>8</v>
      </c>
      <c r="B927" s="4" t="s">
        <v>34</v>
      </c>
      <c r="C927" s="4" t="s">
        <v>3786</v>
      </c>
      <c r="D927" s="8" t="s">
        <v>3689</v>
      </c>
      <c r="E927" s="4" t="s">
        <v>3787</v>
      </c>
      <c r="F927" s="4" t="s">
        <v>3788</v>
      </c>
      <c r="G927" s="4"/>
      <c r="H927" s="4" t="s">
        <v>3789</v>
      </c>
      <c r="I927" s="4" t="s">
        <v>3790</v>
      </c>
      <c r="J927" s="41">
        <v>42157</v>
      </c>
      <c r="K927" s="11">
        <v>2015</v>
      </c>
      <c r="L927" s="11">
        <v>2015</v>
      </c>
      <c r="M927" s="5">
        <v>696</v>
      </c>
      <c r="N927" s="4"/>
      <c r="O927" s="4"/>
      <c r="P927" s="4" t="s">
        <v>10157</v>
      </c>
    </row>
    <row r="928" spans="1:16" ht="25.5" x14ac:dyDescent="0.2">
      <c r="A928" s="7" t="s">
        <v>8</v>
      </c>
      <c r="B928" s="4" t="s">
        <v>34</v>
      </c>
      <c r="C928" s="4" t="s">
        <v>3791</v>
      </c>
      <c r="D928" s="8" t="s">
        <v>3689</v>
      </c>
      <c r="E928" s="4" t="s">
        <v>3792</v>
      </c>
      <c r="F928" s="4" t="s">
        <v>3793</v>
      </c>
      <c r="G928" s="4"/>
      <c r="H928" s="4" t="s">
        <v>3789</v>
      </c>
      <c r="I928" s="4" t="s">
        <v>3790</v>
      </c>
      <c r="J928" s="41">
        <v>42157</v>
      </c>
      <c r="K928" s="11">
        <v>2015</v>
      </c>
      <c r="L928" s="11">
        <v>2015</v>
      </c>
      <c r="M928" s="5">
        <v>816</v>
      </c>
      <c r="N928" s="4"/>
      <c r="O928" s="4"/>
      <c r="P928" s="4" t="s">
        <v>10157</v>
      </c>
    </row>
    <row r="929" spans="1:16" ht="38.25" x14ac:dyDescent="0.2">
      <c r="A929" s="7" t="s">
        <v>8</v>
      </c>
      <c r="B929" s="4" t="s">
        <v>34</v>
      </c>
      <c r="C929" s="4" t="s">
        <v>3794</v>
      </c>
      <c r="D929" s="8" t="s">
        <v>3795</v>
      </c>
      <c r="E929" s="4" t="s">
        <v>3796</v>
      </c>
      <c r="F929" s="4" t="s">
        <v>3797</v>
      </c>
      <c r="G929" s="4"/>
      <c r="H929" s="4" t="s">
        <v>3722</v>
      </c>
      <c r="I929" s="4">
        <v>36589012</v>
      </c>
      <c r="J929" s="41">
        <v>42181</v>
      </c>
      <c r="K929" s="11">
        <v>2015</v>
      </c>
      <c r="L929" s="11">
        <v>2015</v>
      </c>
      <c r="M929" s="5">
        <v>1800</v>
      </c>
      <c r="N929" s="4"/>
      <c r="O929" s="4"/>
      <c r="P929" s="4" t="s">
        <v>10157</v>
      </c>
    </row>
    <row r="930" spans="1:16" ht="38.25" x14ac:dyDescent="0.2">
      <c r="A930" s="7" t="s">
        <v>8</v>
      </c>
      <c r="B930" s="4" t="s">
        <v>34</v>
      </c>
      <c r="C930" s="4" t="s">
        <v>3798</v>
      </c>
      <c r="D930" s="8" t="s">
        <v>3656</v>
      </c>
      <c r="E930" s="4" t="s">
        <v>3799</v>
      </c>
      <c r="F930" s="4" t="s">
        <v>3800</v>
      </c>
      <c r="G930" s="4"/>
      <c r="H930" s="4" t="s">
        <v>3801</v>
      </c>
      <c r="I930" s="4">
        <v>36570460</v>
      </c>
      <c r="J930" s="41">
        <v>42192</v>
      </c>
      <c r="K930" s="11">
        <v>2015</v>
      </c>
      <c r="L930" s="11">
        <v>2015</v>
      </c>
      <c r="M930" s="5">
        <v>5400</v>
      </c>
      <c r="N930" s="4"/>
      <c r="O930" s="4"/>
      <c r="P930" s="4" t="s">
        <v>10157</v>
      </c>
    </row>
    <row r="931" spans="1:16" ht="25.5" x14ac:dyDescent="0.2">
      <c r="A931" s="7" t="s">
        <v>8</v>
      </c>
      <c r="B931" s="4" t="s">
        <v>34</v>
      </c>
      <c r="C931" s="4" t="s">
        <v>3802</v>
      </c>
      <c r="D931" s="8" t="s">
        <v>3803</v>
      </c>
      <c r="E931" s="4" t="s">
        <v>3804</v>
      </c>
      <c r="F931" s="4" t="s">
        <v>3805</v>
      </c>
      <c r="G931" s="4"/>
      <c r="H931" s="4" t="s">
        <v>3806</v>
      </c>
      <c r="I931" s="4">
        <v>36778460</v>
      </c>
      <c r="J931" s="41">
        <v>42192</v>
      </c>
      <c r="K931" s="11">
        <v>2015</v>
      </c>
      <c r="L931" s="11">
        <v>2015</v>
      </c>
      <c r="M931" s="5">
        <v>774</v>
      </c>
      <c r="N931" s="4"/>
      <c r="O931" s="4"/>
      <c r="P931" s="4" t="s">
        <v>10157</v>
      </c>
    </row>
    <row r="932" spans="1:16" ht="25.5" x14ac:dyDescent="0.2">
      <c r="A932" s="7" t="s">
        <v>8</v>
      </c>
      <c r="B932" s="4" t="s">
        <v>34</v>
      </c>
      <c r="C932" s="4" t="s">
        <v>3791</v>
      </c>
      <c r="D932" s="8" t="s">
        <v>3694</v>
      </c>
      <c r="E932" s="4" t="s">
        <v>3807</v>
      </c>
      <c r="F932" s="4" t="s">
        <v>3808</v>
      </c>
      <c r="G932" s="4"/>
      <c r="H932" s="4" t="s">
        <v>3789</v>
      </c>
      <c r="I932" s="4" t="s">
        <v>3790</v>
      </c>
      <c r="J932" s="41">
        <v>42188</v>
      </c>
      <c r="K932" s="11">
        <v>2015</v>
      </c>
      <c r="L932" s="11">
        <v>2015</v>
      </c>
      <c r="M932" s="5">
        <v>696</v>
      </c>
      <c r="N932" s="4"/>
      <c r="O932" s="4"/>
      <c r="P932" s="4" t="s">
        <v>10157</v>
      </c>
    </row>
    <row r="933" spans="1:16" ht="25.5" x14ac:dyDescent="0.2">
      <c r="A933" s="7" t="s">
        <v>8</v>
      </c>
      <c r="B933" s="4" t="s">
        <v>34</v>
      </c>
      <c r="C933" s="4" t="s">
        <v>3809</v>
      </c>
      <c r="D933" s="8" t="s">
        <v>3656</v>
      </c>
      <c r="E933" s="4" t="s">
        <v>3810</v>
      </c>
      <c r="F933" s="4" t="s">
        <v>3811</v>
      </c>
      <c r="G933" s="4"/>
      <c r="H933" s="4" t="s">
        <v>3812</v>
      </c>
      <c r="I933" s="4">
        <v>27881351</v>
      </c>
      <c r="J933" s="41">
        <v>42193</v>
      </c>
      <c r="K933" s="11">
        <v>2015</v>
      </c>
      <c r="L933" s="11">
        <v>2015</v>
      </c>
      <c r="M933" s="5">
        <v>2520</v>
      </c>
      <c r="N933" s="4"/>
      <c r="O933" s="4"/>
      <c r="P933" s="4" t="s">
        <v>10157</v>
      </c>
    </row>
    <row r="934" spans="1:16" ht="25.5" x14ac:dyDescent="0.2">
      <c r="A934" s="7" t="s">
        <v>8</v>
      </c>
      <c r="B934" s="4" t="s">
        <v>34</v>
      </c>
      <c r="C934" s="4" t="s">
        <v>3813</v>
      </c>
      <c r="D934" s="8" t="s">
        <v>3680</v>
      </c>
      <c r="E934" s="4" t="s">
        <v>3814</v>
      </c>
      <c r="F934" s="4" t="s">
        <v>3815</v>
      </c>
      <c r="G934" s="4"/>
      <c r="H934" s="4" t="s">
        <v>3673</v>
      </c>
      <c r="I934" s="4">
        <v>36842931</v>
      </c>
      <c r="J934" s="41">
        <v>42208</v>
      </c>
      <c r="K934" s="11">
        <v>2015</v>
      </c>
      <c r="L934" s="11">
        <v>2015</v>
      </c>
      <c r="M934" s="5">
        <v>487.2</v>
      </c>
      <c r="N934" s="4"/>
      <c r="O934" s="4"/>
      <c r="P934" s="4" t="s">
        <v>10157</v>
      </c>
    </row>
    <row r="935" spans="1:16" ht="25.5" x14ac:dyDescent="0.2">
      <c r="A935" s="7" t="s">
        <v>8</v>
      </c>
      <c r="B935" s="4" t="s">
        <v>34</v>
      </c>
      <c r="C935" s="4" t="s">
        <v>3816</v>
      </c>
      <c r="D935" s="8" t="s">
        <v>3680</v>
      </c>
      <c r="E935" s="4" t="s">
        <v>3817</v>
      </c>
      <c r="F935" s="4" t="s">
        <v>3818</v>
      </c>
      <c r="G935" s="4"/>
      <c r="H935" s="4" t="s">
        <v>3711</v>
      </c>
      <c r="I935" s="4">
        <v>36751758</v>
      </c>
      <c r="J935" s="41">
        <v>42208</v>
      </c>
      <c r="K935" s="11">
        <v>2015</v>
      </c>
      <c r="L935" s="11">
        <v>2015</v>
      </c>
      <c r="M935" s="5">
        <v>950.4</v>
      </c>
      <c r="N935" s="4"/>
      <c r="O935" s="4"/>
      <c r="P935" s="4" t="s">
        <v>10157</v>
      </c>
    </row>
    <row r="936" spans="1:16" ht="38.25" x14ac:dyDescent="0.2">
      <c r="A936" s="7" t="s">
        <v>8</v>
      </c>
      <c r="B936" s="4" t="s">
        <v>34</v>
      </c>
      <c r="C936" s="4" t="s">
        <v>3826</v>
      </c>
      <c r="D936" s="8" t="s">
        <v>3795</v>
      </c>
      <c r="E936" s="4" t="s">
        <v>3827</v>
      </c>
      <c r="F936" s="4" t="s">
        <v>3828</v>
      </c>
      <c r="G936" s="4"/>
      <c r="H936" s="4" t="s">
        <v>3722</v>
      </c>
      <c r="I936" s="4">
        <v>36589012</v>
      </c>
      <c r="J936" s="41">
        <v>42209</v>
      </c>
      <c r="K936" s="11">
        <v>2015</v>
      </c>
      <c r="L936" s="11">
        <v>2015</v>
      </c>
      <c r="M936" s="5">
        <v>2550</v>
      </c>
      <c r="N936" s="4"/>
      <c r="O936" s="4"/>
      <c r="P936" s="4" t="s">
        <v>10157</v>
      </c>
    </row>
    <row r="937" spans="1:16" ht="25.5" x14ac:dyDescent="0.2">
      <c r="A937" s="7" t="s">
        <v>8</v>
      </c>
      <c r="B937" s="4" t="s">
        <v>34</v>
      </c>
      <c r="C937" s="4" t="s">
        <v>3708</v>
      </c>
      <c r="D937" s="8" t="s">
        <v>3656</v>
      </c>
      <c r="E937" s="4" t="s">
        <v>3829</v>
      </c>
      <c r="F937" s="4" t="s">
        <v>3830</v>
      </c>
      <c r="G937" s="4"/>
      <c r="H937" s="4" t="s">
        <v>3831</v>
      </c>
      <c r="I937" s="4">
        <v>36868281</v>
      </c>
      <c r="J937" s="41">
        <v>42244</v>
      </c>
      <c r="K937" s="11">
        <v>2015</v>
      </c>
      <c r="L937" s="11">
        <v>2015</v>
      </c>
      <c r="M937" s="5">
        <v>678</v>
      </c>
      <c r="N937" s="4"/>
      <c r="O937" s="4"/>
      <c r="P937" s="4" t="s">
        <v>10157</v>
      </c>
    </row>
    <row r="938" spans="1:16" ht="25.5" x14ac:dyDescent="0.2">
      <c r="A938" s="7" t="s">
        <v>8</v>
      </c>
      <c r="B938" s="4" t="s">
        <v>34</v>
      </c>
      <c r="C938" s="4" t="s">
        <v>3832</v>
      </c>
      <c r="D938" s="8" t="s">
        <v>3680</v>
      </c>
      <c r="E938" s="4" t="s">
        <v>3833</v>
      </c>
      <c r="F938" s="4" t="s">
        <v>3834</v>
      </c>
      <c r="G938" s="4"/>
      <c r="H938" s="4" t="s">
        <v>3711</v>
      </c>
      <c r="I938" s="4">
        <v>36751758</v>
      </c>
      <c r="J938" s="41">
        <v>42256</v>
      </c>
      <c r="K938" s="11">
        <v>2015</v>
      </c>
      <c r="L938" s="11">
        <v>2015</v>
      </c>
      <c r="M938" s="5">
        <v>487.2</v>
      </c>
      <c r="N938" s="4"/>
      <c r="O938" s="4"/>
      <c r="P938" s="4" t="s">
        <v>10157</v>
      </c>
    </row>
    <row r="939" spans="1:16" ht="25.5" x14ac:dyDescent="0.2">
      <c r="A939" s="7" t="s">
        <v>8</v>
      </c>
      <c r="B939" s="4" t="s">
        <v>34</v>
      </c>
      <c r="C939" s="4" t="s">
        <v>3708</v>
      </c>
      <c r="D939" s="8" t="s">
        <v>3656</v>
      </c>
      <c r="E939" s="4" t="s">
        <v>3835</v>
      </c>
      <c r="F939" s="4" t="s">
        <v>3836</v>
      </c>
      <c r="G939" s="4"/>
      <c r="H939" s="4" t="s">
        <v>3781</v>
      </c>
      <c r="I939" s="4">
        <v>36205214</v>
      </c>
      <c r="J939" s="41">
        <v>42256</v>
      </c>
      <c r="K939" s="11">
        <v>2015</v>
      </c>
      <c r="L939" s="11">
        <v>2016</v>
      </c>
      <c r="M939" s="5">
        <v>1200</v>
      </c>
      <c r="N939" s="4"/>
      <c r="O939" s="4"/>
      <c r="P939" s="4" t="s">
        <v>10157</v>
      </c>
    </row>
    <row r="940" spans="1:16" ht="25.5" x14ac:dyDescent="0.2">
      <c r="A940" s="7" t="s">
        <v>8</v>
      </c>
      <c r="B940" s="4" t="s">
        <v>34</v>
      </c>
      <c r="C940" s="4" t="s">
        <v>3842</v>
      </c>
      <c r="D940" s="8" t="s">
        <v>3773</v>
      </c>
      <c r="E940" s="4" t="s">
        <v>3843</v>
      </c>
      <c r="F940" s="4" t="s">
        <v>3844</v>
      </c>
      <c r="G940" s="4"/>
      <c r="H940" s="4" t="s">
        <v>3776</v>
      </c>
      <c r="I940" s="4" t="s">
        <v>3777</v>
      </c>
      <c r="J940" s="41">
        <v>42270</v>
      </c>
      <c r="K940" s="11">
        <v>2015</v>
      </c>
      <c r="L940" s="11">
        <v>2015</v>
      </c>
      <c r="M940" s="5">
        <v>7080</v>
      </c>
      <c r="N940" s="4"/>
      <c r="O940" s="4"/>
      <c r="P940" s="4" t="s">
        <v>10157</v>
      </c>
    </row>
    <row r="941" spans="1:16" ht="25.5" x14ac:dyDescent="0.2">
      <c r="A941" s="7" t="s">
        <v>8</v>
      </c>
      <c r="B941" s="4" t="s">
        <v>34</v>
      </c>
      <c r="C941" s="4" t="s">
        <v>3845</v>
      </c>
      <c r="D941" s="8" t="s">
        <v>3656</v>
      </c>
      <c r="E941" s="4" t="s">
        <v>3846</v>
      </c>
      <c r="F941" s="4" t="s">
        <v>3847</v>
      </c>
      <c r="G941" s="4"/>
      <c r="H941" s="4" t="s">
        <v>3673</v>
      </c>
      <c r="I941" s="4">
        <v>36842931</v>
      </c>
      <c r="J941" s="41">
        <v>42270</v>
      </c>
      <c r="K941" s="11">
        <v>2015</v>
      </c>
      <c r="L941" s="11">
        <v>2015</v>
      </c>
      <c r="M941" s="5">
        <v>684</v>
      </c>
      <c r="N941" s="4"/>
      <c r="O941" s="4"/>
      <c r="P941" s="4" t="s">
        <v>10157</v>
      </c>
    </row>
    <row r="942" spans="1:16" ht="25.5" x14ac:dyDescent="0.2">
      <c r="A942" s="7" t="s">
        <v>8</v>
      </c>
      <c r="B942" s="4" t="s">
        <v>34</v>
      </c>
      <c r="C942" s="4" t="s">
        <v>3708</v>
      </c>
      <c r="D942" s="8" t="s">
        <v>3656</v>
      </c>
      <c r="E942" s="4" t="s">
        <v>3848</v>
      </c>
      <c r="F942" s="4" t="s">
        <v>3849</v>
      </c>
      <c r="G942" s="4"/>
      <c r="H942" s="4" t="s">
        <v>3711</v>
      </c>
      <c r="I942" s="4">
        <v>36751758</v>
      </c>
      <c r="J942" s="41">
        <v>42270</v>
      </c>
      <c r="K942" s="11">
        <v>2015</v>
      </c>
      <c r="L942" s="11">
        <v>2015</v>
      </c>
      <c r="M942" s="5">
        <v>252</v>
      </c>
      <c r="N942" s="4"/>
      <c r="O942" s="4"/>
      <c r="P942" s="4" t="s">
        <v>10157</v>
      </c>
    </row>
    <row r="943" spans="1:16" ht="38.25" x14ac:dyDescent="0.2">
      <c r="A943" s="7" t="s">
        <v>8</v>
      </c>
      <c r="B943" s="4" t="s">
        <v>34</v>
      </c>
      <c r="C943" s="4" t="s">
        <v>3850</v>
      </c>
      <c r="D943" s="8" t="s">
        <v>3851</v>
      </c>
      <c r="E943" s="4" t="s">
        <v>3852</v>
      </c>
      <c r="F943" s="4" t="s">
        <v>3853</v>
      </c>
      <c r="G943" s="4"/>
      <c r="H943" s="4" t="s">
        <v>3722</v>
      </c>
      <c r="I943" s="4">
        <v>36589012</v>
      </c>
      <c r="J943" s="41">
        <v>42272</v>
      </c>
      <c r="K943" s="11">
        <v>2015</v>
      </c>
      <c r="L943" s="11">
        <v>2015</v>
      </c>
      <c r="M943" s="5">
        <v>744</v>
      </c>
      <c r="N943" s="4"/>
      <c r="O943" s="4"/>
      <c r="P943" s="4" t="s">
        <v>10157</v>
      </c>
    </row>
    <row r="944" spans="1:16" ht="25.5" x14ac:dyDescent="0.2">
      <c r="A944" s="7" t="s">
        <v>8</v>
      </c>
      <c r="B944" s="4" t="s">
        <v>34</v>
      </c>
      <c r="C944" s="4" t="s">
        <v>3854</v>
      </c>
      <c r="D944" s="8" t="s">
        <v>3689</v>
      </c>
      <c r="E944" s="4" t="s">
        <v>3855</v>
      </c>
      <c r="F944" s="4" t="s">
        <v>3856</v>
      </c>
      <c r="G944" s="4"/>
      <c r="H944" s="4" t="s">
        <v>3857</v>
      </c>
      <c r="I944" s="4">
        <v>36172961</v>
      </c>
      <c r="J944" s="41">
        <v>42290</v>
      </c>
      <c r="K944" s="11">
        <v>2015</v>
      </c>
      <c r="L944" s="11">
        <v>2015</v>
      </c>
      <c r="M944" s="5">
        <v>1512</v>
      </c>
      <c r="N944" s="4"/>
      <c r="O944" s="4"/>
      <c r="P944" s="4" t="s">
        <v>10157</v>
      </c>
    </row>
    <row r="945" spans="1:16" ht="25.5" x14ac:dyDescent="0.2">
      <c r="A945" s="7" t="s">
        <v>8</v>
      </c>
      <c r="B945" s="4" t="s">
        <v>34</v>
      </c>
      <c r="C945" s="4" t="s">
        <v>3854</v>
      </c>
      <c r="D945" s="8" t="s">
        <v>3689</v>
      </c>
      <c r="E945" s="4" t="s">
        <v>3858</v>
      </c>
      <c r="F945" s="4" t="s">
        <v>3859</v>
      </c>
      <c r="G945" s="4"/>
      <c r="H945" s="4" t="s">
        <v>3857</v>
      </c>
      <c r="I945" s="4">
        <v>36172961</v>
      </c>
      <c r="J945" s="41">
        <v>42290</v>
      </c>
      <c r="K945" s="11">
        <v>2015</v>
      </c>
      <c r="L945" s="11">
        <v>2015</v>
      </c>
      <c r="M945" s="5">
        <v>1512</v>
      </c>
      <c r="N945" s="4"/>
      <c r="O945" s="4"/>
      <c r="P945" s="4" t="s">
        <v>10157</v>
      </c>
    </row>
    <row r="946" spans="1:16" ht="25.5" x14ac:dyDescent="0.2">
      <c r="A946" s="7" t="s">
        <v>8</v>
      </c>
      <c r="B946" s="4" t="s">
        <v>34</v>
      </c>
      <c r="C946" s="4" t="s">
        <v>3860</v>
      </c>
      <c r="D946" s="8" t="s">
        <v>3699</v>
      </c>
      <c r="E946" s="4" t="s">
        <v>3861</v>
      </c>
      <c r="F946" s="4" t="s">
        <v>3862</v>
      </c>
      <c r="G946" s="4"/>
      <c r="H946" s="4" t="s">
        <v>3863</v>
      </c>
      <c r="I946" s="4">
        <v>31650309</v>
      </c>
      <c r="J946" s="41">
        <v>42290</v>
      </c>
      <c r="K946" s="11">
        <v>2015</v>
      </c>
      <c r="L946" s="11">
        <v>2015</v>
      </c>
      <c r="M946" s="5">
        <v>180</v>
      </c>
      <c r="N946" s="4"/>
      <c r="O946" s="4"/>
      <c r="P946" s="4" t="s">
        <v>10157</v>
      </c>
    </row>
    <row r="947" spans="1:16" ht="25.5" x14ac:dyDescent="0.2">
      <c r="A947" s="7" t="s">
        <v>8</v>
      </c>
      <c r="B947" s="4" t="s">
        <v>34</v>
      </c>
      <c r="C947" s="4" t="s">
        <v>3854</v>
      </c>
      <c r="D947" s="8" t="s">
        <v>3689</v>
      </c>
      <c r="E947" s="4" t="s">
        <v>3864</v>
      </c>
      <c r="F947" s="4" t="s">
        <v>3865</v>
      </c>
      <c r="G947" s="4"/>
      <c r="H947" s="4" t="s">
        <v>3866</v>
      </c>
      <c r="I947" s="4">
        <v>48175307</v>
      </c>
      <c r="J947" s="41">
        <v>42298</v>
      </c>
      <c r="K947" s="11">
        <v>2015</v>
      </c>
      <c r="L947" s="11">
        <v>2015</v>
      </c>
      <c r="M947" s="5">
        <v>3240</v>
      </c>
      <c r="N947" s="4"/>
      <c r="O947" s="4"/>
      <c r="P947" s="4" t="s">
        <v>10157</v>
      </c>
    </row>
    <row r="948" spans="1:16" ht="25.5" x14ac:dyDescent="0.2">
      <c r="A948" s="7" t="s">
        <v>8</v>
      </c>
      <c r="B948" s="4" t="s">
        <v>34</v>
      </c>
      <c r="C948" s="4" t="s">
        <v>3854</v>
      </c>
      <c r="D948" s="8" t="s">
        <v>3689</v>
      </c>
      <c r="E948" s="4" t="s">
        <v>3867</v>
      </c>
      <c r="F948" s="4" t="s">
        <v>3868</v>
      </c>
      <c r="G948" s="4"/>
      <c r="H948" s="4" t="s">
        <v>3857</v>
      </c>
      <c r="I948" s="4">
        <v>36172961</v>
      </c>
      <c r="J948" s="41">
        <v>42298</v>
      </c>
      <c r="K948" s="11">
        <v>2015</v>
      </c>
      <c r="L948" s="11">
        <v>2015</v>
      </c>
      <c r="M948" s="5">
        <v>1836</v>
      </c>
      <c r="N948" s="4"/>
      <c r="O948" s="4"/>
      <c r="P948" s="4" t="s">
        <v>10157</v>
      </c>
    </row>
    <row r="949" spans="1:16" ht="25.5" x14ac:dyDescent="0.2">
      <c r="A949" s="7" t="s">
        <v>8</v>
      </c>
      <c r="B949" s="4" t="s">
        <v>34</v>
      </c>
      <c r="C949" s="4" t="s">
        <v>3869</v>
      </c>
      <c r="D949" s="8" t="s">
        <v>3689</v>
      </c>
      <c r="E949" s="4" t="s">
        <v>3870</v>
      </c>
      <c r="F949" s="4" t="s">
        <v>3871</v>
      </c>
      <c r="G949" s="4"/>
      <c r="H949" s="4" t="s">
        <v>3857</v>
      </c>
      <c r="I949" s="4">
        <v>36172961</v>
      </c>
      <c r="J949" s="41">
        <v>42327</v>
      </c>
      <c r="K949" s="11">
        <v>2015</v>
      </c>
      <c r="L949" s="11">
        <v>2015</v>
      </c>
      <c r="M949" s="5">
        <v>3996</v>
      </c>
      <c r="N949" s="4"/>
      <c r="O949" s="4"/>
      <c r="P949" s="4" t="s">
        <v>10157</v>
      </c>
    </row>
    <row r="950" spans="1:16" ht="25.5" x14ac:dyDescent="0.2">
      <c r="A950" s="7" t="s">
        <v>8</v>
      </c>
      <c r="B950" s="4" t="s">
        <v>34</v>
      </c>
      <c r="C950" s="4" t="s">
        <v>3872</v>
      </c>
      <c r="D950" s="8" t="s">
        <v>3838</v>
      </c>
      <c r="E950" s="4" t="s">
        <v>3873</v>
      </c>
      <c r="F950" s="4" t="s">
        <v>3874</v>
      </c>
      <c r="G950" s="4"/>
      <c r="H950" s="4" t="s">
        <v>3875</v>
      </c>
      <c r="I950" s="4">
        <v>36175200</v>
      </c>
      <c r="J950" s="41">
        <v>42339</v>
      </c>
      <c r="K950" s="11">
        <v>2015</v>
      </c>
      <c r="L950" s="11">
        <v>2015</v>
      </c>
      <c r="M950" s="5">
        <v>264</v>
      </c>
      <c r="N950" s="4"/>
      <c r="O950" s="4"/>
      <c r="P950" s="4" t="s">
        <v>10157</v>
      </c>
    </row>
    <row r="951" spans="1:16" ht="25.5" x14ac:dyDescent="0.2">
      <c r="A951" s="7" t="s">
        <v>8</v>
      </c>
      <c r="B951" s="4" t="s">
        <v>34</v>
      </c>
      <c r="C951" s="4" t="s">
        <v>3876</v>
      </c>
      <c r="D951" s="8" t="s">
        <v>3689</v>
      </c>
      <c r="E951" s="4" t="s">
        <v>3877</v>
      </c>
      <c r="F951" s="4" t="s">
        <v>3878</v>
      </c>
      <c r="G951" s="4"/>
      <c r="H951" s="4" t="s">
        <v>3879</v>
      </c>
      <c r="I951" s="4">
        <v>34109323</v>
      </c>
      <c r="J951" s="41">
        <v>42340</v>
      </c>
      <c r="K951" s="11">
        <v>2015</v>
      </c>
      <c r="L951" s="11">
        <v>2015</v>
      </c>
      <c r="M951" s="5">
        <v>10200</v>
      </c>
      <c r="N951" s="4"/>
      <c r="O951" s="4"/>
      <c r="P951" s="4" t="s">
        <v>10157</v>
      </c>
    </row>
    <row r="952" spans="1:16" ht="25.5" x14ac:dyDescent="0.2">
      <c r="A952" s="7" t="s">
        <v>8</v>
      </c>
      <c r="B952" s="4" t="s">
        <v>34</v>
      </c>
      <c r="C952" s="4" t="s">
        <v>3880</v>
      </c>
      <c r="D952" s="8" t="s">
        <v>3656</v>
      </c>
      <c r="E952" s="4" t="s">
        <v>3881</v>
      </c>
      <c r="F952" s="4" t="s">
        <v>988</v>
      </c>
      <c r="G952" s="4"/>
      <c r="H952" s="4" t="s">
        <v>3678</v>
      </c>
      <c r="I952" s="4">
        <v>36191337</v>
      </c>
      <c r="J952" s="41">
        <v>42342</v>
      </c>
      <c r="K952" s="11">
        <v>2015</v>
      </c>
      <c r="L952" s="11">
        <v>2016</v>
      </c>
      <c r="M952" s="5">
        <v>282</v>
      </c>
      <c r="N952" s="4"/>
      <c r="O952" s="4"/>
      <c r="P952" s="4" t="s">
        <v>10157</v>
      </c>
    </row>
    <row r="953" spans="1:16" ht="38.25" x14ac:dyDescent="0.2">
      <c r="A953" s="7" t="s">
        <v>8</v>
      </c>
      <c r="B953" s="4" t="s">
        <v>50</v>
      </c>
      <c r="C953" s="4" t="s">
        <v>3891</v>
      </c>
      <c r="D953" s="8" t="s">
        <v>3892</v>
      </c>
      <c r="E953" s="4" t="s">
        <v>3893</v>
      </c>
      <c r="F953" s="4" t="s">
        <v>393</v>
      </c>
      <c r="G953" s="4"/>
      <c r="H953" s="4" t="s">
        <v>3894</v>
      </c>
      <c r="I953" s="4">
        <v>36286192</v>
      </c>
      <c r="J953" s="41">
        <v>42059</v>
      </c>
      <c r="K953" s="11">
        <v>2015</v>
      </c>
      <c r="L953" s="11">
        <v>2015</v>
      </c>
      <c r="M953" s="5">
        <v>623</v>
      </c>
      <c r="N953" s="4"/>
      <c r="O953" s="4"/>
      <c r="P953" s="4" t="s">
        <v>10157</v>
      </c>
    </row>
    <row r="954" spans="1:16" ht="38.25" x14ac:dyDescent="0.2">
      <c r="A954" s="7" t="s">
        <v>8</v>
      </c>
      <c r="B954" s="4" t="s">
        <v>50</v>
      </c>
      <c r="C954" s="4" t="s">
        <v>3895</v>
      </c>
      <c r="D954" s="8" t="s">
        <v>3892</v>
      </c>
      <c r="E954" s="4" t="s">
        <v>3893</v>
      </c>
      <c r="F954" s="4" t="s">
        <v>393</v>
      </c>
      <c r="G954" s="4"/>
      <c r="H954" s="4" t="s">
        <v>3894</v>
      </c>
      <c r="I954" s="4">
        <v>36286192</v>
      </c>
      <c r="J954" s="41">
        <v>42111</v>
      </c>
      <c r="K954" s="11">
        <v>2015</v>
      </c>
      <c r="L954" s="11">
        <v>2015</v>
      </c>
      <c r="M954" s="5">
        <v>573</v>
      </c>
      <c r="N954" s="4"/>
      <c r="O954" s="4"/>
      <c r="P954" s="4" t="s">
        <v>10157</v>
      </c>
    </row>
    <row r="955" spans="1:16" ht="38.25" x14ac:dyDescent="0.2">
      <c r="A955" s="7" t="s">
        <v>8</v>
      </c>
      <c r="B955" s="4" t="s">
        <v>50</v>
      </c>
      <c r="C955" s="4" t="s">
        <v>3896</v>
      </c>
      <c r="D955" s="8" t="s">
        <v>3892</v>
      </c>
      <c r="E955" s="4" t="s">
        <v>3893</v>
      </c>
      <c r="F955" s="4" t="s">
        <v>393</v>
      </c>
      <c r="G955" s="4"/>
      <c r="H955" s="4" t="s">
        <v>3894</v>
      </c>
      <c r="I955" s="4">
        <v>36286192</v>
      </c>
      <c r="J955" s="41">
        <v>42171</v>
      </c>
      <c r="K955" s="11">
        <v>2015</v>
      </c>
      <c r="L955" s="11">
        <v>2015</v>
      </c>
      <c r="M955" s="5">
        <v>583</v>
      </c>
      <c r="N955" s="4"/>
      <c r="O955" s="4"/>
      <c r="P955" s="4" t="s">
        <v>10157</v>
      </c>
    </row>
    <row r="956" spans="1:16" ht="38.25" x14ac:dyDescent="0.2">
      <c r="A956" s="7" t="s">
        <v>8</v>
      </c>
      <c r="B956" s="4" t="s">
        <v>50</v>
      </c>
      <c r="C956" s="4" t="s">
        <v>3897</v>
      </c>
      <c r="D956" s="8" t="s">
        <v>3898</v>
      </c>
      <c r="E956" s="4" t="s">
        <v>3899</v>
      </c>
      <c r="F956" s="4" t="s">
        <v>393</v>
      </c>
      <c r="G956" s="4"/>
      <c r="H956" s="4" t="s">
        <v>3900</v>
      </c>
      <c r="I956" s="4" t="s">
        <v>3901</v>
      </c>
      <c r="J956" s="41">
        <v>42079</v>
      </c>
      <c r="K956" s="11">
        <v>2015</v>
      </c>
      <c r="L956" s="11">
        <v>2015</v>
      </c>
      <c r="M956" s="5">
        <v>1000</v>
      </c>
      <c r="N956" s="4"/>
      <c r="O956" s="4"/>
      <c r="P956" s="4" t="s">
        <v>10157</v>
      </c>
    </row>
    <row r="957" spans="1:16" ht="38.25" x14ac:dyDescent="0.2">
      <c r="A957" s="7" t="s">
        <v>8</v>
      </c>
      <c r="B957" s="4" t="s">
        <v>50</v>
      </c>
      <c r="C957" s="4" t="s">
        <v>3902</v>
      </c>
      <c r="D957" s="8" t="s">
        <v>3903</v>
      </c>
      <c r="E957" s="4" t="s">
        <v>3904</v>
      </c>
      <c r="F957" s="4" t="s">
        <v>393</v>
      </c>
      <c r="G957" s="4"/>
      <c r="H957" s="4" t="s">
        <v>3905</v>
      </c>
      <c r="I957" s="4" t="s">
        <v>3906</v>
      </c>
      <c r="J957" s="41">
        <v>42136</v>
      </c>
      <c r="K957" s="11">
        <v>2015</v>
      </c>
      <c r="L957" s="11">
        <v>2015</v>
      </c>
      <c r="M957" s="5">
        <v>7916</v>
      </c>
      <c r="N957" s="4"/>
      <c r="O957" s="4"/>
      <c r="P957" s="4" t="s">
        <v>10157</v>
      </c>
    </row>
    <row r="958" spans="1:16" ht="38.25" x14ac:dyDescent="0.2">
      <c r="A958" s="7" t="s">
        <v>8</v>
      </c>
      <c r="B958" s="4" t="s">
        <v>50</v>
      </c>
      <c r="C958" s="4" t="s">
        <v>3907</v>
      </c>
      <c r="D958" s="8" t="s">
        <v>3892</v>
      </c>
      <c r="E958" s="4" t="s">
        <v>3908</v>
      </c>
      <c r="F958" s="4" t="s">
        <v>393</v>
      </c>
      <c r="G958" s="4"/>
      <c r="H958" s="4" t="s">
        <v>3909</v>
      </c>
      <c r="I958" s="4">
        <v>35926163</v>
      </c>
      <c r="J958" s="41">
        <v>42128</v>
      </c>
      <c r="K958" s="11">
        <v>2015</v>
      </c>
      <c r="L958" s="11">
        <v>2015</v>
      </c>
      <c r="M958" s="5">
        <v>1298</v>
      </c>
      <c r="N958" s="4"/>
      <c r="O958" s="4"/>
      <c r="P958" s="4" t="s">
        <v>10157</v>
      </c>
    </row>
    <row r="959" spans="1:16" ht="38.25" x14ac:dyDescent="0.2">
      <c r="A959" s="7" t="s">
        <v>8</v>
      </c>
      <c r="B959" s="4" t="s">
        <v>50</v>
      </c>
      <c r="C959" s="4" t="s">
        <v>3907</v>
      </c>
      <c r="D959" s="8" t="s">
        <v>3892</v>
      </c>
      <c r="E959" s="4" t="s">
        <v>3908</v>
      </c>
      <c r="F959" s="4" t="s">
        <v>393</v>
      </c>
      <c r="G959" s="4"/>
      <c r="H959" s="4" t="s">
        <v>3909</v>
      </c>
      <c r="I959" s="4">
        <v>35926163</v>
      </c>
      <c r="J959" s="41">
        <v>42108</v>
      </c>
      <c r="K959" s="11">
        <v>2015</v>
      </c>
      <c r="L959" s="11">
        <v>2015</v>
      </c>
      <c r="M959" s="5">
        <v>1118</v>
      </c>
      <c r="N959" s="4"/>
      <c r="O959" s="4"/>
      <c r="P959" s="4" t="s">
        <v>10157</v>
      </c>
    </row>
    <row r="960" spans="1:16" ht="38.25" x14ac:dyDescent="0.2">
      <c r="A960" s="7" t="s">
        <v>8</v>
      </c>
      <c r="B960" s="4" t="s">
        <v>50</v>
      </c>
      <c r="C960" s="4" t="s">
        <v>3907</v>
      </c>
      <c r="D960" s="8" t="s">
        <v>3892</v>
      </c>
      <c r="E960" s="4" t="s">
        <v>3908</v>
      </c>
      <c r="F960" s="4" t="s">
        <v>393</v>
      </c>
      <c r="G960" s="4"/>
      <c r="H960" s="4" t="s">
        <v>3909</v>
      </c>
      <c r="I960" s="4">
        <v>35926163</v>
      </c>
      <c r="J960" s="41">
        <v>42077</v>
      </c>
      <c r="K960" s="11">
        <v>2015</v>
      </c>
      <c r="L960" s="11">
        <v>2015</v>
      </c>
      <c r="M960" s="5">
        <v>802</v>
      </c>
      <c r="N960" s="4"/>
      <c r="O960" s="4"/>
      <c r="P960" s="4" t="s">
        <v>10157</v>
      </c>
    </row>
    <row r="961" spans="1:16" ht="38.25" x14ac:dyDescent="0.2">
      <c r="A961" s="7" t="s">
        <v>8</v>
      </c>
      <c r="B961" s="4" t="s">
        <v>50</v>
      </c>
      <c r="C961" s="4" t="s">
        <v>3910</v>
      </c>
      <c r="D961" s="8" t="s">
        <v>3911</v>
      </c>
      <c r="E961" s="4" t="s">
        <v>3912</v>
      </c>
      <c r="F961" s="4" t="s">
        <v>393</v>
      </c>
      <c r="G961" s="4"/>
      <c r="H961" s="4" t="s">
        <v>3913</v>
      </c>
      <c r="I961" s="4">
        <v>36286192</v>
      </c>
      <c r="J961" s="41">
        <v>42172</v>
      </c>
      <c r="K961" s="11">
        <v>2015</v>
      </c>
      <c r="L961" s="11">
        <v>2015</v>
      </c>
      <c r="M961" s="5">
        <v>4816</v>
      </c>
      <c r="N961" s="4"/>
      <c r="O961" s="4"/>
      <c r="P961" s="4" t="s">
        <v>10157</v>
      </c>
    </row>
    <row r="962" spans="1:16" ht="38.25" x14ac:dyDescent="0.2">
      <c r="A962" s="7" t="s">
        <v>8</v>
      </c>
      <c r="B962" s="4" t="s">
        <v>50</v>
      </c>
      <c r="C962" s="4" t="s">
        <v>3914</v>
      </c>
      <c r="D962" s="8" t="s">
        <v>3892</v>
      </c>
      <c r="E962" s="4" t="s">
        <v>3915</v>
      </c>
      <c r="F962" s="4" t="s">
        <v>393</v>
      </c>
      <c r="G962" s="4"/>
      <c r="H962" s="4" t="s">
        <v>3916</v>
      </c>
      <c r="I962" s="4">
        <v>36005622</v>
      </c>
      <c r="J962" s="41">
        <v>42101</v>
      </c>
      <c r="K962" s="11">
        <v>2015</v>
      </c>
      <c r="L962" s="11">
        <v>2015</v>
      </c>
      <c r="M962" s="5">
        <v>723</v>
      </c>
      <c r="N962" s="4"/>
      <c r="O962" s="4"/>
      <c r="P962" s="4" t="s">
        <v>10157</v>
      </c>
    </row>
    <row r="963" spans="1:16" ht="38.25" x14ac:dyDescent="0.2">
      <c r="A963" s="7" t="s">
        <v>8</v>
      </c>
      <c r="B963" s="4" t="s">
        <v>50</v>
      </c>
      <c r="C963" s="4" t="s">
        <v>3917</v>
      </c>
      <c r="D963" s="8" t="s">
        <v>3892</v>
      </c>
      <c r="E963" s="4" t="s">
        <v>3915</v>
      </c>
      <c r="F963" s="4" t="s">
        <v>393</v>
      </c>
      <c r="G963" s="4"/>
      <c r="H963" s="4" t="s">
        <v>3916</v>
      </c>
      <c r="I963" s="4">
        <v>36005622</v>
      </c>
      <c r="J963" s="41">
        <v>42173</v>
      </c>
      <c r="K963" s="11">
        <v>2015</v>
      </c>
      <c r="L963" s="11">
        <v>2015</v>
      </c>
      <c r="M963" s="5">
        <v>2800</v>
      </c>
      <c r="N963" s="4"/>
      <c r="O963" s="4"/>
      <c r="P963" s="4" t="s">
        <v>10157</v>
      </c>
    </row>
    <row r="964" spans="1:16" ht="38.25" x14ac:dyDescent="0.2">
      <c r="A964" s="7" t="s">
        <v>8</v>
      </c>
      <c r="B964" s="4" t="s">
        <v>50</v>
      </c>
      <c r="C964" s="4" t="s">
        <v>3914</v>
      </c>
      <c r="D964" s="8" t="s">
        <v>3892</v>
      </c>
      <c r="E964" s="4" t="s">
        <v>3915</v>
      </c>
      <c r="F964" s="4" t="s">
        <v>393</v>
      </c>
      <c r="G964" s="4"/>
      <c r="H964" s="4" t="s">
        <v>3916</v>
      </c>
      <c r="I964" s="4">
        <v>36005622</v>
      </c>
      <c r="J964" s="41">
        <v>42279</v>
      </c>
      <c r="K964" s="11">
        <v>2015</v>
      </c>
      <c r="L964" s="11">
        <v>2015</v>
      </c>
      <c r="M964" s="5">
        <v>723</v>
      </c>
      <c r="N964" s="4"/>
      <c r="O964" s="4"/>
      <c r="P964" s="4" t="s">
        <v>10157</v>
      </c>
    </row>
    <row r="965" spans="1:16" ht="38.25" x14ac:dyDescent="0.2">
      <c r="A965" s="7" t="s">
        <v>8</v>
      </c>
      <c r="B965" s="4" t="s">
        <v>50</v>
      </c>
      <c r="C965" s="4" t="s">
        <v>3918</v>
      </c>
      <c r="D965" s="8" t="s">
        <v>3919</v>
      </c>
      <c r="E965" s="4" t="s">
        <v>3920</v>
      </c>
      <c r="F965" s="4" t="s">
        <v>393</v>
      </c>
      <c r="G965" s="4"/>
      <c r="H965" s="4" t="s">
        <v>3921</v>
      </c>
      <c r="I965" s="4">
        <v>45719195</v>
      </c>
      <c r="J965" s="41">
        <v>42117</v>
      </c>
      <c r="K965" s="11">
        <v>2015</v>
      </c>
      <c r="L965" s="11">
        <v>2015</v>
      </c>
      <c r="M965" s="5">
        <v>1041</v>
      </c>
      <c r="N965" s="4"/>
      <c r="O965" s="4"/>
      <c r="P965" s="4" t="s">
        <v>10157</v>
      </c>
    </row>
    <row r="966" spans="1:16" ht="38.25" x14ac:dyDescent="0.2">
      <c r="A966" s="7" t="s">
        <v>8</v>
      </c>
      <c r="B966" s="4" t="s">
        <v>50</v>
      </c>
      <c r="C966" s="4" t="s">
        <v>3922</v>
      </c>
      <c r="D966" s="8" t="s">
        <v>3923</v>
      </c>
      <c r="E966" s="4" t="s">
        <v>3924</v>
      </c>
      <c r="F966" s="4" t="s">
        <v>393</v>
      </c>
      <c r="G966" s="4"/>
      <c r="H966" s="4" t="s">
        <v>3925</v>
      </c>
      <c r="I966" s="4">
        <v>36457728</v>
      </c>
      <c r="J966" s="41">
        <v>42179</v>
      </c>
      <c r="K966" s="11">
        <v>2015</v>
      </c>
      <c r="L966" s="11">
        <v>2015</v>
      </c>
      <c r="M966" s="5">
        <v>4750</v>
      </c>
      <c r="N966" s="4"/>
      <c r="O966" s="4"/>
      <c r="P966" s="4" t="s">
        <v>10157</v>
      </c>
    </row>
    <row r="967" spans="1:16" ht="38.25" x14ac:dyDescent="0.2">
      <c r="A967" s="7" t="s">
        <v>8</v>
      </c>
      <c r="B967" s="4" t="s">
        <v>50</v>
      </c>
      <c r="C967" s="4" t="s">
        <v>3926</v>
      </c>
      <c r="D967" s="8" t="s">
        <v>3927</v>
      </c>
      <c r="E967" s="4" t="s">
        <v>3928</v>
      </c>
      <c r="F967" s="4" t="s">
        <v>393</v>
      </c>
      <c r="G967" s="4"/>
      <c r="H967" s="4" t="s">
        <v>3929</v>
      </c>
      <c r="I967" s="4">
        <v>31397794</v>
      </c>
      <c r="J967" s="41">
        <v>42143</v>
      </c>
      <c r="K967" s="11">
        <v>2015</v>
      </c>
      <c r="L967" s="11">
        <v>2015</v>
      </c>
      <c r="M967" s="5">
        <v>800</v>
      </c>
      <c r="N967" s="4"/>
      <c r="O967" s="4"/>
      <c r="P967" s="4" t="s">
        <v>10157</v>
      </c>
    </row>
    <row r="968" spans="1:16" ht="38.25" x14ac:dyDescent="0.2">
      <c r="A968" s="7" t="s">
        <v>8</v>
      </c>
      <c r="B968" s="4" t="s">
        <v>50</v>
      </c>
      <c r="C968" s="4" t="s">
        <v>3943</v>
      </c>
      <c r="D968" s="8" t="s">
        <v>3892</v>
      </c>
      <c r="E968" s="4" t="s">
        <v>3944</v>
      </c>
      <c r="F968" s="4" t="s">
        <v>393</v>
      </c>
      <c r="G968" s="4"/>
      <c r="H968" s="4" t="s">
        <v>3945</v>
      </c>
      <c r="I968" s="4">
        <v>35705671</v>
      </c>
      <c r="J968" s="41">
        <v>42083</v>
      </c>
      <c r="K968" s="11">
        <v>2015</v>
      </c>
      <c r="L968" s="11">
        <v>2015</v>
      </c>
      <c r="M968" s="5">
        <v>998</v>
      </c>
      <c r="N968" s="4"/>
      <c r="O968" s="4"/>
      <c r="P968" s="4" t="s">
        <v>10157</v>
      </c>
    </row>
    <row r="969" spans="1:16" ht="38.25" x14ac:dyDescent="0.2">
      <c r="A969" s="7" t="s">
        <v>8</v>
      </c>
      <c r="B969" s="4" t="s">
        <v>50</v>
      </c>
      <c r="C969" s="4" t="s">
        <v>3943</v>
      </c>
      <c r="D969" s="8" t="s">
        <v>3892</v>
      </c>
      <c r="E969" s="4" t="s">
        <v>3946</v>
      </c>
      <c r="F969" s="4" t="s">
        <v>393</v>
      </c>
      <c r="G969" s="4"/>
      <c r="H969" s="4" t="s">
        <v>3947</v>
      </c>
      <c r="I969" s="4">
        <v>34006397</v>
      </c>
      <c r="J969" s="41">
        <v>42194</v>
      </c>
      <c r="K969" s="11">
        <v>2015</v>
      </c>
      <c r="L969" s="11">
        <v>2015</v>
      </c>
      <c r="M969" s="5">
        <v>616</v>
      </c>
      <c r="N969" s="4"/>
      <c r="O969" s="4"/>
      <c r="P969" s="4" t="s">
        <v>10157</v>
      </c>
    </row>
    <row r="970" spans="1:16" ht="38.25" x14ac:dyDescent="0.2">
      <c r="A970" s="7" t="s">
        <v>8</v>
      </c>
      <c r="B970" s="4" t="s">
        <v>50</v>
      </c>
      <c r="C970" s="4" t="s">
        <v>3948</v>
      </c>
      <c r="D970" s="8" t="s">
        <v>3927</v>
      </c>
      <c r="E970" s="4" t="s">
        <v>3949</v>
      </c>
      <c r="F970" s="4" t="s">
        <v>393</v>
      </c>
      <c r="G970" s="4"/>
      <c r="H970" s="4" t="s">
        <v>3950</v>
      </c>
      <c r="I970" s="4">
        <v>45644985</v>
      </c>
      <c r="J970" s="41">
        <v>42209</v>
      </c>
      <c r="K970" s="11">
        <v>2015</v>
      </c>
      <c r="L970" s="11">
        <v>2015</v>
      </c>
      <c r="M970" s="5">
        <v>1732</v>
      </c>
      <c r="N970" s="4"/>
      <c r="O970" s="4"/>
      <c r="P970" s="4" t="s">
        <v>10157</v>
      </c>
    </row>
    <row r="971" spans="1:16" ht="38.25" x14ac:dyDescent="0.2">
      <c r="A971" s="7" t="s">
        <v>8</v>
      </c>
      <c r="B971" s="4" t="s">
        <v>50</v>
      </c>
      <c r="C971" s="4" t="s">
        <v>3948</v>
      </c>
      <c r="D971" s="8" t="s">
        <v>3927</v>
      </c>
      <c r="E971" s="4" t="s">
        <v>3949</v>
      </c>
      <c r="F971" s="4" t="s">
        <v>393</v>
      </c>
      <c r="G971" s="4"/>
      <c r="H971" s="4" t="s">
        <v>3950</v>
      </c>
      <c r="I971" s="4">
        <v>45644985</v>
      </c>
      <c r="J971" s="41">
        <v>42314</v>
      </c>
      <c r="K971" s="11">
        <v>2015</v>
      </c>
      <c r="L971" s="11">
        <v>2015</v>
      </c>
      <c r="M971" s="5">
        <v>1250</v>
      </c>
      <c r="N971" s="4"/>
      <c r="O971" s="4"/>
      <c r="P971" s="4" t="s">
        <v>10157</v>
      </c>
    </row>
    <row r="972" spans="1:16" ht="38.25" x14ac:dyDescent="0.2">
      <c r="A972" s="7" t="s">
        <v>8</v>
      </c>
      <c r="B972" s="4" t="s">
        <v>50</v>
      </c>
      <c r="C972" s="4" t="s">
        <v>3951</v>
      </c>
      <c r="D972" s="8" t="s">
        <v>3923</v>
      </c>
      <c r="E972" s="4" t="s">
        <v>3952</v>
      </c>
      <c r="F972" s="4" t="s">
        <v>393</v>
      </c>
      <c r="G972" s="4"/>
      <c r="H972" s="4" t="s">
        <v>3953</v>
      </c>
      <c r="I972" s="4">
        <v>48205346</v>
      </c>
      <c r="J972" s="41">
        <v>42268</v>
      </c>
      <c r="K972" s="11">
        <v>2015</v>
      </c>
      <c r="L972" s="11">
        <v>2015</v>
      </c>
      <c r="M972" s="5">
        <v>500</v>
      </c>
      <c r="N972" s="4"/>
      <c r="O972" s="4"/>
      <c r="P972" s="4" t="s">
        <v>10157</v>
      </c>
    </row>
    <row r="973" spans="1:16" ht="38.25" x14ac:dyDescent="0.2">
      <c r="A973" s="7" t="s">
        <v>8</v>
      </c>
      <c r="B973" s="4" t="s">
        <v>50</v>
      </c>
      <c r="C973" s="4" t="s">
        <v>3954</v>
      </c>
      <c r="D973" s="8" t="s">
        <v>3955</v>
      </c>
      <c r="E973" s="4" t="s">
        <v>3956</v>
      </c>
      <c r="F973" s="4" t="s">
        <v>393</v>
      </c>
      <c r="G973" s="4"/>
      <c r="H973" s="4" t="s">
        <v>3957</v>
      </c>
      <c r="I973" s="4">
        <v>31685340</v>
      </c>
      <c r="J973" s="41">
        <v>42219</v>
      </c>
      <c r="K973" s="11">
        <v>2015</v>
      </c>
      <c r="L973" s="11">
        <v>2016</v>
      </c>
      <c r="M973" s="5">
        <v>5000</v>
      </c>
      <c r="N973" s="4"/>
      <c r="O973" s="4"/>
      <c r="P973" s="4" t="s">
        <v>10157</v>
      </c>
    </row>
    <row r="974" spans="1:16" ht="38.25" x14ac:dyDescent="0.2">
      <c r="A974" s="7" t="s">
        <v>8</v>
      </c>
      <c r="B974" s="4" t="s">
        <v>50</v>
      </c>
      <c r="C974" s="4" t="s">
        <v>3958</v>
      </c>
      <c r="D974" s="8" t="s">
        <v>3959</v>
      </c>
      <c r="E974" s="4" t="s">
        <v>3960</v>
      </c>
      <c r="F974" s="4" t="s">
        <v>393</v>
      </c>
      <c r="G974" s="4"/>
      <c r="H974" s="4" t="s">
        <v>3961</v>
      </c>
      <c r="I974" s="4">
        <v>36198749</v>
      </c>
      <c r="J974" s="41">
        <v>42256</v>
      </c>
      <c r="K974" s="11">
        <v>2015</v>
      </c>
      <c r="L974" s="11">
        <v>2015</v>
      </c>
      <c r="M974" s="5">
        <v>660</v>
      </c>
      <c r="N974" s="4"/>
      <c r="O974" s="4"/>
      <c r="P974" s="4" t="s">
        <v>10157</v>
      </c>
    </row>
    <row r="975" spans="1:16" ht="38.25" x14ac:dyDescent="0.2">
      <c r="A975" s="7" t="s">
        <v>8</v>
      </c>
      <c r="B975" s="4" t="s">
        <v>50</v>
      </c>
      <c r="C975" s="4" t="s">
        <v>3962</v>
      </c>
      <c r="D975" s="8" t="s">
        <v>3892</v>
      </c>
      <c r="E975" s="4" t="s">
        <v>3963</v>
      </c>
      <c r="F975" s="4" t="s">
        <v>393</v>
      </c>
      <c r="G975" s="4"/>
      <c r="H975" s="4" t="s">
        <v>3964</v>
      </c>
      <c r="I975" s="4" t="s">
        <v>3901</v>
      </c>
      <c r="J975" s="41">
        <v>42236</v>
      </c>
      <c r="K975" s="11">
        <v>2015</v>
      </c>
      <c r="L975" s="11">
        <v>2015</v>
      </c>
      <c r="M975" s="5">
        <v>1300</v>
      </c>
      <c r="N975" s="4"/>
      <c r="O975" s="4"/>
      <c r="P975" s="4" t="s">
        <v>10157</v>
      </c>
    </row>
    <row r="976" spans="1:16" ht="38.25" x14ac:dyDescent="0.2">
      <c r="A976" s="7" t="s">
        <v>8</v>
      </c>
      <c r="B976" s="4" t="s">
        <v>50</v>
      </c>
      <c r="C976" s="4" t="s">
        <v>3965</v>
      </c>
      <c r="D976" s="8" t="s">
        <v>3966</v>
      </c>
      <c r="E976" s="4" t="s">
        <v>3967</v>
      </c>
      <c r="F976" s="4" t="s">
        <v>393</v>
      </c>
      <c r="G976" s="4"/>
      <c r="H976" s="4" t="s">
        <v>3964</v>
      </c>
      <c r="I976" s="4" t="s">
        <v>3901</v>
      </c>
      <c r="J976" s="41">
        <v>42236</v>
      </c>
      <c r="K976" s="11">
        <v>2015</v>
      </c>
      <c r="L976" s="11">
        <v>2015</v>
      </c>
      <c r="M976" s="5">
        <v>2000</v>
      </c>
      <c r="N976" s="4"/>
      <c r="O976" s="4"/>
      <c r="P976" s="4" t="s">
        <v>10157</v>
      </c>
    </row>
    <row r="977" spans="1:16" ht="38.25" x14ac:dyDescent="0.2">
      <c r="A977" s="7" t="s">
        <v>8</v>
      </c>
      <c r="B977" s="4" t="s">
        <v>50</v>
      </c>
      <c r="C977" s="4" t="s">
        <v>3968</v>
      </c>
      <c r="D977" s="8" t="s">
        <v>3892</v>
      </c>
      <c r="E977" s="4" t="s">
        <v>3969</v>
      </c>
      <c r="F977" s="4" t="s">
        <v>393</v>
      </c>
      <c r="G977" s="4"/>
      <c r="H977" s="4" t="s">
        <v>3970</v>
      </c>
      <c r="I977" s="4">
        <v>31560636</v>
      </c>
      <c r="J977" s="41">
        <v>42262</v>
      </c>
      <c r="K977" s="11">
        <v>2015</v>
      </c>
      <c r="L977" s="11">
        <v>2015</v>
      </c>
      <c r="M977" s="5">
        <v>1500</v>
      </c>
      <c r="N977" s="4"/>
      <c r="O977" s="4"/>
      <c r="P977" s="4" t="s">
        <v>10157</v>
      </c>
    </row>
    <row r="978" spans="1:16" ht="38.25" x14ac:dyDescent="0.2">
      <c r="A978" s="7" t="s">
        <v>8</v>
      </c>
      <c r="B978" s="4" t="s">
        <v>50</v>
      </c>
      <c r="C978" s="4" t="s">
        <v>3974</v>
      </c>
      <c r="D978" s="8" t="s">
        <v>3892</v>
      </c>
      <c r="E978" s="4" t="s">
        <v>3975</v>
      </c>
      <c r="F978" s="4" t="s">
        <v>393</v>
      </c>
      <c r="G978" s="4"/>
      <c r="H978" s="4" t="s">
        <v>3976</v>
      </c>
      <c r="I978" s="4">
        <v>17147158</v>
      </c>
      <c r="J978" s="41">
        <v>42289</v>
      </c>
      <c r="K978" s="11">
        <v>2015</v>
      </c>
      <c r="L978" s="11">
        <v>2015</v>
      </c>
      <c r="M978" s="5">
        <v>650</v>
      </c>
      <c r="N978" s="4"/>
      <c r="O978" s="4"/>
      <c r="P978" s="4" t="s">
        <v>10157</v>
      </c>
    </row>
    <row r="979" spans="1:16" ht="38.25" x14ac:dyDescent="0.2">
      <c r="A979" s="7" t="s">
        <v>8</v>
      </c>
      <c r="B979" s="4" t="s">
        <v>50</v>
      </c>
      <c r="C979" s="4" t="s">
        <v>3977</v>
      </c>
      <c r="D979" s="8" t="s">
        <v>3892</v>
      </c>
      <c r="E979" s="4" t="s">
        <v>3978</v>
      </c>
      <c r="F979" s="4" t="s">
        <v>393</v>
      </c>
      <c r="G979" s="4"/>
      <c r="H979" s="4" t="s">
        <v>3979</v>
      </c>
      <c r="I979" s="4">
        <v>31581447</v>
      </c>
      <c r="J979" s="41">
        <v>42279</v>
      </c>
      <c r="K979" s="11">
        <v>2015</v>
      </c>
      <c r="L979" s="11">
        <v>2015</v>
      </c>
      <c r="M979" s="5">
        <v>500</v>
      </c>
      <c r="N979" s="4"/>
      <c r="O979" s="4"/>
      <c r="P979" s="4" t="s">
        <v>10157</v>
      </c>
    </row>
    <row r="980" spans="1:16" ht="38.25" x14ac:dyDescent="0.2">
      <c r="A980" s="7" t="s">
        <v>8</v>
      </c>
      <c r="B980" s="4" t="s">
        <v>50</v>
      </c>
      <c r="C980" s="4" t="s">
        <v>3980</v>
      </c>
      <c r="D980" s="8" t="s">
        <v>3981</v>
      </c>
      <c r="E980" s="4" t="s">
        <v>3982</v>
      </c>
      <c r="F980" s="4" t="s">
        <v>393</v>
      </c>
      <c r="G980" s="4"/>
      <c r="H980" s="4" t="s">
        <v>3961</v>
      </c>
      <c r="I980" s="4">
        <v>36198749</v>
      </c>
      <c r="J980" s="41">
        <v>42240</v>
      </c>
      <c r="K980" s="11">
        <v>2015</v>
      </c>
      <c r="L980" s="11">
        <v>2015</v>
      </c>
      <c r="M980" s="5">
        <v>640</v>
      </c>
      <c r="N980" s="4"/>
      <c r="O980" s="4"/>
      <c r="P980" s="4" t="s">
        <v>10157</v>
      </c>
    </row>
    <row r="981" spans="1:16" ht="38.25" x14ac:dyDescent="0.2">
      <c r="A981" s="7" t="s">
        <v>8</v>
      </c>
      <c r="B981" s="4" t="s">
        <v>50</v>
      </c>
      <c r="C981" s="4" t="s">
        <v>3914</v>
      </c>
      <c r="D981" s="8" t="s">
        <v>3892</v>
      </c>
      <c r="E981" s="4" t="s">
        <v>3983</v>
      </c>
      <c r="F981" s="4" t="s">
        <v>393</v>
      </c>
      <c r="G981" s="4"/>
      <c r="H981" s="4" t="s">
        <v>3916</v>
      </c>
      <c r="I981" s="4">
        <v>36005622</v>
      </c>
      <c r="J981" s="41">
        <v>42230</v>
      </c>
      <c r="K981" s="11">
        <v>2015</v>
      </c>
      <c r="L981" s="11">
        <v>2015</v>
      </c>
      <c r="M981" s="5">
        <v>2768</v>
      </c>
      <c r="N981" s="4"/>
      <c r="O981" s="4"/>
      <c r="P981" s="4" t="s">
        <v>10157</v>
      </c>
    </row>
    <row r="982" spans="1:16" ht="38.25" x14ac:dyDescent="0.2">
      <c r="A982" s="7" t="s">
        <v>8</v>
      </c>
      <c r="B982" s="4" t="s">
        <v>50</v>
      </c>
      <c r="C982" s="4" t="s">
        <v>3907</v>
      </c>
      <c r="D982" s="8" t="s">
        <v>3892</v>
      </c>
      <c r="E982" s="4" t="s">
        <v>3989</v>
      </c>
      <c r="F982" s="4" t="s">
        <v>393</v>
      </c>
      <c r="G982" s="4"/>
      <c r="H982" s="4" t="s">
        <v>3909</v>
      </c>
      <c r="I982" s="4">
        <v>35926163</v>
      </c>
      <c r="J982" s="41">
        <v>42312</v>
      </c>
      <c r="K982" s="11">
        <v>2015</v>
      </c>
      <c r="L982" s="11">
        <v>2015</v>
      </c>
      <c r="M982" s="5">
        <v>1168</v>
      </c>
      <c r="N982" s="4"/>
      <c r="O982" s="4"/>
      <c r="P982" s="4" t="s">
        <v>10157</v>
      </c>
    </row>
    <row r="983" spans="1:16" ht="25.5" x14ac:dyDescent="0.2">
      <c r="A983" s="7" t="s">
        <v>8</v>
      </c>
      <c r="B983" s="4" t="s">
        <v>110</v>
      </c>
      <c r="C983" s="4" t="s">
        <v>3994</v>
      </c>
      <c r="D983" s="8" t="s">
        <v>3995</v>
      </c>
      <c r="E983" s="4" t="s">
        <v>3996</v>
      </c>
      <c r="F983" s="4" t="s">
        <v>988</v>
      </c>
      <c r="G983" s="4"/>
      <c r="H983" s="4" t="s">
        <v>3997</v>
      </c>
      <c r="I983" s="4">
        <v>35829141</v>
      </c>
      <c r="J983" s="41">
        <v>42202</v>
      </c>
      <c r="K983" s="11">
        <v>2015</v>
      </c>
      <c r="L983" s="11">
        <v>2015</v>
      </c>
      <c r="M983" s="5">
        <v>29700</v>
      </c>
      <c r="N983" s="4"/>
      <c r="O983" s="4"/>
      <c r="P983" s="4" t="s">
        <v>10157</v>
      </c>
    </row>
    <row r="984" spans="1:16" ht="25.5" x14ac:dyDescent="0.2">
      <c r="A984" s="7" t="s">
        <v>8</v>
      </c>
      <c r="B984" s="4" t="s">
        <v>110</v>
      </c>
      <c r="C984" s="4" t="s">
        <v>3998</v>
      </c>
      <c r="D984" s="8" t="s">
        <v>3995</v>
      </c>
      <c r="E984" s="4" t="s">
        <v>3999</v>
      </c>
      <c r="F984" s="4" t="s">
        <v>988</v>
      </c>
      <c r="G984" s="4"/>
      <c r="H984" s="4" t="s">
        <v>3997</v>
      </c>
      <c r="I984" s="4">
        <v>35829141</v>
      </c>
      <c r="J984" s="41">
        <v>42116</v>
      </c>
      <c r="K984" s="11">
        <v>2015</v>
      </c>
      <c r="L984" s="11">
        <v>2016</v>
      </c>
      <c r="M984" s="5">
        <v>18000</v>
      </c>
      <c r="N984" s="4"/>
      <c r="O984" s="4"/>
      <c r="P984" s="4" t="s">
        <v>10157</v>
      </c>
    </row>
    <row r="985" spans="1:16" ht="25.5" x14ac:dyDescent="0.2">
      <c r="A985" s="7" t="s">
        <v>8</v>
      </c>
      <c r="B985" s="4" t="s">
        <v>110</v>
      </c>
      <c r="C985" s="4" t="s">
        <v>4000</v>
      </c>
      <c r="D985" s="8" t="s">
        <v>4001</v>
      </c>
      <c r="E985" s="4" t="s">
        <v>4002</v>
      </c>
      <c r="F985" s="4" t="s">
        <v>988</v>
      </c>
      <c r="G985" s="4"/>
      <c r="H985" s="4" t="s">
        <v>4003</v>
      </c>
      <c r="I985" s="4">
        <v>45916021</v>
      </c>
      <c r="J985" s="41">
        <v>42032</v>
      </c>
      <c r="K985" s="11">
        <v>2015</v>
      </c>
      <c r="L985" s="11">
        <v>2016</v>
      </c>
      <c r="M985" s="5">
        <v>5650</v>
      </c>
      <c r="N985" s="4"/>
      <c r="O985" s="4"/>
      <c r="P985" s="4" t="s">
        <v>10157</v>
      </c>
    </row>
    <row r="986" spans="1:16" ht="38.25" x14ac:dyDescent="0.2">
      <c r="A986" s="7" t="s">
        <v>8</v>
      </c>
      <c r="B986" s="4" t="s">
        <v>21</v>
      </c>
      <c r="C986" s="4" t="s">
        <v>4020</v>
      </c>
      <c r="D986" s="8" t="s">
        <v>3554</v>
      </c>
      <c r="E986" s="4" t="s">
        <v>4021</v>
      </c>
      <c r="F986" s="4" t="s">
        <v>4022</v>
      </c>
      <c r="G986" s="4" t="s">
        <v>3557</v>
      </c>
      <c r="H986" s="4" t="s">
        <v>4023</v>
      </c>
      <c r="I986" s="4">
        <v>36445461</v>
      </c>
      <c r="J986" s="41"/>
      <c r="K986" s="11">
        <v>2015</v>
      </c>
      <c r="L986" s="11">
        <v>2015</v>
      </c>
      <c r="M986" s="5">
        <v>1500</v>
      </c>
      <c r="N986" s="4"/>
      <c r="O986" s="4"/>
      <c r="P986" s="4" t="s">
        <v>10157</v>
      </c>
    </row>
    <row r="987" spans="1:16" ht="25.5" x14ac:dyDescent="0.2">
      <c r="A987" s="7" t="s">
        <v>8</v>
      </c>
      <c r="B987" s="4" t="s">
        <v>21</v>
      </c>
      <c r="C987" s="4" t="s">
        <v>4030</v>
      </c>
      <c r="D987" s="8" t="s">
        <v>4028</v>
      </c>
      <c r="E987" s="4" t="s">
        <v>4031</v>
      </c>
      <c r="F987" s="4" t="s">
        <v>4022</v>
      </c>
      <c r="G987" s="4" t="s">
        <v>3557</v>
      </c>
      <c r="H987" s="4" t="s">
        <v>4032</v>
      </c>
      <c r="I987" s="4">
        <v>36458538</v>
      </c>
      <c r="J987" s="41"/>
      <c r="K987" s="11">
        <v>2015</v>
      </c>
      <c r="L987" s="11">
        <v>2015</v>
      </c>
      <c r="M987" s="5">
        <v>2960</v>
      </c>
      <c r="N987" s="4"/>
      <c r="O987" s="4"/>
      <c r="P987" s="4" t="s">
        <v>10157</v>
      </c>
    </row>
    <row r="988" spans="1:16" ht="25.5" x14ac:dyDescent="0.2">
      <c r="A988" s="7" t="s">
        <v>8</v>
      </c>
      <c r="B988" s="4" t="s">
        <v>21</v>
      </c>
      <c r="C988" s="4" t="s">
        <v>4033</v>
      </c>
      <c r="D988" s="8" t="s">
        <v>4034</v>
      </c>
      <c r="E988" s="4" t="s">
        <v>4035</v>
      </c>
      <c r="F988" s="4" t="s">
        <v>4022</v>
      </c>
      <c r="G988" s="4" t="s">
        <v>3557</v>
      </c>
      <c r="H988" s="4" t="s">
        <v>4036</v>
      </c>
      <c r="I988" s="4">
        <v>31650309</v>
      </c>
      <c r="J988" s="41"/>
      <c r="K988" s="11">
        <v>2015</v>
      </c>
      <c r="L988" s="11">
        <v>2015</v>
      </c>
      <c r="M988" s="5">
        <v>700</v>
      </c>
      <c r="N988" s="4"/>
      <c r="O988" s="4"/>
      <c r="P988" s="4" t="s">
        <v>10157</v>
      </c>
    </row>
    <row r="989" spans="1:16" ht="25.5" x14ac:dyDescent="0.2">
      <c r="A989" s="7" t="s">
        <v>8</v>
      </c>
      <c r="B989" s="4" t="s">
        <v>21</v>
      </c>
      <c r="C989" s="4" t="s">
        <v>4037</v>
      </c>
      <c r="D989" s="8" t="s">
        <v>4038</v>
      </c>
      <c r="E989" s="4" t="s">
        <v>4039</v>
      </c>
      <c r="F989" s="4" t="s">
        <v>4022</v>
      </c>
      <c r="G989" s="4" t="s">
        <v>3557</v>
      </c>
      <c r="H989" s="4" t="s">
        <v>4040</v>
      </c>
      <c r="I989" s="4" t="s">
        <v>4041</v>
      </c>
      <c r="J989" s="41"/>
      <c r="K989" s="11">
        <v>2015</v>
      </c>
      <c r="L989" s="11">
        <v>2015</v>
      </c>
      <c r="M989" s="5">
        <v>2200</v>
      </c>
      <c r="N989" s="4"/>
      <c r="O989" s="4"/>
      <c r="P989" s="4" t="s">
        <v>10157</v>
      </c>
    </row>
    <row r="990" spans="1:16" ht="25.5" x14ac:dyDescent="0.2">
      <c r="A990" s="7" t="s">
        <v>8</v>
      </c>
      <c r="B990" s="4" t="s">
        <v>21</v>
      </c>
      <c r="C990" s="4" t="s">
        <v>4042</v>
      </c>
      <c r="D990" s="8" t="s">
        <v>4043</v>
      </c>
      <c r="E990" s="4" t="s">
        <v>4044</v>
      </c>
      <c r="F990" s="4" t="s">
        <v>4022</v>
      </c>
      <c r="G990" s="4" t="s">
        <v>3557</v>
      </c>
      <c r="H990" s="4" t="s">
        <v>4045</v>
      </c>
      <c r="I990" s="4">
        <v>36182303</v>
      </c>
      <c r="J990" s="41"/>
      <c r="K990" s="11">
        <v>2015</v>
      </c>
      <c r="L990" s="11">
        <v>2015</v>
      </c>
      <c r="M990" s="5">
        <v>180</v>
      </c>
      <c r="N990" s="4"/>
      <c r="O990" s="4"/>
      <c r="P990" s="4" t="s">
        <v>10157</v>
      </c>
    </row>
    <row r="991" spans="1:16" ht="25.5" x14ac:dyDescent="0.2">
      <c r="A991" s="7" t="s">
        <v>8</v>
      </c>
      <c r="B991" s="4" t="s">
        <v>21</v>
      </c>
      <c r="C991" s="4" t="s">
        <v>4046</v>
      </c>
      <c r="D991" s="8" t="s">
        <v>4043</v>
      </c>
      <c r="E991" s="4" t="s">
        <v>4047</v>
      </c>
      <c r="F991" s="4" t="s">
        <v>4022</v>
      </c>
      <c r="G991" s="4" t="s">
        <v>3557</v>
      </c>
      <c r="H991" s="4" t="s">
        <v>4048</v>
      </c>
      <c r="I991" s="4" t="s">
        <v>4049</v>
      </c>
      <c r="J991" s="41"/>
      <c r="K991" s="11">
        <v>2015</v>
      </c>
      <c r="L991" s="11">
        <v>2015</v>
      </c>
      <c r="M991" s="5">
        <v>600</v>
      </c>
      <c r="N991" s="4"/>
      <c r="O991" s="4"/>
      <c r="P991" s="4" t="s">
        <v>10157</v>
      </c>
    </row>
    <row r="992" spans="1:16" ht="25.5" x14ac:dyDescent="0.2">
      <c r="A992" s="7" t="s">
        <v>8</v>
      </c>
      <c r="B992" s="4" t="s">
        <v>21</v>
      </c>
      <c r="C992" s="4" t="s">
        <v>4050</v>
      </c>
      <c r="D992" s="8" t="s">
        <v>4051</v>
      </c>
      <c r="E992" s="4" t="s">
        <v>4052</v>
      </c>
      <c r="F992" s="4" t="s">
        <v>4022</v>
      </c>
      <c r="G992" s="4" t="s">
        <v>3557</v>
      </c>
      <c r="H992" s="4" t="s">
        <v>4053</v>
      </c>
      <c r="I992" s="4" t="s">
        <v>4054</v>
      </c>
      <c r="J992" s="41"/>
      <c r="K992" s="11">
        <v>2015</v>
      </c>
      <c r="L992" s="11">
        <v>2015</v>
      </c>
      <c r="M992" s="5">
        <v>1500</v>
      </c>
      <c r="N992" s="4"/>
      <c r="O992" s="4"/>
      <c r="P992" s="4" t="s">
        <v>10157</v>
      </c>
    </row>
    <row r="993" spans="1:16" ht="25.5" x14ac:dyDescent="0.2">
      <c r="A993" s="7" t="s">
        <v>8</v>
      </c>
      <c r="B993" s="4" t="s">
        <v>21</v>
      </c>
      <c r="C993" s="4" t="s">
        <v>4064</v>
      </c>
      <c r="D993" s="8" t="s">
        <v>4065</v>
      </c>
      <c r="E993" s="4" t="s">
        <v>4066</v>
      </c>
      <c r="F993" s="4" t="s">
        <v>4022</v>
      </c>
      <c r="G993" s="4" t="s">
        <v>3557</v>
      </c>
      <c r="H993" s="4" t="s">
        <v>4067</v>
      </c>
      <c r="I993" s="4" t="s">
        <v>4068</v>
      </c>
      <c r="J993" s="41"/>
      <c r="K993" s="11">
        <v>2015</v>
      </c>
      <c r="L993" s="11">
        <v>2015</v>
      </c>
      <c r="M993" s="5">
        <v>326.41000000000003</v>
      </c>
      <c r="N993" s="4"/>
      <c r="O993" s="4"/>
      <c r="P993" s="4" t="s">
        <v>10157</v>
      </c>
    </row>
    <row r="994" spans="1:16" ht="25.5" x14ac:dyDescent="0.2">
      <c r="A994" s="7" t="s">
        <v>8</v>
      </c>
      <c r="B994" s="4" t="s">
        <v>21</v>
      </c>
      <c r="C994" s="4" t="s">
        <v>4069</v>
      </c>
      <c r="D994" s="8" t="s">
        <v>3554</v>
      </c>
      <c r="E994" s="4" t="s">
        <v>4070</v>
      </c>
      <c r="F994" s="4" t="s">
        <v>4022</v>
      </c>
      <c r="G994" s="4" t="s">
        <v>3557</v>
      </c>
      <c r="H994" s="4" t="s">
        <v>4071</v>
      </c>
      <c r="I994" s="4">
        <v>43955444</v>
      </c>
      <c r="J994" s="41"/>
      <c r="K994" s="11">
        <v>2015</v>
      </c>
      <c r="L994" s="11">
        <v>2015</v>
      </c>
      <c r="M994" s="5">
        <v>300</v>
      </c>
      <c r="N994" s="4"/>
      <c r="O994" s="4"/>
      <c r="P994" s="4" t="s">
        <v>10157</v>
      </c>
    </row>
    <row r="995" spans="1:16" ht="25.5" x14ac:dyDescent="0.2">
      <c r="A995" s="7" t="s">
        <v>8</v>
      </c>
      <c r="B995" s="4" t="s">
        <v>21</v>
      </c>
      <c r="C995" s="4" t="s">
        <v>4086</v>
      </c>
      <c r="D995" s="8" t="s">
        <v>4038</v>
      </c>
      <c r="E995" s="4" t="s">
        <v>4087</v>
      </c>
      <c r="F995" s="4" t="s">
        <v>4022</v>
      </c>
      <c r="G995" s="4" t="s">
        <v>3557</v>
      </c>
      <c r="H995" s="4" t="s">
        <v>4088</v>
      </c>
      <c r="I995" s="4">
        <v>36179507</v>
      </c>
      <c r="J995" s="41"/>
      <c r="K995" s="11">
        <v>2015</v>
      </c>
      <c r="L995" s="11">
        <v>2015</v>
      </c>
      <c r="M995" s="5">
        <v>1400</v>
      </c>
      <c r="N995" s="4"/>
      <c r="O995" s="4"/>
      <c r="P995" s="4" t="s">
        <v>10157</v>
      </c>
    </row>
    <row r="996" spans="1:16" ht="38.25" x14ac:dyDescent="0.2">
      <c r="A996" s="7" t="s">
        <v>8</v>
      </c>
      <c r="B996" s="4" t="s">
        <v>21</v>
      </c>
      <c r="C996" s="4" t="s">
        <v>4092</v>
      </c>
      <c r="D996" s="8" t="s">
        <v>4093</v>
      </c>
      <c r="E996" s="4" t="s">
        <v>4094</v>
      </c>
      <c r="F996" s="4" t="s">
        <v>4022</v>
      </c>
      <c r="G996" s="4" t="s">
        <v>3557</v>
      </c>
      <c r="H996" s="4" t="s">
        <v>4095</v>
      </c>
      <c r="I996" s="4" t="s">
        <v>4096</v>
      </c>
      <c r="J996" s="41"/>
      <c r="K996" s="11">
        <v>2015</v>
      </c>
      <c r="L996" s="11">
        <v>2015</v>
      </c>
      <c r="M996" s="5">
        <v>24135</v>
      </c>
      <c r="N996" s="4"/>
      <c r="O996" s="4"/>
      <c r="P996" s="4" t="s">
        <v>10157</v>
      </c>
    </row>
    <row r="997" spans="1:16" ht="63.75" x14ac:dyDescent="0.2">
      <c r="A997" s="7" t="s">
        <v>8</v>
      </c>
      <c r="B997" s="4" t="s">
        <v>21</v>
      </c>
      <c r="C997" s="4" t="s">
        <v>4097</v>
      </c>
      <c r="D997" s="8" t="s">
        <v>4098</v>
      </c>
      <c r="E997" s="4" t="s">
        <v>4099</v>
      </c>
      <c r="F997" s="4" t="s">
        <v>4022</v>
      </c>
      <c r="G997" s="4" t="s">
        <v>3557</v>
      </c>
      <c r="H997" s="4" t="s">
        <v>4100</v>
      </c>
      <c r="I997" s="4">
        <v>36629766</v>
      </c>
      <c r="J997" s="41"/>
      <c r="K997" s="11">
        <v>2015</v>
      </c>
      <c r="L997" s="11">
        <v>2015</v>
      </c>
      <c r="M997" s="5">
        <v>3870</v>
      </c>
      <c r="N997" s="4"/>
      <c r="O997" s="4"/>
      <c r="P997" s="4" t="s">
        <v>10157</v>
      </c>
    </row>
    <row r="998" spans="1:16" ht="25.5" x14ac:dyDescent="0.2">
      <c r="A998" s="7" t="s">
        <v>8</v>
      </c>
      <c r="B998" s="4" t="s">
        <v>21</v>
      </c>
      <c r="C998" s="4" t="s">
        <v>4101</v>
      </c>
      <c r="D998" s="8" t="s">
        <v>4098</v>
      </c>
      <c r="E998" s="4" t="s">
        <v>4102</v>
      </c>
      <c r="F998" s="4" t="s">
        <v>4022</v>
      </c>
      <c r="G998" s="4" t="s">
        <v>3557</v>
      </c>
      <c r="H998" s="4" t="s">
        <v>4103</v>
      </c>
      <c r="I998" s="4">
        <v>36389030</v>
      </c>
      <c r="J998" s="41"/>
      <c r="K998" s="11">
        <v>2015</v>
      </c>
      <c r="L998" s="11">
        <v>2015</v>
      </c>
      <c r="M998" s="5">
        <v>6650</v>
      </c>
      <c r="N998" s="4"/>
      <c r="O998" s="4"/>
      <c r="P998" s="4" t="s">
        <v>10157</v>
      </c>
    </row>
    <row r="999" spans="1:16" ht="25.5" x14ac:dyDescent="0.2">
      <c r="A999" s="7" t="s">
        <v>8</v>
      </c>
      <c r="B999" s="4" t="s">
        <v>21</v>
      </c>
      <c r="C999" s="4" t="s">
        <v>4116</v>
      </c>
      <c r="D999" s="8" t="s">
        <v>4038</v>
      </c>
      <c r="E999" s="4" t="s">
        <v>4117</v>
      </c>
      <c r="F999" s="4" t="s">
        <v>4022</v>
      </c>
      <c r="G999" s="4" t="s">
        <v>3557</v>
      </c>
      <c r="H999" s="4" t="s">
        <v>4040</v>
      </c>
      <c r="I999" s="4">
        <v>36597708</v>
      </c>
      <c r="J999" s="41"/>
      <c r="K999" s="11">
        <v>2015</v>
      </c>
      <c r="L999" s="11">
        <v>2015</v>
      </c>
      <c r="M999" s="5">
        <v>2300</v>
      </c>
      <c r="N999" s="4"/>
      <c r="O999" s="4"/>
      <c r="P999" s="4" t="s">
        <v>10157</v>
      </c>
    </row>
    <row r="1000" spans="1:16" ht="25.5" x14ac:dyDescent="0.2">
      <c r="A1000" s="7" t="s">
        <v>8</v>
      </c>
      <c r="B1000" s="4" t="s">
        <v>21</v>
      </c>
      <c r="C1000" s="4" t="s">
        <v>4118</v>
      </c>
      <c r="D1000" s="8" t="s">
        <v>4119</v>
      </c>
      <c r="E1000" s="4" t="s">
        <v>4120</v>
      </c>
      <c r="F1000" s="4" t="s">
        <v>4022</v>
      </c>
      <c r="G1000" s="4" t="s">
        <v>3557</v>
      </c>
      <c r="H1000" s="4" t="s">
        <v>4121</v>
      </c>
      <c r="I1000" s="4" t="s">
        <v>4122</v>
      </c>
      <c r="J1000" s="41"/>
      <c r="K1000" s="11">
        <v>2015</v>
      </c>
      <c r="L1000" s="11">
        <v>2015</v>
      </c>
      <c r="M1000" s="5">
        <v>210</v>
      </c>
      <c r="N1000" s="4"/>
      <c r="O1000" s="4"/>
      <c r="P1000" s="4" t="s">
        <v>10157</v>
      </c>
    </row>
    <row r="1001" spans="1:16" ht="25.5" x14ac:dyDescent="0.2">
      <c r="A1001" s="7" t="s">
        <v>8</v>
      </c>
      <c r="B1001" s="4" t="s">
        <v>21</v>
      </c>
      <c r="C1001" s="4" t="s">
        <v>4123</v>
      </c>
      <c r="D1001" s="8" t="s">
        <v>4124</v>
      </c>
      <c r="E1001" s="4" t="s">
        <v>4125</v>
      </c>
      <c r="F1001" s="4" t="s">
        <v>4022</v>
      </c>
      <c r="G1001" s="4" t="s">
        <v>3557</v>
      </c>
      <c r="H1001" s="4" t="s">
        <v>4126</v>
      </c>
      <c r="I1001" s="4">
        <v>3604273</v>
      </c>
      <c r="J1001" s="41"/>
      <c r="K1001" s="11">
        <v>2015</v>
      </c>
      <c r="L1001" s="11">
        <v>2015</v>
      </c>
      <c r="M1001" s="5">
        <v>2200</v>
      </c>
      <c r="N1001" s="4"/>
      <c r="O1001" s="4"/>
      <c r="P1001" s="4" t="s">
        <v>10157</v>
      </c>
    </row>
    <row r="1002" spans="1:16" ht="25.5" x14ac:dyDescent="0.2">
      <c r="A1002" s="7" t="s">
        <v>8</v>
      </c>
      <c r="B1002" s="4" t="s">
        <v>21</v>
      </c>
      <c r="C1002" s="4" t="s">
        <v>4138</v>
      </c>
      <c r="D1002" s="8" t="s">
        <v>4139</v>
      </c>
      <c r="E1002" s="4" t="s">
        <v>4140</v>
      </c>
      <c r="F1002" s="4" t="s">
        <v>4022</v>
      </c>
      <c r="G1002" s="4" t="s">
        <v>3557</v>
      </c>
      <c r="H1002" s="4" t="s">
        <v>4067</v>
      </c>
      <c r="I1002" s="4" t="s">
        <v>4068</v>
      </c>
      <c r="J1002" s="41"/>
      <c r="K1002" s="11">
        <v>2014</v>
      </c>
      <c r="L1002" s="11">
        <v>2015</v>
      </c>
      <c r="M1002" s="5">
        <v>602.15</v>
      </c>
      <c r="N1002" s="4"/>
      <c r="O1002" s="4"/>
      <c r="P1002" s="4" t="s">
        <v>10157</v>
      </c>
    </row>
    <row r="1003" spans="1:16" ht="25.5" x14ac:dyDescent="0.2">
      <c r="A1003" s="7" t="s">
        <v>8</v>
      </c>
      <c r="B1003" s="4" t="s">
        <v>21</v>
      </c>
      <c r="C1003" s="4" t="s">
        <v>4143</v>
      </c>
      <c r="D1003" s="8" t="s">
        <v>4084</v>
      </c>
      <c r="E1003" s="4" t="s">
        <v>4144</v>
      </c>
      <c r="F1003" s="4" t="s">
        <v>4022</v>
      </c>
      <c r="G1003" s="4" t="s">
        <v>3557</v>
      </c>
      <c r="H1003" s="4" t="s">
        <v>4145</v>
      </c>
      <c r="I1003" s="4">
        <v>36065722</v>
      </c>
      <c r="J1003" s="41"/>
      <c r="K1003" s="11">
        <v>2014</v>
      </c>
      <c r="L1003" s="11">
        <v>2015</v>
      </c>
      <c r="M1003" s="5">
        <v>530</v>
      </c>
      <c r="N1003" s="4"/>
      <c r="O1003" s="4"/>
      <c r="P1003" s="4" t="s">
        <v>10157</v>
      </c>
    </row>
    <row r="1004" spans="1:16" ht="25.5" x14ac:dyDescent="0.2">
      <c r="A1004" s="7" t="s">
        <v>8</v>
      </c>
      <c r="B1004" s="4" t="s">
        <v>21</v>
      </c>
      <c r="C1004" s="4" t="s">
        <v>3553</v>
      </c>
      <c r="D1004" s="8" t="s">
        <v>3554</v>
      </c>
      <c r="E1004" s="4" t="s">
        <v>3555</v>
      </c>
      <c r="F1004" s="4" t="s">
        <v>3556</v>
      </c>
      <c r="G1004" s="4" t="s">
        <v>3557</v>
      </c>
      <c r="H1004" s="4" t="s">
        <v>3558</v>
      </c>
      <c r="I1004" s="4" t="s">
        <v>3559</v>
      </c>
      <c r="J1004" s="41"/>
      <c r="K1004" s="11">
        <v>2015</v>
      </c>
      <c r="L1004" s="11">
        <v>2015</v>
      </c>
      <c r="M1004" s="5">
        <v>825</v>
      </c>
      <c r="N1004" s="4"/>
      <c r="O1004" s="4"/>
      <c r="P1004" s="4" t="s">
        <v>10157</v>
      </c>
    </row>
    <row r="1005" spans="1:16" ht="25.5" x14ac:dyDescent="0.2">
      <c r="A1005" s="7" t="s">
        <v>9</v>
      </c>
      <c r="B1005" s="4" t="s">
        <v>2</v>
      </c>
      <c r="C1005" s="4" t="s">
        <v>6965</v>
      </c>
      <c r="D1005" s="8" t="s">
        <v>6966</v>
      </c>
      <c r="E1005" s="4" t="s">
        <v>6967</v>
      </c>
      <c r="F1005" s="4" t="s">
        <v>6961</v>
      </c>
      <c r="G1005" s="4"/>
      <c r="H1005" s="4" t="s">
        <v>6968</v>
      </c>
      <c r="I1005" s="4">
        <v>31784828</v>
      </c>
      <c r="J1005" s="41">
        <v>42060</v>
      </c>
      <c r="K1005" s="11">
        <v>2015</v>
      </c>
      <c r="L1005" s="11">
        <v>2015</v>
      </c>
      <c r="M1005" s="5">
        <v>4992</v>
      </c>
      <c r="N1005" s="4"/>
      <c r="O1005" s="4"/>
      <c r="P1005" s="4" t="s">
        <v>10157</v>
      </c>
    </row>
    <row r="1006" spans="1:16" ht="25.5" x14ac:dyDescent="0.2">
      <c r="A1006" s="7" t="s">
        <v>9</v>
      </c>
      <c r="B1006" s="4" t="s">
        <v>2</v>
      </c>
      <c r="C1006" s="4" t="s">
        <v>7165</v>
      </c>
      <c r="D1006" s="8" t="s">
        <v>6981</v>
      </c>
      <c r="E1006" s="4" t="s">
        <v>7166</v>
      </c>
      <c r="F1006" s="4" t="s">
        <v>988</v>
      </c>
      <c r="G1006" s="4"/>
      <c r="H1006" s="4" t="s">
        <v>7167</v>
      </c>
      <c r="I1006" s="4">
        <v>36383562</v>
      </c>
      <c r="J1006" s="41">
        <v>41995</v>
      </c>
      <c r="K1006" s="11" t="s">
        <v>1291</v>
      </c>
      <c r="L1006" s="11">
        <v>2015</v>
      </c>
      <c r="M1006" s="5">
        <v>1764</v>
      </c>
      <c r="N1006" s="4"/>
      <c r="O1006" s="4"/>
      <c r="P1006" s="4" t="s">
        <v>10157</v>
      </c>
    </row>
    <row r="1007" spans="1:16" ht="25.5" x14ac:dyDescent="0.2">
      <c r="A1007" s="7" t="s">
        <v>9</v>
      </c>
      <c r="B1007" s="4" t="s">
        <v>85</v>
      </c>
      <c r="C1007" s="4" t="s">
        <v>7206</v>
      </c>
      <c r="D1007" s="8" t="s">
        <v>7207</v>
      </c>
      <c r="E1007" s="4" t="s">
        <v>7208</v>
      </c>
      <c r="F1007" s="4" t="s">
        <v>988</v>
      </c>
      <c r="G1007" s="4"/>
      <c r="H1007" s="4" t="s">
        <v>7209</v>
      </c>
      <c r="I1007" s="4">
        <v>43833900</v>
      </c>
      <c r="J1007" s="41">
        <v>42011</v>
      </c>
      <c r="K1007" s="11">
        <v>2015</v>
      </c>
      <c r="L1007" s="11">
        <v>2015</v>
      </c>
      <c r="M1007" s="5">
        <v>1440</v>
      </c>
      <c r="N1007" s="4"/>
      <c r="O1007" s="4"/>
      <c r="P1007" s="4" t="s">
        <v>10157</v>
      </c>
    </row>
    <row r="1008" spans="1:16" ht="25.5" x14ac:dyDescent="0.2">
      <c r="A1008" s="7" t="s">
        <v>9</v>
      </c>
      <c r="B1008" s="4" t="s">
        <v>85</v>
      </c>
      <c r="C1008" s="4" t="s">
        <v>7218</v>
      </c>
      <c r="D1008" s="8" t="s">
        <v>7207</v>
      </c>
      <c r="E1008" s="4" t="s">
        <v>7219</v>
      </c>
      <c r="F1008" s="4" t="s">
        <v>988</v>
      </c>
      <c r="G1008" s="4"/>
      <c r="H1008" s="4" t="s">
        <v>7220</v>
      </c>
      <c r="I1008" s="4">
        <v>36374784</v>
      </c>
      <c r="J1008" s="41">
        <v>42037</v>
      </c>
      <c r="K1008" s="11">
        <v>2015</v>
      </c>
      <c r="L1008" s="11">
        <v>2015</v>
      </c>
      <c r="M1008" s="5">
        <v>2040</v>
      </c>
      <c r="N1008" s="4"/>
      <c r="O1008" s="4"/>
      <c r="P1008" s="4" t="s">
        <v>10157</v>
      </c>
    </row>
    <row r="1009" spans="1:16" ht="25.5" x14ac:dyDescent="0.2">
      <c r="A1009" s="7" t="s">
        <v>9</v>
      </c>
      <c r="B1009" s="4" t="s">
        <v>35</v>
      </c>
      <c r="C1009" s="4" t="s">
        <v>7278</v>
      </c>
      <c r="D1009" s="8" t="s">
        <v>6869</v>
      </c>
      <c r="E1009" s="4" t="s">
        <v>7279</v>
      </c>
      <c r="F1009" s="4" t="s">
        <v>7280</v>
      </c>
      <c r="G1009" s="4"/>
      <c r="H1009" s="4" t="s">
        <v>7281</v>
      </c>
      <c r="I1009" s="4">
        <v>36805645</v>
      </c>
      <c r="J1009" s="41">
        <v>42107</v>
      </c>
      <c r="K1009" s="11">
        <v>2015</v>
      </c>
      <c r="L1009" s="11">
        <v>2015</v>
      </c>
      <c r="M1009" s="5">
        <v>600</v>
      </c>
      <c r="N1009" s="4"/>
      <c r="O1009" s="4"/>
      <c r="P1009" s="4" t="s">
        <v>10157</v>
      </c>
    </row>
    <row r="1010" spans="1:16" ht="25.5" x14ac:dyDescent="0.2">
      <c r="A1010" s="7" t="s">
        <v>9</v>
      </c>
      <c r="B1010" s="4" t="s">
        <v>35</v>
      </c>
      <c r="C1010" s="4" t="s">
        <v>7282</v>
      </c>
      <c r="D1010" s="8" t="s">
        <v>7283</v>
      </c>
      <c r="E1010" s="4" t="s">
        <v>7284</v>
      </c>
      <c r="F1010" s="4" t="s">
        <v>7280</v>
      </c>
      <c r="G1010" s="4"/>
      <c r="H1010" s="4" t="s">
        <v>7285</v>
      </c>
      <c r="I1010" s="4">
        <v>36402672</v>
      </c>
      <c r="J1010" s="41">
        <v>42158</v>
      </c>
      <c r="K1010" s="11">
        <v>2015</v>
      </c>
      <c r="L1010" s="11">
        <v>2015</v>
      </c>
      <c r="M1010" s="5">
        <v>1150</v>
      </c>
      <c r="N1010" s="4"/>
      <c r="O1010" s="4"/>
      <c r="P1010" s="4" t="s">
        <v>10157</v>
      </c>
    </row>
    <row r="1011" spans="1:16" ht="25.5" x14ac:dyDescent="0.2">
      <c r="A1011" s="7" t="s">
        <v>9</v>
      </c>
      <c r="B1011" s="4" t="s">
        <v>35</v>
      </c>
      <c r="C1011" s="4" t="s">
        <v>7290</v>
      </c>
      <c r="D1011" s="8" t="s">
        <v>7272</v>
      </c>
      <c r="E1011" s="4" t="s">
        <v>7291</v>
      </c>
      <c r="F1011" s="4" t="s">
        <v>7280</v>
      </c>
      <c r="G1011" s="4"/>
      <c r="H1011" s="4" t="s">
        <v>7281</v>
      </c>
      <c r="I1011" s="4">
        <v>36805645</v>
      </c>
      <c r="J1011" s="41">
        <v>42284</v>
      </c>
      <c r="K1011" s="11">
        <v>2015</v>
      </c>
      <c r="L1011" s="11">
        <v>2015</v>
      </c>
      <c r="M1011" s="5">
        <v>350</v>
      </c>
      <c r="N1011" s="4"/>
      <c r="O1011" s="4"/>
      <c r="P1011" s="4" t="s">
        <v>10157</v>
      </c>
    </row>
    <row r="1012" spans="1:16" ht="25.5" x14ac:dyDescent="0.2">
      <c r="A1012" s="7" t="s">
        <v>9</v>
      </c>
      <c r="B1012" s="4" t="s">
        <v>35</v>
      </c>
      <c r="C1012" s="4" t="s">
        <v>7299</v>
      </c>
      <c r="D1012" s="8" t="s">
        <v>7300</v>
      </c>
      <c r="E1012" s="4" t="s">
        <v>7301</v>
      </c>
      <c r="F1012" s="4" t="s">
        <v>7302</v>
      </c>
      <c r="G1012" s="4"/>
      <c r="H1012" s="4" t="s">
        <v>7303</v>
      </c>
      <c r="I1012" s="4" t="s">
        <v>7304</v>
      </c>
      <c r="J1012" s="41">
        <v>42187</v>
      </c>
      <c r="K1012" s="11">
        <v>2015</v>
      </c>
      <c r="L1012" s="11">
        <v>2015</v>
      </c>
      <c r="M1012" s="5">
        <v>8000</v>
      </c>
      <c r="N1012" s="4"/>
      <c r="O1012" s="4"/>
      <c r="P1012" s="4" t="s">
        <v>10157</v>
      </c>
    </row>
    <row r="1013" spans="1:16" ht="25.5" x14ac:dyDescent="0.2">
      <c r="A1013" s="7" t="s">
        <v>9</v>
      </c>
      <c r="B1013" s="4" t="s">
        <v>35</v>
      </c>
      <c r="C1013" s="4" t="s">
        <v>7342</v>
      </c>
      <c r="D1013" s="8" t="s">
        <v>7283</v>
      </c>
      <c r="E1013" s="4" t="s">
        <v>7343</v>
      </c>
      <c r="F1013" s="4" t="s">
        <v>7280</v>
      </c>
      <c r="G1013" s="4"/>
      <c r="H1013" s="4" t="s">
        <v>7344</v>
      </c>
      <c r="I1013" s="4">
        <v>31413498</v>
      </c>
      <c r="J1013" s="41">
        <v>42235</v>
      </c>
      <c r="K1013" s="11">
        <v>2015</v>
      </c>
      <c r="L1013" s="11">
        <v>2015</v>
      </c>
      <c r="M1013" s="5">
        <v>1400</v>
      </c>
      <c r="N1013" s="4"/>
      <c r="O1013" s="4"/>
      <c r="P1013" s="4" t="s">
        <v>10157</v>
      </c>
    </row>
    <row r="1014" spans="1:16" ht="25.5" x14ac:dyDescent="0.2">
      <c r="A1014" s="7" t="s">
        <v>13</v>
      </c>
      <c r="B1014" s="4" t="s">
        <v>90</v>
      </c>
      <c r="C1014" s="4" t="s">
        <v>4715</v>
      </c>
      <c r="D1014" s="8" t="s">
        <v>4716</v>
      </c>
      <c r="E1014" s="4"/>
      <c r="F1014" s="4" t="s">
        <v>988</v>
      </c>
      <c r="G1014" s="4" t="s">
        <v>260</v>
      </c>
      <c r="H1014" s="4" t="s">
        <v>4718</v>
      </c>
      <c r="I1014" s="4"/>
      <c r="J1014" s="41"/>
      <c r="K1014" s="11"/>
      <c r="L1014" s="11"/>
      <c r="M1014" s="5">
        <v>66</v>
      </c>
      <c r="N1014" s="4"/>
      <c r="O1014" s="4"/>
      <c r="P1014" s="4" t="s">
        <v>10157</v>
      </c>
    </row>
    <row r="1015" spans="1:16" ht="25.5" x14ac:dyDescent="0.2">
      <c r="A1015" s="7" t="s">
        <v>13</v>
      </c>
      <c r="B1015" s="4" t="s">
        <v>90</v>
      </c>
      <c r="C1015" s="4" t="s">
        <v>4715</v>
      </c>
      <c r="D1015" s="8" t="s">
        <v>4716</v>
      </c>
      <c r="E1015" s="4"/>
      <c r="F1015" s="4" t="s">
        <v>988</v>
      </c>
      <c r="G1015" s="4" t="s">
        <v>260</v>
      </c>
      <c r="H1015" s="4" t="s">
        <v>4719</v>
      </c>
      <c r="I1015" s="4"/>
      <c r="J1015" s="41"/>
      <c r="K1015" s="11"/>
      <c r="L1015" s="11"/>
      <c r="M1015" s="5">
        <v>120</v>
      </c>
      <c r="N1015" s="4"/>
      <c r="O1015" s="4"/>
      <c r="P1015" s="4" t="s">
        <v>10157</v>
      </c>
    </row>
    <row r="1016" spans="1:16" ht="25.5" x14ac:dyDescent="0.2">
      <c r="A1016" s="7" t="s">
        <v>27</v>
      </c>
      <c r="B1016" s="4" t="s">
        <v>96</v>
      </c>
      <c r="C1016" s="4" t="s">
        <v>220</v>
      </c>
      <c r="D1016" s="8" t="s">
        <v>192</v>
      </c>
      <c r="E1016" s="4" t="s">
        <v>221</v>
      </c>
      <c r="F1016" s="4" t="s">
        <v>222</v>
      </c>
      <c r="G1016" s="4" t="s">
        <v>223</v>
      </c>
      <c r="H1016" s="4" t="s">
        <v>224</v>
      </c>
      <c r="I1016" s="4" t="s">
        <v>225</v>
      </c>
      <c r="J1016" s="41">
        <v>41964</v>
      </c>
      <c r="K1016" s="11">
        <v>2015</v>
      </c>
      <c r="L1016" s="11">
        <v>2015</v>
      </c>
      <c r="M1016" s="5">
        <v>800</v>
      </c>
      <c r="N1016" s="4"/>
      <c r="O1016" s="4"/>
      <c r="P1016" s="4" t="s">
        <v>10157</v>
      </c>
    </row>
    <row r="1017" spans="1:16" ht="25.5" x14ac:dyDescent="0.2">
      <c r="A1017" s="7" t="s">
        <v>28</v>
      </c>
      <c r="B1017" s="4" t="s">
        <v>99</v>
      </c>
      <c r="C1017" s="4" t="s">
        <v>390</v>
      </c>
      <c r="D1017" s="8" t="s">
        <v>391</v>
      </c>
      <c r="E1017" s="4" t="s">
        <v>392</v>
      </c>
      <c r="F1017" s="4" t="s">
        <v>393</v>
      </c>
      <c r="G1017" s="4"/>
      <c r="H1017" s="4" t="s">
        <v>394</v>
      </c>
      <c r="I1017" s="4">
        <v>36696129</v>
      </c>
      <c r="J1017" s="41">
        <v>42265</v>
      </c>
      <c r="K1017" s="11">
        <v>2015</v>
      </c>
      <c r="L1017" s="11">
        <v>2015</v>
      </c>
      <c r="M1017" s="5">
        <v>3905.92</v>
      </c>
      <c r="N1017" s="4"/>
      <c r="O1017" s="4"/>
      <c r="P1017" s="4" t="s">
        <v>10157</v>
      </c>
    </row>
    <row r="1018" spans="1:16" ht="39" customHeight="1" x14ac:dyDescent="0.2"/>
    <row r="1019" spans="1:16" ht="62.25" customHeight="1" x14ac:dyDescent="0.2">
      <c r="A1019" s="72" t="s">
        <v>131</v>
      </c>
      <c r="B1019" s="72"/>
      <c r="C1019" s="72"/>
      <c r="D1019" s="38"/>
      <c r="E1019" s="38"/>
      <c r="F1019" s="38"/>
      <c r="G1019" s="38"/>
      <c r="H1019" s="38"/>
      <c r="I1019" s="38"/>
      <c r="J1019" s="38"/>
      <c r="K1019" s="38"/>
      <c r="L1019" s="38"/>
      <c r="M1019" s="38"/>
      <c r="N1019" s="38"/>
      <c r="O1019" s="38"/>
      <c r="P1019" s="38"/>
    </row>
    <row r="1020" spans="1:16" ht="84" customHeight="1" x14ac:dyDescent="0.2">
      <c r="A1020" s="73"/>
      <c r="B1020" s="73"/>
      <c r="C1020" s="73"/>
      <c r="D1020" s="73"/>
      <c r="E1020" s="73"/>
      <c r="F1020" s="73"/>
    </row>
  </sheetData>
  <autoFilter ref="A2:P1017">
    <sortState ref="A3:P797">
      <sortCondition ref="A3:A797"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mergeCells count="2">
    <mergeCell ref="A1019:C1019"/>
    <mergeCell ref="A1020:F1020"/>
  </mergeCells>
  <dataValidations count="2">
    <dataValidation type="list" allowBlank="1" showInputMessage="1" showErrorMessage="1" sqref="A3:A1017">
      <formula1>#REF!</formula1>
    </dataValidation>
    <dataValidation type="list" allowBlank="1" showInputMessage="1" showErrorMessage="1" sqref="B3:B1017">
      <formula1>#REF!</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Footer>&amp;R&amp;P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3"/>
  <sheetViews>
    <sheetView zoomScaleNormal="100" workbookViewId="0"/>
  </sheetViews>
  <sheetFormatPr defaultRowHeight="12.75" x14ac:dyDescent="0.2"/>
  <cols>
    <col min="1" max="1" width="53.28515625" bestFit="1" customWidth="1"/>
    <col min="2" max="2" width="127.5703125" style="42" customWidth="1"/>
    <col min="3" max="3" width="19.28515625" customWidth="1"/>
    <col min="4" max="4" width="26.5703125" bestFit="1" customWidth="1"/>
    <col min="5" max="5" width="12" customWidth="1"/>
    <col min="6" max="6" width="10.85546875" bestFit="1" customWidth="1"/>
    <col min="7" max="7" width="12.140625" bestFit="1" customWidth="1"/>
    <col min="8" max="8" width="36.7109375" style="42" customWidth="1"/>
    <col min="9" max="9" width="66.140625" style="42" customWidth="1"/>
    <col min="10" max="10" width="15.7109375" style="45" customWidth="1"/>
    <col min="11" max="11" width="14.28515625" style="46" customWidth="1"/>
    <col min="12" max="12" width="43.42578125" bestFit="1" customWidth="1"/>
    <col min="14" max="14" width="51.7109375" bestFit="1" customWidth="1"/>
  </cols>
  <sheetData>
    <row r="1" spans="1:14" s="42" customFormat="1" ht="90.75" customHeight="1" x14ac:dyDescent="0.2">
      <c r="A1" s="42" t="s">
        <v>23</v>
      </c>
      <c r="B1" s="42" t="s">
        <v>24</v>
      </c>
      <c r="C1" s="42" t="s">
        <v>15</v>
      </c>
      <c r="D1" s="42" t="s">
        <v>122</v>
      </c>
      <c r="E1" s="42" t="s">
        <v>3</v>
      </c>
      <c r="F1" s="42" t="s">
        <v>120</v>
      </c>
      <c r="G1" s="42" t="s">
        <v>121</v>
      </c>
      <c r="H1" s="42" t="s">
        <v>8041</v>
      </c>
      <c r="I1" s="42" t="s">
        <v>8042</v>
      </c>
      <c r="J1" s="43" t="s">
        <v>8043</v>
      </c>
      <c r="K1" s="44" t="s">
        <v>8044</v>
      </c>
      <c r="L1" s="42" t="s">
        <v>10183</v>
      </c>
      <c r="M1" s="42" t="s">
        <v>8045</v>
      </c>
      <c r="N1" s="42" t="s">
        <v>8046</v>
      </c>
    </row>
    <row r="2" spans="1:14" hidden="1" x14ac:dyDescent="0.2">
      <c r="B2" s="42" t="s">
        <v>8047</v>
      </c>
      <c r="C2" t="s">
        <v>8048</v>
      </c>
      <c r="D2" t="s">
        <v>8049</v>
      </c>
      <c r="E2" t="s">
        <v>897</v>
      </c>
      <c r="F2">
        <v>2009</v>
      </c>
      <c r="G2">
        <v>2009</v>
      </c>
      <c r="H2" s="42" t="s">
        <v>8050</v>
      </c>
      <c r="I2" s="42" t="s">
        <v>8051</v>
      </c>
      <c r="J2" s="45">
        <v>15606</v>
      </c>
      <c r="K2" s="46">
        <v>0</v>
      </c>
      <c r="L2" s="69"/>
      <c r="M2" t="s">
        <v>10143</v>
      </c>
      <c r="N2" t="s">
        <v>10144</v>
      </c>
    </row>
    <row r="3" spans="1:14" hidden="1" x14ac:dyDescent="0.2">
      <c r="B3" s="42" t="s">
        <v>8052</v>
      </c>
      <c r="C3" t="s">
        <v>8053</v>
      </c>
      <c r="D3" t="s">
        <v>8049</v>
      </c>
      <c r="E3" t="s">
        <v>897</v>
      </c>
      <c r="F3">
        <v>2008</v>
      </c>
      <c r="G3">
        <v>2013</v>
      </c>
      <c r="H3" s="42" t="s">
        <v>8054</v>
      </c>
      <c r="I3" s="42" t="s">
        <v>8055</v>
      </c>
      <c r="J3" s="45">
        <v>12324</v>
      </c>
      <c r="K3" s="46">
        <v>0</v>
      </c>
      <c r="L3" s="69"/>
      <c r="M3" t="s">
        <v>10143</v>
      </c>
      <c r="N3" t="s">
        <v>10144</v>
      </c>
    </row>
    <row r="4" spans="1:14" hidden="1" x14ac:dyDescent="0.2">
      <c r="B4" s="42" t="s">
        <v>8056</v>
      </c>
      <c r="C4" t="s">
        <v>8057</v>
      </c>
      <c r="D4" t="s">
        <v>8049</v>
      </c>
      <c r="E4" t="s">
        <v>897</v>
      </c>
      <c r="F4">
        <v>2010</v>
      </c>
      <c r="G4">
        <v>2013</v>
      </c>
      <c r="H4" s="42" t="s">
        <v>8058</v>
      </c>
      <c r="I4" s="42" t="s">
        <v>3511</v>
      </c>
      <c r="J4" s="45">
        <v>6145</v>
      </c>
      <c r="K4" s="46">
        <v>0</v>
      </c>
      <c r="L4" s="69"/>
      <c r="M4" t="s">
        <v>10143</v>
      </c>
      <c r="N4" t="s">
        <v>10144</v>
      </c>
    </row>
    <row r="5" spans="1:14" hidden="1" x14ac:dyDescent="0.2">
      <c r="B5" s="42" t="s">
        <v>8059</v>
      </c>
      <c r="C5" t="s">
        <v>8060</v>
      </c>
      <c r="D5" t="s">
        <v>8049</v>
      </c>
      <c r="E5" t="s">
        <v>897</v>
      </c>
      <c r="F5">
        <v>2009</v>
      </c>
      <c r="G5">
        <v>2013</v>
      </c>
      <c r="H5" s="42" t="s">
        <v>8061</v>
      </c>
      <c r="I5" s="42" t="s">
        <v>8062</v>
      </c>
      <c r="J5" s="45">
        <v>6570</v>
      </c>
      <c r="K5" s="46">
        <v>0</v>
      </c>
      <c r="L5" s="69"/>
      <c r="M5" t="s">
        <v>10143</v>
      </c>
      <c r="N5" t="s">
        <v>10144</v>
      </c>
    </row>
    <row r="6" spans="1:14" hidden="1" x14ac:dyDescent="0.2">
      <c r="B6" s="42" t="s">
        <v>8063</v>
      </c>
      <c r="C6" t="s">
        <v>8064</v>
      </c>
      <c r="D6" t="s">
        <v>8049</v>
      </c>
      <c r="E6" t="s">
        <v>897</v>
      </c>
      <c r="F6">
        <v>2010</v>
      </c>
      <c r="G6">
        <v>2014</v>
      </c>
      <c r="H6" s="42" t="s">
        <v>8065</v>
      </c>
      <c r="I6" s="42" t="s">
        <v>8051</v>
      </c>
      <c r="J6" s="45">
        <v>14197</v>
      </c>
      <c r="K6" s="46">
        <v>0</v>
      </c>
      <c r="L6" s="69"/>
      <c r="M6" t="s">
        <v>10143</v>
      </c>
      <c r="N6" t="s">
        <v>10144</v>
      </c>
    </row>
    <row r="7" spans="1:14" hidden="1" x14ac:dyDescent="0.2">
      <c r="B7" s="42" t="s">
        <v>8066</v>
      </c>
      <c r="C7" t="s">
        <v>8067</v>
      </c>
      <c r="D7" t="s">
        <v>8068</v>
      </c>
      <c r="E7" t="s">
        <v>897</v>
      </c>
      <c r="F7">
        <v>2011</v>
      </c>
      <c r="G7">
        <v>2014</v>
      </c>
      <c r="H7" s="42" t="s">
        <v>8069</v>
      </c>
      <c r="I7" s="42" t="s">
        <v>8070</v>
      </c>
      <c r="J7" s="45">
        <v>1338</v>
      </c>
      <c r="K7" s="46">
        <v>0</v>
      </c>
      <c r="L7" s="69"/>
      <c r="M7" t="s">
        <v>10143</v>
      </c>
      <c r="N7" t="s">
        <v>10144</v>
      </c>
    </row>
    <row r="8" spans="1:14" hidden="1" x14ac:dyDescent="0.2">
      <c r="B8" s="42" t="s">
        <v>8071</v>
      </c>
      <c r="C8" t="s">
        <v>8072</v>
      </c>
      <c r="D8" t="s">
        <v>8068</v>
      </c>
      <c r="E8" t="s">
        <v>897</v>
      </c>
      <c r="F8">
        <v>2011</v>
      </c>
      <c r="G8">
        <v>2014</v>
      </c>
      <c r="H8" s="42" t="s">
        <v>8073</v>
      </c>
      <c r="I8" s="42" t="s">
        <v>8074</v>
      </c>
      <c r="J8" s="45">
        <v>12866</v>
      </c>
      <c r="K8" s="46">
        <v>0</v>
      </c>
      <c r="L8" s="69"/>
      <c r="M8" t="s">
        <v>10143</v>
      </c>
      <c r="N8" t="s">
        <v>10144</v>
      </c>
    </row>
    <row r="9" spans="1:14" x14ac:dyDescent="0.2">
      <c r="A9" t="s">
        <v>8075</v>
      </c>
      <c r="B9" s="42" t="s">
        <v>8076</v>
      </c>
      <c r="C9" t="s">
        <v>8077</v>
      </c>
      <c r="D9" t="s">
        <v>8068</v>
      </c>
      <c r="E9" t="s">
        <v>897</v>
      </c>
      <c r="F9">
        <v>2011</v>
      </c>
      <c r="G9">
        <v>2016</v>
      </c>
      <c r="H9" s="42" t="s">
        <v>8078</v>
      </c>
      <c r="I9" s="42" t="s">
        <v>8079</v>
      </c>
      <c r="J9" s="45">
        <v>33809</v>
      </c>
      <c r="K9" s="46">
        <v>0</v>
      </c>
      <c r="L9" s="69"/>
      <c r="M9" s="69" t="s">
        <v>10147</v>
      </c>
      <c r="N9" s="69"/>
    </row>
    <row r="10" spans="1:14" x14ac:dyDescent="0.2">
      <c r="A10" t="s">
        <v>8080</v>
      </c>
      <c r="B10" s="42" t="s">
        <v>8081</v>
      </c>
      <c r="C10" t="s">
        <v>8082</v>
      </c>
      <c r="D10" t="s">
        <v>8068</v>
      </c>
      <c r="E10" t="s">
        <v>897</v>
      </c>
      <c r="F10">
        <v>2011</v>
      </c>
      <c r="G10">
        <v>2013</v>
      </c>
      <c r="H10" s="42" t="s">
        <v>8083</v>
      </c>
      <c r="I10" s="42" t="s">
        <v>8080</v>
      </c>
      <c r="J10" s="45">
        <v>1274</v>
      </c>
      <c r="K10" s="46">
        <v>0</v>
      </c>
      <c r="L10" s="69"/>
      <c r="M10" s="69" t="s">
        <v>10147</v>
      </c>
      <c r="N10" s="69"/>
    </row>
    <row r="11" spans="1:14" x14ac:dyDescent="0.2">
      <c r="A11" t="s">
        <v>8084</v>
      </c>
      <c r="B11" s="42" t="s">
        <v>8085</v>
      </c>
      <c r="C11" t="s">
        <v>8086</v>
      </c>
      <c r="D11" t="s">
        <v>8068</v>
      </c>
      <c r="E11" t="s">
        <v>897</v>
      </c>
      <c r="F11">
        <v>2011</v>
      </c>
      <c r="G11">
        <v>2013</v>
      </c>
      <c r="H11" s="42" t="s">
        <v>703</v>
      </c>
      <c r="I11" s="42" t="s">
        <v>8084</v>
      </c>
      <c r="J11" s="45">
        <v>3569</v>
      </c>
      <c r="K11" s="46">
        <v>0</v>
      </c>
      <c r="L11" s="69"/>
      <c r="M11" s="69" t="s">
        <v>10147</v>
      </c>
      <c r="N11" s="69"/>
    </row>
    <row r="12" spans="1:14" hidden="1" x14ac:dyDescent="0.2">
      <c r="B12" s="42" t="s">
        <v>8087</v>
      </c>
      <c r="C12" t="s">
        <v>8088</v>
      </c>
      <c r="D12" t="s">
        <v>8068</v>
      </c>
      <c r="E12" t="s">
        <v>897</v>
      </c>
      <c r="F12">
        <v>2011</v>
      </c>
      <c r="G12">
        <v>2014</v>
      </c>
      <c r="H12" s="42" t="s">
        <v>8089</v>
      </c>
      <c r="I12" s="42" t="s">
        <v>8090</v>
      </c>
      <c r="J12" s="45">
        <v>7547</v>
      </c>
      <c r="K12" s="46">
        <v>0</v>
      </c>
      <c r="L12" s="69"/>
      <c r="M12" t="s">
        <v>10143</v>
      </c>
      <c r="N12" t="s">
        <v>10144</v>
      </c>
    </row>
    <row r="13" spans="1:14" x14ac:dyDescent="0.2">
      <c r="A13" t="s">
        <v>8091</v>
      </c>
      <c r="B13" s="42" t="s">
        <v>8092</v>
      </c>
      <c r="C13" t="s">
        <v>8093</v>
      </c>
      <c r="D13" t="s">
        <v>8068</v>
      </c>
      <c r="E13" t="s">
        <v>897</v>
      </c>
      <c r="F13">
        <v>2011</v>
      </c>
      <c r="G13">
        <v>2015</v>
      </c>
      <c r="H13" s="42" t="s">
        <v>8094</v>
      </c>
      <c r="I13" s="42" t="s">
        <v>8091</v>
      </c>
      <c r="J13" s="45">
        <v>15000</v>
      </c>
      <c r="K13" s="46">
        <v>0</v>
      </c>
      <c r="L13" s="69"/>
      <c r="M13" s="69" t="s">
        <v>10147</v>
      </c>
      <c r="N13" s="69"/>
    </row>
    <row r="14" spans="1:14" x14ac:dyDescent="0.2">
      <c r="A14" t="s">
        <v>8095</v>
      </c>
      <c r="B14" s="42" t="s">
        <v>8096</v>
      </c>
      <c r="C14" t="s">
        <v>8097</v>
      </c>
      <c r="D14" t="s">
        <v>8068</v>
      </c>
      <c r="E14" t="s">
        <v>897</v>
      </c>
      <c r="F14">
        <v>2011</v>
      </c>
      <c r="G14">
        <v>2015</v>
      </c>
      <c r="H14" s="42" t="s">
        <v>4152</v>
      </c>
      <c r="I14" s="42" t="s">
        <v>8098</v>
      </c>
      <c r="J14" s="45">
        <v>6894</v>
      </c>
      <c r="K14" s="46">
        <v>0</v>
      </c>
      <c r="L14" s="69"/>
      <c r="M14" s="69" t="s">
        <v>10147</v>
      </c>
      <c r="N14" s="69"/>
    </row>
    <row r="15" spans="1:14" ht="25.5" x14ac:dyDescent="0.2">
      <c r="A15" t="s">
        <v>8099</v>
      </c>
      <c r="B15" s="42" t="s">
        <v>8100</v>
      </c>
      <c r="C15" t="s">
        <v>8101</v>
      </c>
      <c r="D15" t="s">
        <v>8068</v>
      </c>
      <c r="E15" t="s">
        <v>897</v>
      </c>
      <c r="F15">
        <v>2011</v>
      </c>
      <c r="G15">
        <v>2015</v>
      </c>
      <c r="H15" s="42" t="s">
        <v>8102</v>
      </c>
      <c r="I15" s="42" t="s">
        <v>8099</v>
      </c>
      <c r="J15" s="45">
        <v>1931</v>
      </c>
      <c r="K15" s="46">
        <v>0</v>
      </c>
      <c r="L15" s="69"/>
      <c r="M15" s="69" t="s">
        <v>10147</v>
      </c>
      <c r="N15" s="69"/>
    </row>
    <row r="16" spans="1:14" x14ac:dyDescent="0.2">
      <c r="A16" t="s">
        <v>8075</v>
      </c>
      <c r="B16" s="42" t="s">
        <v>8103</v>
      </c>
      <c r="C16" t="s">
        <v>8104</v>
      </c>
      <c r="D16" t="s">
        <v>8068</v>
      </c>
      <c r="E16" t="s">
        <v>897</v>
      </c>
      <c r="F16">
        <v>2008</v>
      </c>
      <c r="G16">
        <v>2013</v>
      </c>
      <c r="H16" s="42" t="s">
        <v>8105</v>
      </c>
      <c r="I16" s="42" t="s">
        <v>8075</v>
      </c>
      <c r="J16" s="45">
        <v>134017</v>
      </c>
      <c r="K16" s="46">
        <v>0</v>
      </c>
      <c r="L16" s="69"/>
      <c r="M16" s="69" t="s">
        <v>10147</v>
      </c>
      <c r="N16" s="69"/>
    </row>
    <row r="17" spans="1:14" x14ac:dyDescent="0.2">
      <c r="A17" t="s">
        <v>8075</v>
      </c>
      <c r="B17" s="42" t="s">
        <v>8106</v>
      </c>
      <c r="C17" t="s">
        <v>8107</v>
      </c>
      <c r="D17" t="s">
        <v>8068</v>
      </c>
      <c r="E17" t="s">
        <v>897</v>
      </c>
      <c r="F17">
        <v>2011</v>
      </c>
      <c r="G17">
        <v>2014</v>
      </c>
      <c r="H17" s="42" t="s">
        <v>8108</v>
      </c>
      <c r="I17" s="42" t="s">
        <v>8075</v>
      </c>
      <c r="J17" s="45">
        <v>12049</v>
      </c>
      <c r="K17" s="46">
        <v>0</v>
      </c>
      <c r="L17" s="69"/>
      <c r="M17" s="69" t="s">
        <v>10147</v>
      </c>
      <c r="N17" s="69"/>
    </row>
    <row r="18" spans="1:14" x14ac:dyDescent="0.2">
      <c r="A18" t="s">
        <v>8075</v>
      </c>
      <c r="B18" s="42" t="s">
        <v>8109</v>
      </c>
      <c r="C18" t="s">
        <v>8110</v>
      </c>
      <c r="D18" t="s">
        <v>8068</v>
      </c>
      <c r="E18" t="s">
        <v>897</v>
      </c>
      <c r="F18">
        <v>2012</v>
      </c>
      <c r="G18">
        <v>2015</v>
      </c>
      <c r="H18" s="42" t="s">
        <v>5399</v>
      </c>
      <c r="I18" s="42" t="s">
        <v>8111</v>
      </c>
      <c r="J18" s="45">
        <v>4480</v>
      </c>
      <c r="K18" s="46">
        <v>0</v>
      </c>
      <c r="L18" s="69"/>
      <c r="M18" s="69" t="s">
        <v>10147</v>
      </c>
      <c r="N18" s="69"/>
    </row>
    <row r="19" spans="1:14" x14ac:dyDescent="0.2">
      <c r="A19" t="s">
        <v>4698</v>
      </c>
      <c r="B19" s="42" t="s">
        <v>8112</v>
      </c>
      <c r="C19" t="s">
        <v>8113</v>
      </c>
      <c r="D19" t="s">
        <v>8068</v>
      </c>
      <c r="E19" t="s">
        <v>897</v>
      </c>
      <c r="F19">
        <v>2011</v>
      </c>
      <c r="G19">
        <v>2014</v>
      </c>
      <c r="H19" s="42" t="s">
        <v>8114</v>
      </c>
      <c r="I19" s="42" t="s">
        <v>4698</v>
      </c>
      <c r="J19" s="45">
        <v>13074</v>
      </c>
      <c r="K19" s="46">
        <v>0</v>
      </c>
      <c r="L19" s="69"/>
      <c r="M19" s="69" t="s">
        <v>10147</v>
      </c>
      <c r="N19" s="69"/>
    </row>
    <row r="20" spans="1:14" hidden="1" x14ac:dyDescent="0.2">
      <c r="B20" s="42" t="s">
        <v>8115</v>
      </c>
      <c r="C20" t="s">
        <v>8116</v>
      </c>
      <c r="D20" t="s">
        <v>8068</v>
      </c>
      <c r="E20" t="s">
        <v>897</v>
      </c>
      <c r="F20">
        <v>2012</v>
      </c>
      <c r="G20">
        <v>2015</v>
      </c>
      <c r="H20" s="42" t="s">
        <v>8117</v>
      </c>
      <c r="I20" s="42" t="s">
        <v>8118</v>
      </c>
      <c r="J20" s="45">
        <v>8500</v>
      </c>
      <c r="K20" s="46">
        <v>0</v>
      </c>
      <c r="L20" s="69"/>
      <c r="M20" t="s">
        <v>10143</v>
      </c>
      <c r="N20" t="s">
        <v>10144</v>
      </c>
    </row>
    <row r="21" spans="1:14" x14ac:dyDescent="0.2">
      <c r="A21" t="s">
        <v>8084</v>
      </c>
      <c r="B21" s="42" t="s">
        <v>8119</v>
      </c>
      <c r="C21" t="s">
        <v>8120</v>
      </c>
      <c r="D21" t="s">
        <v>8068</v>
      </c>
      <c r="E21" t="s">
        <v>897</v>
      </c>
      <c r="F21">
        <v>2012</v>
      </c>
      <c r="G21">
        <v>2017</v>
      </c>
      <c r="H21" s="42" t="s">
        <v>703</v>
      </c>
      <c r="I21" s="42" t="s">
        <v>8084</v>
      </c>
      <c r="J21" s="45">
        <v>18676</v>
      </c>
      <c r="K21" s="46">
        <v>0</v>
      </c>
      <c r="L21" s="69"/>
      <c r="M21" s="69" t="s">
        <v>10147</v>
      </c>
      <c r="N21" s="69"/>
    </row>
    <row r="22" spans="1:14" hidden="1" x14ac:dyDescent="0.2">
      <c r="B22" s="42" t="s">
        <v>8121</v>
      </c>
      <c r="C22" t="s">
        <v>8122</v>
      </c>
      <c r="D22" t="s">
        <v>8068</v>
      </c>
      <c r="E22" t="s">
        <v>897</v>
      </c>
      <c r="F22">
        <v>2009</v>
      </c>
      <c r="G22">
        <v>2012</v>
      </c>
      <c r="H22" s="42" t="s">
        <v>8123</v>
      </c>
      <c r="I22" s="42" t="s">
        <v>8124</v>
      </c>
      <c r="J22" s="45">
        <v>2195</v>
      </c>
      <c r="K22" s="46">
        <v>0</v>
      </c>
      <c r="L22" s="69"/>
      <c r="M22" t="s">
        <v>10143</v>
      </c>
      <c r="N22" t="s">
        <v>10144</v>
      </c>
    </row>
    <row r="23" spans="1:14" hidden="1" x14ac:dyDescent="0.2">
      <c r="B23" s="42" t="s">
        <v>8125</v>
      </c>
      <c r="C23" t="s">
        <v>8126</v>
      </c>
      <c r="D23" t="s">
        <v>8068</v>
      </c>
      <c r="E23" t="s">
        <v>897</v>
      </c>
      <c r="F23">
        <v>2012</v>
      </c>
      <c r="G23">
        <v>2017</v>
      </c>
      <c r="H23" s="42" t="s">
        <v>8127</v>
      </c>
      <c r="I23" s="42" t="s">
        <v>8128</v>
      </c>
      <c r="J23" s="45">
        <v>4526</v>
      </c>
      <c r="K23" s="46">
        <v>0</v>
      </c>
      <c r="L23" s="69"/>
      <c r="M23" t="s">
        <v>10143</v>
      </c>
      <c r="N23" t="s">
        <v>10144</v>
      </c>
    </row>
    <row r="24" spans="1:14" x14ac:dyDescent="0.2">
      <c r="A24" t="s">
        <v>8075</v>
      </c>
      <c r="B24" s="42" t="s">
        <v>8129</v>
      </c>
      <c r="C24" t="s">
        <v>8130</v>
      </c>
      <c r="D24" t="s">
        <v>8068</v>
      </c>
      <c r="E24" t="s">
        <v>897</v>
      </c>
      <c r="F24">
        <v>2008</v>
      </c>
      <c r="G24">
        <v>2013</v>
      </c>
      <c r="H24" s="42" t="s">
        <v>8131</v>
      </c>
      <c r="I24" s="42" t="s">
        <v>8132</v>
      </c>
      <c r="J24" s="45">
        <v>84715</v>
      </c>
      <c r="K24" s="46">
        <v>0</v>
      </c>
      <c r="L24" s="69"/>
      <c r="M24" s="69" t="s">
        <v>10147</v>
      </c>
      <c r="N24" s="69"/>
    </row>
    <row r="25" spans="1:14" x14ac:dyDescent="0.2">
      <c r="A25" t="s">
        <v>4698</v>
      </c>
      <c r="B25" s="42" t="s">
        <v>8133</v>
      </c>
      <c r="C25" t="s">
        <v>894</v>
      </c>
      <c r="D25" t="s">
        <v>8068</v>
      </c>
      <c r="E25" t="s">
        <v>897</v>
      </c>
      <c r="F25">
        <v>2011</v>
      </c>
      <c r="G25">
        <v>2014</v>
      </c>
      <c r="H25" s="42" t="s">
        <v>8134</v>
      </c>
      <c r="I25" s="42" t="s">
        <v>4698</v>
      </c>
      <c r="J25" s="45">
        <v>15179</v>
      </c>
      <c r="K25" s="46">
        <v>0</v>
      </c>
      <c r="L25" s="69"/>
      <c r="M25" s="69" t="s">
        <v>10147</v>
      </c>
      <c r="N25" s="69"/>
    </row>
    <row r="26" spans="1:14" hidden="1" x14ac:dyDescent="0.2">
      <c r="B26" s="42" t="s">
        <v>8135</v>
      </c>
      <c r="C26" t="s">
        <v>8136</v>
      </c>
      <c r="D26" t="s">
        <v>8137</v>
      </c>
      <c r="E26" t="s">
        <v>897</v>
      </c>
      <c r="F26">
        <v>2012</v>
      </c>
      <c r="G26">
        <v>2017</v>
      </c>
      <c r="H26" s="42" t="s">
        <v>8058</v>
      </c>
      <c r="I26" s="42" t="s">
        <v>3511</v>
      </c>
      <c r="J26" s="45">
        <v>28912</v>
      </c>
      <c r="K26" s="46">
        <v>0</v>
      </c>
      <c r="L26" s="69"/>
      <c r="M26" t="s">
        <v>10143</v>
      </c>
      <c r="N26" t="s">
        <v>10144</v>
      </c>
    </row>
    <row r="27" spans="1:14" hidden="1" x14ac:dyDescent="0.2">
      <c r="B27" s="42" t="s">
        <v>8138</v>
      </c>
      <c r="C27" t="s">
        <v>8139</v>
      </c>
      <c r="D27" t="s">
        <v>8137</v>
      </c>
      <c r="E27" t="s">
        <v>897</v>
      </c>
      <c r="F27">
        <v>2012</v>
      </c>
      <c r="G27">
        <v>2017</v>
      </c>
      <c r="H27" s="42" t="s">
        <v>8140</v>
      </c>
      <c r="I27" s="42" t="s">
        <v>8141</v>
      </c>
      <c r="J27" s="45">
        <v>26143</v>
      </c>
      <c r="K27" s="46">
        <v>0</v>
      </c>
      <c r="L27" s="69"/>
      <c r="M27" t="s">
        <v>10143</v>
      </c>
      <c r="N27" t="s">
        <v>10144</v>
      </c>
    </row>
    <row r="28" spans="1:14" x14ac:dyDescent="0.2">
      <c r="A28" t="s">
        <v>8080</v>
      </c>
      <c r="B28" s="42" t="s">
        <v>8142</v>
      </c>
      <c r="C28" t="s">
        <v>6096</v>
      </c>
      <c r="D28" t="s">
        <v>8137</v>
      </c>
      <c r="E28" t="s">
        <v>897</v>
      </c>
      <c r="F28">
        <v>2013</v>
      </c>
      <c r="G28">
        <v>2016</v>
      </c>
      <c r="H28" s="42" t="s">
        <v>8143</v>
      </c>
      <c r="I28" s="42" t="s">
        <v>8080</v>
      </c>
      <c r="J28" s="45">
        <v>13570</v>
      </c>
      <c r="K28" s="46">
        <v>0</v>
      </c>
      <c r="L28" s="69"/>
      <c r="M28" s="69" t="s">
        <v>10147</v>
      </c>
      <c r="N28" s="69"/>
    </row>
    <row r="29" spans="1:14" hidden="1" x14ac:dyDescent="0.2">
      <c r="B29" s="42" t="s">
        <v>8144</v>
      </c>
      <c r="C29" t="s">
        <v>8145</v>
      </c>
      <c r="D29" t="s">
        <v>8137</v>
      </c>
      <c r="E29" t="s">
        <v>897</v>
      </c>
      <c r="F29">
        <v>2012</v>
      </c>
      <c r="G29">
        <v>2017</v>
      </c>
      <c r="H29" s="42" t="s">
        <v>8146</v>
      </c>
      <c r="I29" s="42" t="s">
        <v>8147</v>
      </c>
      <c r="J29" s="45">
        <v>5123</v>
      </c>
      <c r="K29" s="46">
        <v>0</v>
      </c>
      <c r="L29" s="69"/>
      <c r="M29" t="s">
        <v>10143</v>
      </c>
      <c r="N29" t="s">
        <v>10144</v>
      </c>
    </row>
    <row r="30" spans="1:14" hidden="1" x14ac:dyDescent="0.2">
      <c r="B30" s="42" t="s">
        <v>8148</v>
      </c>
      <c r="C30" t="s">
        <v>8149</v>
      </c>
      <c r="D30" t="s">
        <v>8137</v>
      </c>
      <c r="E30" t="s">
        <v>897</v>
      </c>
      <c r="F30">
        <v>2012</v>
      </c>
      <c r="G30">
        <v>2014</v>
      </c>
      <c r="H30" s="42" t="s">
        <v>8150</v>
      </c>
      <c r="I30" s="42" t="s">
        <v>8055</v>
      </c>
      <c r="J30" s="45">
        <v>8496</v>
      </c>
      <c r="K30" s="46">
        <v>0</v>
      </c>
      <c r="L30" s="69"/>
      <c r="M30" t="s">
        <v>10143</v>
      </c>
      <c r="N30" t="s">
        <v>10144</v>
      </c>
    </row>
    <row r="31" spans="1:14" hidden="1" x14ac:dyDescent="0.2">
      <c r="B31" s="42" t="s">
        <v>8151</v>
      </c>
      <c r="C31" t="s">
        <v>8152</v>
      </c>
      <c r="D31" t="s">
        <v>8137</v>
      </c>
      <c r="E31" t="s">
        <v>897</v>
      </c>
      <c r="F31">
        <v>2012</v>
      </c>
      <c r="G31">
        <v>2018</v>
      </c>
      <c r="H31" s="42" t="s">
        <v>8153</v>
      </c>
      <c r="I31" s="42" t="s">
        <v>8154</v>
      </c>
      <c r="J31" s="45">
        <v>54455</v>
      </c>
      <c r="K31" s="46">
        <v>0</v>
      </c>
      <c r="L31" s="69"/>
      <c r="M31" t="s">
        <v>10143</v>
      </c>
      <c r="N31" t="s">
        <v>10144</v>
      </c>
    </row>
    <row r="32" spans="1:14" hidden="1" x14ac:dyDescent="0.2">
      <c r="B32" s="42" t="s">
        <v>8155</v>
      </c>
      <c r="C32" t="s">
        <v>8156</v>
      </c>
      <c r="D32" t="s">
        <v>8137</v>
      </c>
      <c r="E32" t="s">
        <v>897</v>
      </c>
      <c r="F32">
        <v>2012</v>
      </c>
      <c r="G32">
        <v>2016</v>
      </c>
      <c r="H32" s="42" t="s">
        <v>8157</v>
      </c>
      <c r="I32" s="42" t="s">
        <v>3511</v>
      </c>
      <c r="J32" s="45">
        <v>12789</v>
      </c>
      <c r="K32" s="46">
        <v>0</v>
      </c>
      <c r="L32" s="69"/>
      <c r="M32" t="s">
        <v>10143</v>
      </c>
      <c r="N32" t="s">
        <v>10144</v>
      </c>
    </row>
    <row r="33" spans="1:14" x14ac:dyDescent="0.2">
      <c r="A33" t="s">
        <v>8075</v>
      </c>
      <c r="B33" s="42" t="s">
        <v>8158</v>
      </c>
      <c r="C33" t="s">
        <v>8159</v>
      </c>
      <c r="D33" t="s">
        <v>8137</v>
      </c>
      <c r="E33" t="s">
        <v>897</v>
      </c>
      <c r="F33">
        <v>2008</v>
      </c>
      <c r="G33">
        <v>2013</v>
      </c>
      <c r="H33" s="42" t="s">
        <v>8160</v>
      </c>
      <c r="I33" s="42" t="s">
        <v>8075</v>
      </c>
      <c r="J33" s="45">
        <v>34846</v>
      </c>
      <c r="K33" s="46">
        <v>0</v>
      </c>
      <c r="L33" s="69"/>
      <c r="M33" s="69" t="s">
        <v>10147</v>
      </c>
      <c r="N33" s="69"/>
    </row>
    <row r="34" spans="1:14" hidden="1" x14ac:dyDescent="0.2">
      <c r="B34" s="42" t="s">
        <v>8161</v>
      </c>
      <c r="C34" t="s">
        <v>8162</v>
      </c>
      <c r="D34" t="s">
        <v>8137</v>
      </c>
      <c r="E34" t="s">
        <v>897</v>
      </c>
      <c r="F34">
        <v>2013</v>
      </c>
      <c r="G34">
        <v>2016</v>
      </c>
      <c r="H34" s="42" t="s">
        <v>8150</v>
      </c>
      <c r="I34" s="42" t="s">
        <v>8055</v>
      </c>
      <c r="J34" s="45">
        <v>11721</v>
      </c>
      <c r="K34" s="46">
        <v>0</v>
      </c>
      <c r="L34" s="69"/>
      <c r="M34" t="s">
        <v>10143</v>
      </c>
      <c r="N34" t="s">
        <v>10144</v>
      </c>
    </row>
    <row r="35" spans="1:14" hidden="1" x14ac:dyDescent="0.2">
      <c r="B35" s="42" t="s">
        <v>8163</v>
      </c>
      <c r="C35" t="s">
        <v>8164</v>
      </c>
      <c r="D35" t="s">
        <v>8137</v>
      </c>
      <c r="E35" t="s">
        <v>897</v>
      </c>
      <c r="F35">
        <v>2011</v>
      </c>
      <c r="G35">
        <v>2015</v>
      </c>
      <c r="H35" s="42" t="s">
        <v>8165</v>
      </c>
      <c r="I35" s="42" t="s">
        <v>8166</v>
      </c>
      <c r="J35" s="45">
        <v>20472</v>
      </c>
      <c r="K35" s="46">
        <v>0</v>
      </c>
      <c r="L35" s="69"/>
      <c r="M35" t="s">
        <v>10143</v>
      </c>
      <c r="N35" t="s">
        <v>10144</v>
      </c>
    </row>
    <row r="36" spans="1:14" hidden="1" x14ac:dyDescent="0.2">
      <c r="B36" s="42" t="s">
        <v>8167</v>
      </c>
      <c r="C36" t="s">
        <v>8168</v>
      </c>
      <c r="D36" t="s">
        <v>8137</v>
      </c>
      <c r="E36" t="s">
        <v>897</v>
      </c>
      <c r="F36">
        <v>2013</v>
      </c>
      <c r="G36">
        <v>2016</v>
      </c>
      <c r="H36" s="42" t="s">
        <v>8169</v>
      </c>
      <c r="I36" s="42" t="s">
        <v>3372</v>
      </c>
      <c r="J36" s="45">
        <v>5233</v>
      </c>
      <c r="K36" s="46">
        <v>0</v>
      </c>
      <c r="L36" s="69"/>
      <c r="M36" t="s">
        <v>10143</v>
      </c>
      <c r="N36" t="s">
        <v>10144</v>
      </c>
    </row>
    <row r="37" spans="1:14" x14ac:dyDescent="0.2">
      <c r="A37" t="s">
        <v>8170</v>
      </c>
      <c r="B37" s="42" t="s">
        <v>8171</v>
      </c>
      <c r="C37" t="s">
        <v>8172</v>
      </c>
      <c r="D37" t="s">
        <v>8137</v>
      </c>
      <c r="E37" t="s">
        <v>897</v>
      </c>
      <c r="F37">
        <v>2013</v>
      </c>
      <c r="G37">
        <v>2016</v>
      </c>
      <c r="H37" s="42" t="s">
        <v>8173</v>
      </c>
      <c r="I37" s="42" t="s">
        <v>8170</v>
      </c>
      <c r="J37" s="45">
        <v>10035</v>
      </c>
      <c r="K37" s="46">
        <v>0</v>
      </c>
      <c r="L37" s="69"/>
      <c r="M37" s="69" t="s">
        <v>10147</v>
      </c>
      <c r="N37" s="69"/>
    </row>
    <row r="38" spans="1:14" x14ac:dyDescent="0.2">
      <c r="A38" t="s">
        <v>2343</v>
      </c>
      <c r="B38" s="42" t="s">
        <v>8174</v>
      </c>
      <c r="C38" t="s">
        <v>8175</v>
      </c>
      <c r="D38" t="s">
        <v>8137</v>
      </c>
      <c r="E38" t="s">
        <v>897</v>
      </c>
      <c r="F38">
        <v>2012</v>
      </c>
      <c r="G38">
        <v>2016</v>
      </c>
      <c r="H38" s="42" t="s">
        <v>8176</v>
      </c>
      <c r="I38" s="42" t="s">
        <v>2343</v>
      </c>
      <c r="J38" s="45">
        <v>3680</v>
      </c>
      <c r="K38" s="46">
        <v>0</v>
      </c>
      <c r="L38" s="69"/>
      <c r="M38" s="69" t="s">
        <v>10147</v>
      </c>
      <c r="N38" s="69"/>
    </row>
    <row r="39" spans="1:14" hidden="1" x14ac:dyDescent="0.2">
      <c r="A39" t="s">
        <v>8177</v>
      </c>
      <c r="B39" s="42" t="s">
        <v>8178</v>
      </c>
      <c r="C39" t="s">
        <v>8179</v>
      </c>
      <c r="D39" t="s">
        <v>8137</v>
      </c>
      <c r="E39" t="s">
        <v>897</v>
      </c>
      <c r="F39">
        <v>2012</v>
      </c>
      <c r="G39">
        <v>2015</v>
      </c>
      <c r="H39" s="42" t="s">
        <v>8180</v>
      </c>
      <c r="I39" s="42" t="s">
        <v>8177</v>
      </c>
      <c r="J39" s="45">
        <v>9903</v>
      </c>
      <c r="K39" s="46">
        <v>0</v>
      </c>
      <c r="L39" s="69"/>
      <c r="M39" s="69" t="s">
        <v>10147</v>
      </c>
      <c r="N39" s="69"/>
    </row>
    <row r="40" spans="1:14" x14ac:dyDescent="0.2">
      <c r="A40" t="s">
        <v>8181</v>
      </c>
      <c r="B40" s="42" t="s">
        <v>8182</v>
      </c>
      <c r="C40" t="s">
        <v>8183</v>
      </c>
      <c r="D40" t="s">
        <v>8137</v>
      </c>
      <c r="E40" t="s">
        <v>897</v>
      </c>
      <c r="F40">
        <v>2013</v>
      </c>
      <c r="G40">
        <v>2020</v>
      </c>
      <c r="H40" s="42" t="s">
        <v>8184</v>
      </c>
      <c r="I40" s="42" t="s">
        <v>8181</v>
      </c>
      <c r="J40" s="45">
        <v>24169</v>
      </c>
      <c r="K40" s="46">
        <v>0</v>
      </c>
      <c r="L40" s="69"/>
      <c r="M40" s="69" t="s">
        <v>10147</v>
      </c>
      <c r="N40" s="69"/>
    </row>
    <row r="41" spans="1:14" hidden="1" x14ac:dyDescent="0.2">
      <c r="B41" s="42" t="s">
        <v>8185</v>
      </c>
      <c r="C41" t="s">
        <v>8186</v>
      </c>
      <c r="D41" t="s">
        <v>8137</v>
      </c>
      <c r="E41" t="s">
        <v>897</v>
      </c>
      <c r="F41">
        <v>2013</v>
      </c>
      <c r="G41">
        <v>2017</v>
      </c>
      <c r="H41" s="42" t="s">
        <v>8187</v>
      </c>
      <c r="I41" s="42" t="s">
        <v>8090</v>
      </c>
      <c r="J41" s="45">
        <v>10290</v>
      </c>
      <c r="K41" s="46">
        <v>0</v>
      </c>
      <c r="L41" s="69"/>
      <c r="M41" t="s">
        <v>10143</v>
      </c>
      <c r="N41" t="s">
        <v>10144</v>
      </c>
    </row>
    <row r="42" spans="1:14" hidden="1" x14ac:dyDescent="0.2">
      <c r="B42" s="42" t="s">
        <v>8188</v>
      </c>
      <c r="C42" t="s">
        <v>8189</v>
      </c>
      <c r="D42" t="s">
        <v>8137</v>
      </c>
      <c r="E42" t="s">
        <v>897</v>
      </c>
      <c r="F42">
        <v>2013</v>
      </c>
      <c r="G42">
        <v>2018</v>
      </c>
      <c r="H42" s="42" t="s">
        <v>8190</v>
      </c>
      <c r="I42" s="42" t="s">
        <v>8191</v>
      </c>
      <c r="J42" s="45">
        <v>8000</v>
      </c>
      <c r="K42" s="46">
        <v>0</v>
      </c>
      <c r="L42" s="69"/>
      <c r="M42" t="s">
        <v>10143</v>
      </c>
      <c r="N42" t="s">
        <v>10144</v>
      </c>
    </row>
    <row r="43" spans="1:14" hidden="1" x14ac:dyDescent="0.2">
      <c r="B43" s="42" t="s">
        <v>8192</v>
      </c>
      <c r="C43" t="s">
        <v>8193</v>
      </c>
      <c r="D43" t="s">
        <v>8137</v>
      </c>
      <c r="E43" t="s">
        <v>897</v>
      </c>
      <c r="F43">
        <v>2014</v>
      </c>
      <c r="G43">
        <v>2016</v>
      </c>
      <c r="H43" s="42" t="s">
        <v>8089</v>
      </c>
      <c r="I43" s="42" t="s">
        <v>8090</v>
      </c>
      <c r="J43" s="45">
        <v>40946</v>
      </c>
      <c r="K43" s="46">
        <v>0</v>
      </c>
      <c r="L43" s="69"/>
      <c r="M43" t="s">
        <v>10143</v>
      </c>
      <c r="N43" t="s">
        <v>10144</v>
      </c>
    </row>
    <row r="44" spans="1:14" hidden="1" x14ac:dyDescent="0.2">
      <c r="B44" s="42" t="s">
        <v>8194</v>
      </c>
      <c r="C44" t="s">
        <v>8195</v>
      </c>
      <c r="D44" t="s">
        <v>8137</v>
      </c>
      <c r="E44" t="s">
        <v>897</v>
      </c>
      <c r="F44">
        <v>2013</v>
      </c>
      <c r="G44">
        <v>2015</v>
      </c>
      <c r="H44" s="42" t="s">
        <v>8196</v>
      </c>
      <c r="I44" s="42" t="s">
        <v>8197</v>
      </c>
      <c r="J44" s="45">
        <v>11000</v>
      </c>
      <c r="K44" s="46">
        <v>0</v>
      </c>
      <c r="L44" s="69"/>
      <c r="M44" t="s">
        <v>10143</v>
      </c>
      <c r="N44" t="s">
        <v>10144</v>
      </c>
    </row>
    <row r="45" spans="1:14" x14ac:dyDescent="0.2">
      <c r="A45" t="s">
        <v>8170</v>
      </c>
      <c r="B45" s="42" t="s">
        <v>8198</v>
      </c>
      <c r="C45" t="s">
        <v>8199</v>
      </c>
      <c r="D45" t="s">
        <v>8137</v>
      </c>
      <c r="E45" t="s">
        <v>897</v>
      </c>
      <c r="F45">
        <v>2013</v>
      </c>
      <c r="G45">
        <v>2016</v>
      </c>
      <c r="H45" s="42" t="s">
        <v>8200</v>
      </c>
      <c r="I45" s="42" t="s">
        <v>8170</v>
      </c>
      <c r="J45" s="45">
        <v>16629</v>
      </c>
      <c r="K45" s="46">
        <v>0</v>
      </c>
      <c r="L45" s="69"/>
      <c r="M45" s="69" t="s">
        <v>10147</v>
      </c>
      <c r="N45" s="69"/>
    </row>
    <row r="46" spans="1:14" hidden="1" x14ac:dyDescent="0.2">
      <c r="B46" s="42" t="s">
        <v>8201</v>
      </c>
      <c r="C46" t="s">
        <v>8202</v>
      </c>
      <c r="D46" t="s">
        <v>8137</v>
      </c>
      <c r="E46" t="s">
        <v>897</v>
      </c>
      <c r="F46">
        <v>2014</v>
      </c>
      <c r="G46">
        <v>2017</v>
      </c>
      <c r="H46" s="42" t="s">
        <v>8165</v>
      </c>
      <c r="I46" s="42" t="s">
        <v>8166</v>
      </c>
      <c r="J46" s="45">
        <v>20998</v>
      </c>
      <c r="K46" s="46">
        <v>0</v>
      </c>
      <c r="L46" s="69"/>
      <c r="M46" t="s">
        <v>10143</v>
      </c>
      <c r="N46" t="s">
        <v>10144</v>
      </c>
    </row>
    <row r="47" spans="1:14" x14ac:dyDescent="0.2">
      <c r="A47" t="s">
        <v>4698</v>
      </c>
      <c r="B47" s="42" t="s">
        <v>8203</v>
      </c>
      <c r="C47" t="s">
        <v>899</v>
      </c>
      <c r="D47" t="s">
        <v>8137</v>
      </c>
      <c r="E47" t="s">
        <v>897</v>
      </c>
      <c r="F47">
        <v>2013</v>
      </c>
      <c r="G47">
        <v>2017</v>
      </c>
      <c r="H47" s="42" t="s">
        <v>8204</v>
      </c>
      <c r="I47" s="42" t="s">
        <v>4698</v>
      </c>
      <c r="J47" s="45">
        <v>36240</v>
      </c>
      <c r="K47" s="46">
        <v>0</v>
      </c>
      <c r="L47" s="69"/>
      <c r="M47" s="69" t="s">
        <v>10147</v>
      </c>
      <c r="N47" s="69"/>
    </row>
    <row r="48" spans="1:14" x14ac:dyDescent="0.2">
      <c r="A48" t="s">
        <v>8170</v>
      </c>
      <c r="B48" s="42" t="s">
        <v>8205</v>
      </c>
      <c r="C48" t="s">
        <v>8206</v>
      </c>
      <c r="D48" t="s">
        <v>8137</v>
      </c>
      <c r="E48" t="s">
        <v>897</v>
      </c>
      <c r="F48">
        <v>2014</v>
      </c>
      <c r="G48">
        <v>2017</v>
      </c>
      <c r="H48" s="42" t="s">
        <v>8207</v>
      </c>
      <c r="I48" s="42" t="s">
        <v>8170</v>
      </c>
      <c r="J48" s="45">
        <v>19404</v>
      </c>
      <c r="K48" s="46">
        <v>0</v>
      </c>
      <c r="L48" s="69"/>
      <c r="M48" s="69" t="s">
        <v>10147</v>
      </c>
      <c r="N48" s="69"/>
    </row>
    <row r="49" spans="1:14" x14ac:dyDescent="0.2">
      <c r="A49" t="s">
        <v>4698</v>
      </c>
      <c r="B49" s="42" t="s">
        <v>8208</v>
      </c>
      <c r="C49" t="s">
        <v>8209</v>
      </c>
      <c r="D49" t="s">
        <v>8137</v>
      </c>
      <c r="E49" t="s">
        <v>897</v>
      </c>
      <c r="F49">
        <v>2013</v>
      </c>
      <c r="G49">
        <v>2018</v>
      </c>
      <c r="H49" s="42" t="s">
        <v>8210</v>
      </c>
      <c r="I49" s="42" t="s">
        <v>4698</v>
      </c>
      <c r="J49" s="45">
        <v>30972</v>
      </c>
      <c r="K49" s="46">
        <v>0</v>
      </c>
      <c r="L49" s="69"/>
      <c r="M49" s="69" t="s">
        <v>10147</v>
      </c>
      <c r="N49" s="69"/>
    </row>
    <row r="50" spans="1:14" hidden="1" x14ac:dyDescent="0.2">
      <c r="B50" s="42" t="s">
        <v>8211</v>
      </c>
      <c r="C50" t="s">
        <v>8212</v>
      </c>
      <c r="D50" t="s">
        <v>8137</v>
      </c>
      <c r="E50" t="s">
        <v>897</v>
      </c>
      <c r="F50">
        <v>2013</v>
      </c>
      <c r="G50">
        <v>2015</v>
      </c>
      <c r="H50" s="42" t="s">
        <v>8213</v>
      </c>
      <c r="I50" s="42" t="s">
        <v>8214</v>
      </c>
      <c r="J50" s="45">
        <v>32440</v>
      </c>
      <c r="K50" s="46">
        <v>0</v>
      </c>
      <c r="L50" s="69"/>
      <c r="M50" t="s">
        <v>10143</v>
      </c>
      <c r="N50" t="s">
        <v>10144</v>
      </c>
    </row>
    <row r="51" spans="1:14" x14ac:dyDescent="0.2">
      <c r="A51" t="s">
        <v>4698</v>
      </c>
      <c r="B51" s="42" t="s">
        <v>8215</v>
      </c>
      <c r="C51" t="s">
        <v>8216</v>
      </c>
      <c r="D51" t="s">
        <v>8217</v>
      </c>
      <c r="E51" t="s">
        <v>897</v>
      </c>
      <c r="F51">
        <v>2012</v>
      </c>
      <c r="G51">
        <v>2015</v>
      </c>
      <c r="H51" s="42" t="s">
        <v>8218</v>
      </c>
      <c r="I51" s="42" t="s">
        <v>4698</v>
      </c>
      <c r="J51" s="45">
        <v>22890</v>
      </c>
      <c r="K51" s="46">
        <v>0</v>
      </c>
      <c r="L51" t="s">
        <v>10186</v>
      </c>
      <c r="M51" s="69" t="s">
        <v>10147</v>
      </c>
    </row>
    <row r="52" spans="1:14" x14ac:dyDescent="0.2">
      <c r="A52" t="s">
        <v>8099</v>
      </c>
      <c r="B52" s="42" t="s">
        <v>8215</v>
      </c>
      <c r="C52" t="s">
        <v>8216</v>
      </c>
      <c r="D52" t="s">
        <v>8217</v>
      </c>
      <c r="E52" t="s">
        <v>897</v>
      </c>
      <c r="F52">
        <v>2012</v>
      </c>
      <c r="G52">
        <v>2015</v>
      </c>
      <c r="H52" s="42" t="s">
        <v>8218</v>
      </c>
      <c r="I52" s="42" t="s">
        <v>8099</v>
      </c>
      <c r="J52" s="45">
        <v>8000</v>
      </c>
      <c r="K52" s="46">
        <v>0</v>
      </c>
      <c r="L52" t="s">
        <v>10186</v>
      </c>
      <c r="M52" s="69" t="s">
        <v>10147</v>
      </c>
    </row>
    <row r="53" spans="1:14" x14ac:dyDescent="0.2">
      <c r="A53" t="s">
        <v>935</v>
      </c>
      <c r="B53" s="42" t="s">
        <v>8215</v>
      </c>
      <c r="C53" t="s">
        <v>8216</v>
      </c>
      <c r="D53" t="s">
        <v>8217</v>
      </c>
      <c r="E53" t="s">
        <v>897</v>
      </c>
      <c r="F53">
        <v>2012</v>
      </c>
      <c r="G53">
        <v>2015</v>
      </c>
      <c r="H53" s="42" t="s">
        <v>8218</v>
      </c>
      <c r="I53" s="42" t="s">
        <v>935</v>
      </c>
      <c r="J53" s="45">
        <v>8000</v>
      </c>
      <c r="K53" s="46">
        <v>0</v>
      </c>
      <c r="L53" t="s">
        <v>10186</v>
      </c>
      <c r="M53" s="69" t="s">
        <v>10147</v>
      </c>
    </row>
    <row r="54" spans="1:14" hidden="1" x14ac:dyDescent="0.2">
      <c r="B54" s="42" t="s">
        <v>8219</v>
      </c>
      <c r="C54" t="s">
        <v>8220</v>
      </c>
      <c r="D54" t="s">
        <v>8217</v>
      </c>
      <c r="E54" t="s">
        <v>897</v>
      </c>
      <c r="F54">
        <v>2012</v>
      </c>
      <c r="G54">
        <v>2015</v>
      </c>
      <c r="H54" s="42" t="s">
        <v>8221</v>
      </c>
      <c r="I54" s="42" t="s">
        <v>8222</v>
      </c>
      <c r="J54" s="45">
        <v>775</v>
      </c>
      <c r="K54" s="46">
        <v>0</v>
      </c>
      <c r="L54" t="s">
        <v>10186</v>
      </c>
      <c r="M54" t="s">
        <v>10143</v>
      </c>
      <c r="N54" t="s">
        <v>10144</v>
      </c>
    </row>
    <row r="55" spans="1:14" hidden="1" x14ac:dyDescent="0.2">
      <c r="B55" s="42" t="s">
        <v>8219</v>
      </c>
      <c r="C55" t="s">
        <v>8220</v>
      </c>
      <c r="D55" t="s">
        <v>8217</v>
      </c>
      <c r="E55" t="s">
        <v>897</v>
      </c>
      <c r="F55">
        <v>2012</v>
      </c>
      <c r="G55">
        <v>2015</v>
      </c>
      <c r="H55" s="42" t="s">
        <v>8221</v>
      </c>
      <c r="I55" s="42" t="s">
        <v>8223</v>
      </c>
      <c r="J55" s="45">
        <v>15550.5</v>
      </c>
      <c r="K55" s="46">
        <v>0</v>
      </c>
      <c r="L55" t="s">
        <v>10186</v>
      </c>
      <c r="M55" t="s">
        <v>10143</v>
      </c>
      <c r="N55" t="s">
        <v>10144</v>
      </c>
    </row>
    <row r="56" spans="1:14" hidden="1" x14ac:dyDescent="0.2">
      <c r="A56" t="s">
        <v>8177</v>
      </c>
      <c r="B56" s="42" t="s">
        <v>8219</v>
      </c>
      <c r="C56" t="s">
        <v>8220</v>
      </c>
      <c r="D56" t="s">
        <v>8217</v>
      </c>
      <c r="E56" t="s">
        <v>897</v>
      </c>
      <c r="F56">
        <v>2012</v>
      </c>
      <c r="G56">
        <v>2015</v>
      </c>
      <c r="H56" s="42" t="s">
        <v>8221</v>
      </c>
      <c r="I56" s="42" t="s">
        <v>8177</v>
      </c>
      <c r="J56" s="45">
        <v>2541.5</v>
      </c>
      <c r="K56" s="46">
        <v>0</v>
      </c>
      <c r="L56" t="s">
        <v>10186</v>
      </c>
      <c r="M56" s="69" t="s">
        <v>10147</v>
      </c>
    </row>
    <row r="57" spans="1:14" x14ac:dyDescent="0.2">
      <c r="A57" t="s">
        <v>8075</v>
      </c>
      <c r="B57" s="42" t="s">
        <v>8219</v>
      </c>
      <c r="C57" t="s">
        <v>8220</v>
      </c>
      <c r="D57" t="s">
        <v>8217</v>
      </c>
      <c r="E57" t="s">
        <v>897</v>
      </c>
      <c r="F57">
        <v>2012</v>
      </c>
      <c r="G57">
        <v>2015</v>
      </c>
      <c r="H57" s="42" t="s">
        <v>8221</v>
      </c>
      <c r="I57" s="42" t="s">
        <v>8224</v>
      </c>
      <c r="J57" s="45">
        <v>9920</v>
      </c>
      <c r="K57" s="46">
        <v>0</v>
      </c>
      <c r="L57" t="s">
        <v>10186</v>
      </c>
      <c r="M57" s="69" t="s">
        <v>10147</v>
      </c>
    </row>
    <row r="58" spans="1:14" x14ac:dyDescent="0.2">
      <c r="A58" t="s">
        <v>8225</v>
      </c>
      <c r="B58" s="42" t="s">
        <v>8219</v>
      </c>
      <c r="C58" t="s">
        <v>8220</v>
      </c>
      <c r="D58" t="s">
        <v>8217</v>
      </c>
      <c r="E58" t="s">
        <v>897</v>
      </c>
      <c r="F58">
        <v>2012</v>
      </c>
      <c r="G58">
        <v>2015</v>
      </c>
      <c r="H58" s="42" t="s">
        <v>8221</v>
      </c>
      <c r="I58" s="42" t="s">
        <v>8225</v>
      </c>
      <c r="J58" s="45" t="s">
        <v>8226</v>
      </c>
      <c r="K58" s="46">
        <v>0</v>
      </c>
      <c r="L58" t="s">
        <v>10186</v>
      </c>
      <c r="M58" s="69" t="s">
        <v>10147</v>
      </c>
    </row>
    <row r="59" spans="1:14" x14ac:dyDescent="0.2">
      <c r="A59" t="s">
        <v>8095</v>
      </c>
      <c r="B59" s="42" t="s">
        <v>8227</v>
      </c>
      <c r="C59" t="s">
        <v>8228</v>
      </c>
      <c r="D59" t="s">
        <v>8217</v>
      </c>
      <c r="E59" t="s">
        <v>897</v>
      </c>
      <c r="F59">
        <v>2012</v>
      </c>
      <c r="G59">
        <v>2015</v>
      </c>
      <c r="H59" s="42" t="s">
        <v>8229</v>
      </c>
      <c r="I59" s="42" t="s">
        <v>8095</v>
      </c>
      <c r="J59" s="45">
        <v>12482</v>
      </c>
      <c r="K59" s="46">
        <v>0</v>
      </c>
      <c r="L59" t="s">
        <v>10186</v>
      </c>
      <c r="M59" s="69" t="s">
        <v>10147</v>
      </c>
    </row>
    <row r="60" spans="1:14" x14ac:dyDescent="0.2">
      <c r="A60" t="s">
        <v>8080</v>
      </c>
      <c r="B60" s="42" t="s">
        <v>8227</v>
      </c>
      <c r="C60" t="s">
        <v>8228</v>
      </c>
      <c r="D60" t="s">
        <v>8217</v>
      </c>
      <c r="E60" t="s">
        <v>897</v>
      </c>
      <c r="F60">
        <v>2012</v>
      </c>
      <c r="G60">
        <v>2015</v>
      </c>
      <c r="H60" s="42" t="s">
        <v>8229</v>
      </c>
      <c r="I60" s="42" t="s">
        <v>8080</v>
      </c>
      <c r="J60" s="45">
        <v>7356</v>
      </c>
      <c r="K60" s="46">
        <v>0</v>
      </c>
      <c r="L60" t="s">
        <v>10186</v>
      </c>
      <c r="M60" s="69" t="s">
        <v>10147</v>
      </c>
    </row>
    <row r="61" spans="1:14" x14ac:dyDescent="0.2">
      <c r="A61" t="s">
        <v>8099</v>
      </c>
      <c r="B61" s="42" t="s">
        <v>8227</v>
      </c>
      <c r="C61" t="s">
        <v>8228</v>
      </c>
      <c r="D61" t="s">
        <v>8217</v>
      </c>
      <c r="E61" t="s">
        <v>897</v>
      </c>
      <c r="F61">
        <v>2012</v>
      </c>
      <c r="G61">
        <v>2015</v>
      </c>
      <c r="H61" s="42" t="s">
        <v>8229</v>
      </c>
      <c r="I61" s="42" t="s">
        <v>8099</v>
      </c>
      <c r="J61" s="45">
        <v>46225</v>
      </c>
      <c r="K61" s="46">
        <v>0</v>
      </c>
      <c r="L61" t="s">
        <v>10186</v>
      </c>
      <c r="M61" s="69" t="s">
        <v>10147</v>
      </c>
    </row>
    <row r="62" spans="1:14" ht="25.5" x14ac:dyDescent="0.2">
      <c r="A62" t="s">
        <v>8099</v>
      </c>
      <c r="B62" s="42" t="s">
        <v>8230</v>
      </c>
      <c r="C62" t="s">
        <v>8231</v>
      </c>
      <c r="D62" t="s">
        <v>8217</v>
      </c>
      <c r="E62" t="s">
        <v>897</v>
      </c>
      <c r="F62">
        <v>2012</v>
      </c>
      <c r="G62">
        <v>2015</v>
      </c>
      <c r="H62" s="42" t="s">
        <v>8232</v>
      </c>
      <c r="I62" s="42" t="s">
        <v>8099</v>
      </c>
      <c r="J62" s="45">
        <v>87260</v>
      </c>
      <c r="K62" s="46">
        <v>0</v>
      </c>
      <c r="L62" t="s">
        <v>10186</v>
      </c>
      <c r="M62" s="69" t="s">
        <v>10147</v>
      </c>
    </row>
    <row r="63" spans="1:14" x14ac:dyDescent="0.2">
      <c r="A63" t="s">
        <v>8075</v>
      </c>
      <c r="B63" s="42" t="s">
        <v>8233</v>
      </c>
      <c r="C63" t="s">
        <v>8234</v>
      </c>
      <c r="D63" t="s">
        <v>8217</v>
      </c>
      <c r="E63" t="s">
        <v>897</v>
      </c>
      <c r="F63">
        <v>2012</v>
      </c>
      <c r="G63">
        <v>2015</v>
      </c>
      <c r="H63" s="42" t="s">
        <v>8235</v>
      </c>
      <c r="I63" s="42" t="s">
        <v>8079</v>
      </c>
      <c r="J63" s="45">
        <v>25513</v>
      </c>
      <c r="K63" s="46">
        <v>0</v>
      </c>
      <c r="L63" t="s">
        <v>10186</v>
      </c>
      <c r="M63" s="69" t="s">
        <v>10147</v>
      </c>
    </row>
    <row r="64" spans="1:14" hidden="1" x14ac:dyDescent="0.2">
      <c r="B64" s="42" t="s">
        <v>8236</v>
      </c>
      <c r="C64" t="s">
        <v>8237</v>
      </c>
      <c r="D64" t="s">
        <v>8217</v>
      </c>
      <c r="E64" t="s">
        <v>897</v>
      </c>
      <c r="F64">
        <v>2012</v>
      </c>
      <c r="G64">
        <v>2015</v>
      </c>
      <c r="H64" s="42" t="s">
        <v>8238</v>
      </c>
      <c r="I64" s="42" t="s">
        <v>3511</v>
      </c>
      <c r="J64" s="45">
        <v>8481.2800000000007</v>
      </c>
      <c r="K64" s="46">
        <v>0</v>
      </c>
      <c r="L64" t="s">
        <v>10186</v>
      </c>
      <c r="M64" t="s">
        <v>10143</v>
      </c>
      <c r="N64" t="s">
        <v>10144</v>
      </c>
    </row>
    <row r="65" spans="1:14" hidden="1" x14ac:dyDescent="0.2">
      <c r="B65" s="42" t="s">
        <v>8236</v>
      </c>
      <c r="C65" t="s">
        <v>8237</v>
      </c>
      <c r="D65" t="s">
        <v>8217</v>
      </c>
      <c r="E65" t="s">
        <v>897</v>
      </c>
      <c r="F65">
        <v>2012</v>
      </c>
      <c r="G65">
        <v>2015</v>
      </c>
      <c r="H65" s="42" t="s">
        <v>8238</v>
      </c>
      <c r="I65" s="42" t="s">
        <v>8239</v>
      </c>
      <c r="J65" s="45">
        <v>23364.92</v>
      </c>
      <c r="K65" s="46">
        <v>0</v>
      </c>
      <c r="L65" t="s">
        <v>10186</v>
      </c>
      <c r="M65" t="s">
        <v>10143</v>
      </c>
      <c r="N65" t="s">
        <v>10144</v>
      </c>
    </row>
    <row r="66" spans="1:14" x14ac:dyDescent="0.2">
      <c r="A66" t="s">
        <v>8099</v>
      </c>
      <c r="B66" s="42" t="s">
        <v>8236</v>
      </c>
      <c r="C66" t="s">
        <v>8237</v>
      </c>
      <c r="D66" t="s">
        <v>8217</v>
      </c>
      <c r="E66" t="s">
        <v>897</v>
      </c>
      <c r="F66">
        <v>2012</v>
      </c>
      <c r="G66">
        <v>2015</v>
      </c>
      <c r="H66" s="42" t="s">
        <v>8238</v>
      </c>
      <c r="I66" s="42" t="s">
        <v>8099</v>
      </c>
      <c r="J66" s="45">
        <v>14631.3</v>
      </c>
      <c r="K66" s="46">
        <v>0</v>
      </c>
      <c r="L66" t="s">
        <v>10186</v>
      </c>
      <c r="M66" s="69" t="s">
        <v>10147</v>
      </c>
    </row>
    <row r="67" spans="1:14" hidden="1" x14ac:dyDescent="0.2">
      <c r="B67" s="42" t="s">
        <v>8240</v>
      </c>
      <c r="C67" t="s">
        <v>8241</v>
      </c>
      <c r="D67" t="s">
        <v>8217</v>
      </c>
      <c r="E67" t="s">
        <v>897</v>
      </c>
      <c r="F67">
        <v>2012</v>
      </c>
      <c r="G67">
        <v>2015</v>
      </c>
      <c r="H67" s="42" t="s">
        <v>8242</v>
      </c>
      <c r="I67" s="42" t="s">
        <v>8243</v>
      </c>
      <c r="J67" s="45">
        <v>3762</v>
      </c>
      <c r="K67" s="46">
        <v>0</v>
      </c>
      <c r="L67" t="s">
        <v>10186</v>
      </c>
      <c r="M67" t="s">
        <v>10143</v>
      </c>
      <c r="N67" t="s">
        <v>10144</v>
      </c>
    </row>
    <row r="68" spans="1:14" x14ac:dyDescent="0.2">
      <c r="A68" t="s">
        <v>4698</v>
      </c>
      <c r="B68" s="42" t="s">
        <v>8240</v>
      </c>
      <c r="C68" t="s">
        <v>8241</v>
      </c>
      <c r="D68" t="s">
        <v>8217</v>
      </c>
      <c r="E68" t="s">
        <v>897</v>
      </c>
      <c r="F68">
        <v>2012</v>
      </c>
      <c r="G68">
        <v>2015</v>
      </c>
      <c r="H68" s="42" t="s">
        <v>8242</v>
      </c>
      <c r="I68" s="42" t="s">
        <v>4698</v>
      </c>
      <c r="J68" s="45">
        <v>55904</v>
      </c>
      <c r="K68" s="46">
        <v>0</v>
      </c>
      <c r="L68" t="s">
        <v>10186</v>
      </c>
      <c r="M68" s="69" t="s">
        <v>10147</v>
      </c>
    </row>
    <row r="69" spans="1:14" hidden="1" x14ac:dyDescent="0.2">
      <c r="B69" s="42" t="s">
        <v>8244</v>
      </c>
      <c r="C69" t="s">
        <v>8245</v>
      </c>
      <c r="D69" t="s">
        <v>8217</v>
      </c>
      <c r="E69" t="s">
        <v>897</v>
      </c>
      <c r="F69">
        <v>2012</v>
      </c>
      <c r="G69">
        <v>2015</v>
      </c>
      <c r="H69" s="42" t="s">
        <v>8246</v>
      </c>
      <c r="I69" s="42" t="s">
        <v>8051</v>
      </c>
      <c r="J69" s="45">
        <v>38046</v>
      </c>
      <c r="K69" s="46">
        <v>0</v>
      </c>
      <c r="L69" t="s">
        <v>10186</v>
      </c>
      <c r="M69" t="s">
        <v>10143</v>
      </c>
      <c r="N69" t="s">
        <v>10144</v>
      </c>
    </row>
    <row r="70" spans="1:14" hidden="1" x14ac:dyDescent="0.2">
      <c r="B70" s="42" t="s">
        <v>8244</v>
      </c>
      <c r="C70" t="s">
        <v>8245</v>
      </c>
      <c r="D70" t="s">
        <v>8217</v>
      </c>
      <c r="E70" t="s">
        <v>897</v>
      </c>
      <c r="F70">
        <v>2012</v>
      </c>
      <c r="G70">
        <v>2015</v>
      </c>
      <c r="H70" s="42" t="s">
        <v>8246</v>
      </c>
      <c r="I70" s="42" t="s">
        <v>8247</v>
      </c>
      <c r="J70" s="45">
        <v>4202.5</v>
      </c>
      <c r="K70" s="46">
        <v>0</v>
      </c>
      <c r="L70" t="s">
        <v>10186</v>
      </c>
      <c r="M70" t="s">
        <v>10143</v>
      </c>
      <c r="N70" t="s">
        <v>10144</v>
      </c>
    </row>
    <row r="71" spans="1:14" x14ac:dyDescent="0.2">
      <c r="A71" t="s">
        <v>8075</v>
      </c>
      <c r="B71" s="42" t="s">
        <v>8248</v>
      </c>
      <c r="C71" t="s">
        <v>8249</v>
      </c>
      <c r="D71" t="s">
        <v>8217</v>
      </c>
      <c r="E71" t="s">
        <v>897</v>
      </c>
      <c r="F71">
        <v>2012</v>
      </c>
      <c r="G71">
        <v>2015</v>
      </c>
      <c r="H71" s="42" t="s">
        <v>8250</v>
      </c>
      <c r="I71" s="42" t="s">
        <v>8075</v>
      </c>
      <c r="J71" s="45">
        <v>61100</v>
      </c>
      <c r="K71" s="46">
        <v>0</v>
      </c>
      <c r="L71" t="s">
        <v>10186</v>
      </c>
      <c r="M71" s="69" t="s">
        <v>10147</v>
      </c>
    </row>
    <row r="72" spans="1:14" hidden="1" x14ac:dyDescent="0.2">
      <c r="B72" s="42" t="s">
        <v>8251</v>
      </c>
      <c r="C72" t="s">
        <v>8252</v>
      </c>
      <c r="D72" t="s">
        <v>8217</v>
      </c>
      <c r="E72" t="s">
        <v>897</v>
      </c>
      <c r="F72">
        <v>2012</v>
      </c>
      <c r="G72">
        <v>2015</v>
      </c>
      <c r="H72" s="42" t="s">
        <v>8253</v>
      </c>
      <c r="I72" s="42" t="s">
        <v>3372</v>
      </c>
      <c r="J72" s="45">
        <v>6087</v>
      </c>
      <c r="K72" s="46">
        <v>0</v>
      </c>
      <c r="L72" t="s">
        <v>10186</v>
      </c>
      <c r="M72" t="s">
        <v>10143</v>
      </c>
      <c r="N72" t="s">
        <v>10144</v>
      </c>
    </row>
    <row r="73" spans="1:14" hidden="1" x14ac:dyDescent="0.2">
      <c r="B73" s="42" t="s">
        <v>8251</v>
      </c>
      <c r="C73" t="s">
        <v>8252</v>
      </c>
      <c r="D73" t="s">
        <v>8217</v>
      </c>
      <c r="E73" t="s">
        <v>897</v>
      </c>
      <c r="F73">
        <v>2012</v>
      </c>
      <c r="G73">
        <v>2015</v>
      </c>
      <c r="H73" s="42" t="s">
        <v>8253</v>
      </c>
      <c r="I73" s="42" t="s">
        <v>8239</v>
      </c>
      <c r="J73" s="45">
        <v>4298</v>
      </c>
      <c r="K73" s="46">
        <v>0</v>
      </c>
      <c r="L73" t="s">
        <v>10186</v>
      </c>
      <c r="M73" t="s">
        <v>10143</v>
      </c>
      <c r="N73" t="s">
        <v>10144</v>
      </c>
    </row>
    <row r="74" spans="1:14" x14ac:dyDescent="0.2">
      <c r="A74" t="s">
        <v>8080</v>
      </c>
      <c r="B74" s="42" t="s">
        <v>8251</v>
      </c>
      <c r="C74" t="s">
        <v>8252</v>
      </c>
      <c r="D74" t="s">
        <v>8217</v>
      </c>
      <c r="E74" t="s">
        <v>897</v>
      </c>
      <c r="F74">
        <v>2012</v>
      </c>
      <c r="G74">
        <v>2015</v>
      </c>
      <c r="H74" s="42" t="s">
        <v>8253</v>
      </c>
      <c r="I74" s="42" t="s">
        <v>8080</v>
      </c>
      <c r="J74" s="45">
        <v>21435.5</v>
      </c>
      <c r="K74" s="46">
        <v>0</v>
      </c>
      <c r="L74" t="s">
        <v>10186</v>
      </c>
      <c r="M74" s="69" t="s">
        <v>10147</v>
      </c>
    </row>
    <row r="75" spans="1:14" hidden="1" x14ac:dyDescent="0.2">
      <c r="B75" s="42" t="s">
        <v>8254</v>
      </c>
      <c r="C75" t="s">
        <v>8255</v>
      </c>
      <c r="D75" t="s">
        <v>8217</v>
      </c>
      <c r="E75" t="s">
        <v>897</v>
      </c>
      <c r="F75">
        <v>2012</v>
      </c>
      <c r="G75">
        <v>2015</v>
      </c>
      <c r="H75" s="42" t="s">
        <v>8117</v>
      </c>
      <c r="I75" s="42" t="s">
        <v>8118</v>
      </c>
      <c r="J75" s="45">
        <v>33315</v>
      </c>
      <c r="K75" s="46">
        <v>0</v>
      </c>
      <c r="L75" t="s">
        <v>10184</v>
      </c>
      <c r="M75" t="s">
        <v>10143</v>
      </c>
      <c r="N75" t="s">
        <v>10144</v>
      </c>
    </row>
    <row r="76" spans="1:14" x14ac:dyDescent="0.2">
      <c r="A76" t="s">
        <v>8091</v>
      </c>
      <c r="B76" s="42" t="s">
        <v>8254</v>
      </c>
      <c r="C76" t="s">
        <v>8255</v>
      </c>
      <c r="D76" t="s">
        <v>8217</v>
      </c>
      <c r="E76" t="s">
        <v>897</v>
      </c>
      <c r="F76">
        <v>2012</v>
      </c>
      <c r="G76">
        <v>2015</v>
      </c>
      <c r="H76" s="42" t="s">
        <v>8117</v>
      </c>
      <c r="I76" s="42" t="s">
        <v>8091</v>
      </c>
      <c r="J76" s="45">
        <v>36440</v>
      </c>
      <c r="K76" s="46">
        <v>0</v>
      </c>
      <c r="L76" t="s">
        <v>10184</v>
      </c>
      <c r="M76" s="69" t="s">
        <v>10147</v>
      </c>
    </row>
    <row r="77" spans="1:14" hidden="1" x14ac:dyDescent="0.2">
      <c r="B77" s="42" t="s">
        <v>8256</v>
      </c>
      <c r="C77" t="s">
        <v>8257</v>
      </c>
      <c r="D77" t="s">
        <v>8217</v>
      </c>
      <c r="E77" t="s">
        <v>897</v>
      </c>
      <c r="F77">
        <v>2012</v>
      </c>
      <c r="G77">
        <v>2015</v>
      </c>
      <c r="H77" s="42" t="s">
        <v>8258</v>
      </c>
      <c r="I77" s="42" t="s">
        <v>8141</v>
      </c>
      <c r="J77" s="45">
        <v>7681</v>
      </c>
      <c r="K77" s="46">
        <v>0</v>
      </c>
      <c r="L77" t="s">
        <v>10186</v>
      </c>
      <c r="M77" t="s">
        <v>10143</v>
      </c>
      <c r="N77" t="s">
        <v>10144</v>
      </c>
    </row>
    <row r="78" spans="1:14" x14ac:dyDescent="0.2">
      <c r="A78" t="s">
        <v>8091</v>
      </c>
      <c r="B78" s="42" t="s">
        <v>8256</v>
      </c>
      <c r="C78" t="s">
        <v>8257</v>
      </c>
      <c r="D78" t="s">
        <v>8217</v>
      </c>
      <c r="E78" t="s">
        <v>897</v>
      </c>
      <c r="F78">
        <v>2012</v>
      </c>
      <c r="G78">
        <v>2015</v>
      </c>
      <c r="H78" s="42" t="s">
        <v>8258</v>
      </c>
      <c r="I78" s="42" t="s">
        <v>8091</v>
      </c>
      <c r="J78" s="45">
        <v>6903</v>
      </c>
      <c r="K78" s="46">
        <v>0</v>
      </c>
      <c r="L78" t="s">
        <v>10186</v>
      </c>
      <c r="M78" s="69" t="s">
        <v>10147</v>
      </c>
    </row>
    <row r="79" spans="1:14" x14ac:dyDescent="0.2">
      <c r="A79" t="s">
        <v>8080</v>
      </c>
      <c r="B79" s="42" t="s">
        <v>8256</v>
      </c>
      <c r="C79" t="s">
        <v>8257</v>
      </c>
      <c r="D79" t="s">
        <v>8217</v>
      </c>
      <c r="E79" t="s">
        <v>897</v>
      </c>
      <c r="F79">
        <v>2012</v>
      </c>
      <c r="G79">
        <v>2015</v>
      </c>
      <c r="H79" s="42" t="s">
        <v>8258</v>
      </c>
      <c r="I79" s="42" t="s">
        <v>8080</v>
      </c>
      <c r="J79" s="45">
        <v>2463.5</v>
      </c>
      <c r="K79" s="46">
        <v>0</v>
      </c>
      <c r="L79" t="s">
        <v>10186</v>
      </c>
      <c r="M79" s="69" t="s">
        <v>10147</v>
      </c>
    </row>
    <row r="80" spans="1:14" x14ac:dyDescent="0.2">
      <c r="A80" t="s">
        <v>8075</v>
      </c>
      <c r="B80" s="42" t="s">
        <v>8259</v>
      </c>
      <c r="C80" t="s">
        <v>8260</v>
      </c>
      <c r="D80" t="s">
        <v>8217</v>
      </c>
      <c r="E80" t="s">
        <v>897</v>
      </c>
      <c r="F80">
        <v>2012</v>
      </c>
      <c r="G80">
        <v>2015</v>
      </c>
      <c r="H80" s="42" t="s">
        <v>8261</v>
      </c>
      <c r="I80" s="42" t="s">
        <v>8079</v>
      </c>
      <c r="J80" s="45">
        <v>51163.5</v>
      </c>
      <c r="K80" s="46">
        <v>0</v>
      </c>
      <c r="L80" t="s">
        <v>10184</v>
      </c>
      <c r="M80" s="69" t="s">
        <v>10147</v>
      </c>
    </row>
    <row r="81" spans="1:14" ht="25.5" x14ac:dyDescent="0.2">
      <c r="A81" t="s">
        <v>4698</v>
      </c>
      <c r="B81" s="42" t="s">
        <v>8262</v>
      </c>
      <c r="C81" t="s">
        <v>8263</v>
      </c>
      <c r="D81" t="s">
        <v>8217</v>
      </c>
      <c r="E81" t="s">
        <v>897</v>
      </c>
      <c r="F81">
        <v>2012</v>
      </c>
      <c r="G81">
        <v>2015</v>
      </c>
      <c r="H81" s="42" t="s">
        <v>8264</v>
      </c>
      <c r="I81" s="42" t="s">
        <v>4698</v>
      </c>
      <c r="J81" s="45">
        <v>79088</v>
      </c>
      <c r="K81" s="46">
        <v>0</v>
      </c>
      <c r="L81" t="s">
        <v>10186</v>
      </c>
      <c r="M81" s="69" t="s">
        <v>10147</v>
      </c>
    </row>
    <row r="82" spans="1:14" hidden="1" x14ac:dyDescent="0.2">
      <c r="B82" s="42" t="s">
        <v>8265</v>
      </c>
      <c r="C82" t="s">
        <v>8266</v>
      </c>
      <c r="D82" t="s">
        <v>8217</v>
      </c>
      <c r="E82" t="s">
        <v>897</v>
      </c>
      <c r="F82">
        <v>2012</v>
      </c>
      <c r="G82">
        <v>2015</v>
      </c>
      <c r="H82" s="42" t="s">
        <v>8267</v>
      </c>
      <c r="I82" s="42" t="s">
        <v>8268</v>
      </c>
      <c r="J82" s="45">
        <v>698.61</v>
      </c>
      <c r="K82" s="46">
        <v>0</v>
      </c>
      <c r="L82" t="s">
        <v>10184</v>
      </c>
      <c r="M82" t="s">
        <v>10143</v>
      </c>
      <c r="N82" t="s">
        <v>10144</v>
      </c>
    </row>
    <row r="83" spans="1:14" hidden="1" x14ac:dyDescent="0.2">
      <c r="B83" s="42" t="s">
        <v>8265</v>
      </c>
      <c r="C83" t="s">
        <v>8266</v>
      </c>
      <c r="D83" t="s">
        <v>8217</v>
      </c>
      <c r="E83" t="s">
        <v>897</v>
      </c>
      <c r="F83">
        <v>2012</v>
      </c>
      <c r="G83">
        <v>2015</v>
      </c>
      <c r="H83" s="42" t="s">
        <v>8267</v>
      </c>
      <c r="I83" s="42" t="s">
        <v>8269</v>
      </c>
      <c r="J83" s="45">
        <v>17799.55</v>
      </c>
      <c r="K83" s="46">
        <v>0</v>
      </c>
      <c r="L83" t="s">
        <v>10184</v>
      </c>
      <c r="M83" t="s">
        <v>10143</v>
      </c>
      <c r="N83" t="s">
        <v>10144</v>
      </c>
    </row>
    <row r="84" spans="1:14" x14ac:dyDescent="0.2">
      <c r="A84" t="s">
        <v>8075</v>
      </c>
      <c r="B84" s="42" t="s">
        <v>8265</v>
      </c>
      <c r="C84" t="s">
        <v>8266</v>
      </c>
      <c r="D84" t="s">
        <v>8217</v>
      </c>
      <c r="E84" t="s">
        <v>897</v>
      </c>
      <c r="F84">
        <v>2012</v>
      </c>
      <c r="G84">
        <v>2015</v>
      </c>
      <c r="H84" s="42" t="s">
        <v>8267</v>
      </c>
      <c r="I84" s="42" t="s">
        <v>8079</v>
      </c>
      <c r="J84" s="45">
        <v>10905.34</v>
      </c>
      <c r="K84" s="46">
        <v>0</v>
      </c>
      <c r="L84" t="s">
        <v>10184</v>
      </c>
      <c r="M84" s="69" t="s">
        <v>10147</v>
      </c>
    </row>
    <row r="85" spans="1:14" x14ac:dyDescent="0.2">
      <c r="A85" t="s">
        <v>8181</v>
      </c>
      <c r="B85" s="42" t="s">
        <v>8270</v>
      </c>
      <c r="C85" t="s">
        <v>8271</v>
      </c>
      <c r="D85" t="s">
        <v>8217</v>
      </c>
      <c r="E85" t="s">
        <v>897</v>
      </c>
      <c r="F85">
        <v>2012</v>
      </c>
      <c r="G85">
        <v>2015</v>
      </c>
      <c r="H85" s="42" t="s">
        <v>8272</v>
      </c>
      <c r="I85" s="42" t="s">
        <v>8273</v>
      </c>
      <c r="J85" s="45">
        <v>49742</v>
      </c>
      <c r="K85" s="46">
        <v>0</v>
      </c>
      <c r="L85" t="s">
        <v>10186</v>
      </c>
      <c r="M85" s="69" t="s">
        <v>10147</v>
      </c>
    </row>
    <row r="86" spans="1:14" x14ac:dyDescent="0.2">
      <c r="A86" t="s">
        <v>4698</v>
      </c>
      <c r="B86" s="42" t="s">
        <v>8274</v>
      </c>
      <c r="C86" t="s">
        <v>8275</v>
      </c>
      <c r="D86" t="s">
        <v>8217</v>
      </c>
      <c r="E86" t="s">
        <v>897</v>
      </c>
      <c r="F86">
        <v>2012</v>
      </c>
      <c r="G86">
        <v>2015</v>
      </c>
      <c r="H86" s="42" t="s">
        <v>8276</v>
      </c>
      <c r="I86" s="42" t="s">
        <v>4698</v>
      </c>
      <c r="J86" s="45">
        <v>76590</v>
      </c>
      <c r="K86" s="46">
        <v>0</v>
      </c>
      <c r="L86" t="s">
        <v>10186</v>
      </c>
      <c r="M86" s="69" t="s">
        <v>10147</v>
      </c>
    </row>
    <row r="87" spans="1:14" hidden="1" x14ac:dyDescent="0.2">
      <c r="B87" s="42" t="s">
        <v>8277</v>
      </c>
      <c r="C87" t="s">
        <v>8278</v>
      </c>
      <c r="D87" t="s">
        <v>8217</v>
      </c>
      <c r="E87" t="s">
        <v>897</v>
      </c>
      <c r="F87">
        <v>2012</v>
      </c>
      <c r="G87">
        <v>2015</v>
      </c>
      <c r="H87" s="42" t="s">
        <v>8279</v>
      </c>
      <c r="I87" s="42" t="s">
        <v>8051</v>
      </c>
      <c r="J87" s="45">
        <v>27882</v>
      </c>
      <c r="K87" s="46">
        <v>0</v>
      </c>
      <c r="L87" t="s">
        <v>10186</v>
      </c>
      <c r="M87" t="s">
        <v>10143</v>
      </c>
      <c r="N87" t="s">
        <v>10144</v>
      </c>
    </row>
    <row r="88" spans="1:14" hidden="1" x14ac:dyDescent="0.2">
      <c r="B88" s="42" t="s">
        <v>8277</v>
      </c>
      <c r="C88" t="s">
        <v>8278</v>
      </c>
      <c r="D88" t="s">
        <v>8217</v>
      </c>
      <c r="E88" t="s">
        <v>897</v>
      </c>
      <c r="F88">
        <v>2012</v>
      </c>
      <c r="G88">
        <v>2015</v>
      </c>
      <c r="H88" s="42" t="s">
        <v>8279</v>
      </c>
      <c r="I88" s="42" t="s">
        <v>8247</v>
      </c>
      <c r="J88" s="45">
        <v>3425.9</v>
      </c>
      <c r="K88" s="46">
        <v>0</v>
      </c>
      <c r="L88" t="s">
        <v>10186</v>
      </c>
      <c r="M88" t="s">
        <v>10143</v>
      </c>
      <c r="N88" t="s">
        <v>10144</v>
      </c>
    </row>
    <row r="89" spans="1:14" hidden="1" x14ac:dyDescent="0.2">
      <c r="B89" s="42" t="s">
        <v>8277</v>
      </c>
      <c r="C89" t="s">
        <v>8278</v>
      </c>
      <c r="D89" t="s">
        <v>8217</v>
      </c>
      <c r="E89" t="s">
        <v>897</v>
      </c>
      <c r="F89">
        <v>2012</v>
      </c>
      <c r="G89">
        <v>2015</v>
      </c>
      <c r="H89" s="42" t="s">
        <v>8279</v>
      </c>
      <c r="I89" s="42" t="s">
        <v>8280</v>
      </c>
      <c r="J89" s="45">
        <v>1132.0999999999999</v>
      </c>
      <c r="K89" s="46">
        <v>0</v>
      </c>
      <c r="L89" t="s">
        <v>10186</v>
      </c>
      <c r="M89" t="s">
        <v>10143</v>
      </c>
      <c r="N89" t="s">
        <v>10144</v>
      </c>
    </row>
    <row r="90" spans="1:14" hidden="1" x14ac:dyDescent="0.2">
      <c r="B90" s="42" t="s">
        <v>8281</v>
      </c>
      <c r="C90" t="s">
        <v>8282</v>
      </c>
      <c r="D90" t="s">
        <v>8217</v>
      </c>
      <c r="E90" t="s">
        <v>897</v>
      </c>
      <c r="F90">
        <v>2012</v>
      </c>
      <c r="G90">
        <v>2015</v>
      </c>
      <c r="H90" s="42" t="s">
        <v>8283</v>
      </c>
      <c r="I90" s="42" t="s">
        <v>3372</v>
      </c>
      <c r="J90" s="45">
        <v>27860</v>
      </c>
      <c r="K90" s="46">
        <v>0</v>
      </c>
      <c r="L90" t="s">
        <v>10186</v>
      </c>
      <c r="M90" t="s">
        <v>10143</v>
      </c>
      <c r="N90" t="s">
        <v>10144</v>
      </c>
    </row>
    <row r="91" spans="1:14" ht="25.5" x14ac:dyDescent="0.2">
      <c r="A91" t="s">
        <v>4698</v>
      </c>
      <c r="B91" s="42" t="s">
        <v>8281</v>
      </c>
      <c r="C91" t="s">
        <v>8282</v>
      </c>
      <c r="D91" t="s">
        <v>8217</v>
      </c>
      <c r="E91" t="s">
        <v>897</v>
      </c>
      <c r="F91">
        <v>2012</v>
      </c>
      <c r="G91">
        <v>2015</v>
      </c>
      <c r="H91" s="42" t="s">
        <v>8283</v>
      </c>
      <c r="I91" s="42" t="s">
        <v>8284</v>
      </c>
      <c r="J91" s="45">
        <v>44627</v>
      </c>
      <c r="K91" s="46">
        <v>0</v>
      </c>
      <c r="L91" t="s">
        <v>10186</v>
      </c>
      <c r="M91" s="69" t="s">
        <v>10147</v>
      </c>
    </row>
    <row r="92" spans="1:14" x14ac:dyDescent="0.2">
      <c r="A92" t="s">
        <v>8099</v>
      </c>
      <c r="B92" s="42" t="s">
        <v>8285</v>
      </c>
      <c r="C92" t="s">
        <v>8286</v>
      </c>
      <c r="D92" t="s">
        <v>8217</v>
      </c>
      <c r="E92" t="s">
        <v>897</v>
      </c>
      <c r="F92">
        <v>2012</v>
      </c>
      <c r="G92">
        <v>2015</v>
      </c>
      <c r="H92" s="42" t="s">
        <v>8287</v>
      </c>
      <c r="I92" s="42" t="s">
        <v>8099</v>
      </c>
      <c r="J92" s="45">
        <v>43794.5</v>
      </c>
      <c r="K92" s="46">
        <v>0</v>
      </c>
      <c r="L92" t="s">
        <v>10186</v>
      </c>
      <c r="M92" s="69" t="s">
        <v>10147</v>
      </c>
    </row>
    <row r="93" spans="1:14" hidden="1" x14ac:dyDescent="0.2">
      <c r="B93" s="42" t="s">
        <v>8288</v>
      </c>
      <c r="C93" t="s">
        <v>8289</v>
      </c>
      <c r="D93" t="s">
        <v>8217</v>
      </c>
      <c r="E93" t="s">
        <v>897</v>
      </c>
      <c r="F93">
        <v>2012</v>
      </c>
      <c r="G93">
        <v>2015</v>
      </c>
      <c r="H93" s="42" t="s">
        <v>8290</v>
      </c>
      <c r="I93" s="42" t="s">
        <v>8291</v>
      </c>
      <c r="J93" s="45">
        <v>43939</v>
      </c>
      <c r="K93" s="46">
        <v>0</v>
      </c>
      <c r="L93" t="s">
        <v>10186</v>
      </c>
      <c r="M93" t="s">
        <v>10143</v>
      </c>
      <c r="N93" t="s">
        <v>10144</v>
      </c>
    </row>
    <row r="94" spans="1:14" x14ac:dyDescent="0.2">
      <c r="A94" t="s">
        <v>8075</v>
      </c>
      <c r="B94" s="42" t="s">
        <v>8288</v>
      </c>
      <c r="C94" t="s">
        <v>8289</v>
      </c>
      <c r="D94" t="s">
        <v>8217</v>
      </c>
      <c r="E94" t="s">
        <v>897</v>
      </c>
      <c r="F94">
        <v>2012</v>
      </c>
      <c r="G94">
        <v>2015</v>
      </c>
      <c r="H94" s="42" t="s">
        <v>8290</v>
      </c>
      <c r="I94" s="42" t="s">
        <v>8079</v>
      </c>
      <c r="J94" s="45">
        <v>3037</v>
      </c>
      <c r="K94" s="46">
        <v>0</v>
      </c>
      <c r="L94" t="s">
        <v>10186</v>
      </c>
      <c r="M94" s="69" t="s">
        <v>10147</v>
      </c>
    </row>
    <row r="95" spans="1:14" ht="25.5" x14ac:dyDescent="0.2">
      <c r="A95" t="s">
        <v>8095</v>
      </c>
      <c r="B95" s="42" t="s">
        <v>8292</v>
      </c>
      <c r="C95" t="s">
        <v>8293</v>
      </c>
      <c r="D95" t="s">
        <v>8217</v>
      </c>
      <c r="E95" t="s">
        <v>897</v>
      </c>
      <c r="F95">
        <v>2012</v>
      </c>
      <c r="G95">
        <v>2015</v>
      </c>
      <c r="H95" s="42" t="s">
        <v>8294</v>
      </c>
      <c r="I95" s="42" t="s">
        <v>8295</v>
      </c>
      <c r="J95" s="45">
        <v>66727.5</v>
      </c>
      <c r="K95" s="46">
        <v>0</v>
      </c>
      <c r="L95" t="s">
        <v>10184</v>
      </c>
      <c r="M95" s="69" t="s">
        <v>10147</v>
      </c>
    </row>
    <row r="96" spans="1:14" hidden="1" x14ac:dyDescent="0.2">
      <c r="B96" s="42" t="s">
        <v>8296</v>
      </c>
      <c r="C96" t="s">
        <v>8297</v>
      </c>
      <c r="D96" t="s">
        <v>8217</v>
      </c>
      <c r="E96" t="s">
        <v>897</v>
      </c>
      <c r="F96">
        <v>2012</v>
      </c>
      <c r="G96">
        <v>2015</v>
      </c>
      <c r="H96" s="42" t="s">
        <v>8298</v>
      </c>
      <c r="I96" s="42" t="s">
        <v>3372</v>
      </c>
      <c r="J96" s="45">
        <v>38510</v>
      </c>
      <c r="K96" s="46">
        <v>0</v>
      </c>
      <c r="L96" t="s">
        <v>10186</v>
      </c>
      <c r="M96" t="s">
        <v>10143</v>
      </c>
      <c r="N96" t="s">
        <v>10144</v>
      </c>
    </row>
    <row r="97" spans="1:14" x14ac:dyDescent="0.2">
      <c r="A97" t="s">
        <v>8181</v>
      </c>
      <c r="B97" s="42" t="s">
        <v>8296</v>
      </c>
      <c r="C97" t="s">
        <v>8297</v>
      </c>
      <c r="D97" t="s">
        <v>8217</v>
      </c>
      <c r="E97" t="s">
        <v>897</v>
      </c>
      <c r="F97">
        <v>2012</v>
      </c>
      <c r="G97">
        <v>2015</v>
      </c>
      <c r="H97" s="42" t="s">
        <v>8298</v>
      </c>
      <c r="I97" s="42" t="s">
        <v>8299</v>
      </c>
      <c r="J97" s="45">
        <v>17687.5</v>
      </c>
      <c r="K97" s="46">
        <v>0</v>
      </c>
      <c r="L97" t="s">
        <v>10186</v>
      </c>
      <c r="M97" s="69" t="s">
        <v>10147</v>
      </c>
    </row>
    <row r="98" spans="1:14" x14ac:dyDescent="0.2">
      <c r="A98" t="s">
        <v>8170</v>
      </c>
      <c r="B98" s="42" t="s">
        <v>8296</v>
      </c>
      <c r="C98" t="s">
        <v>8297</v>
      </c>
      <c r="D98" t="s">
        <v>8217</v>
      </c>
      <c r="E98" t="s">
        <v>897</v>
      </c>
      <c r="F98">
        <v>2012</v>
      </c>
      <c r="G98">
        <v>2015</v>
      </c>
      <c r="H98" s="42" t="s">
        <v>8298</v>
      </c>
      <c r="I98" s="42" t="s">
        <v>8300</v>
      </c>
      <c r="J98" s="45">
        <v>5435</v>
      </c>
      <c r="K98" s="46">
        <v>0</v>
      </c>
      <c r="L98" t="s">
        <v>10186</v>
      </c>
      <c r="M98" s="69" t="s">
        <v>10147</v>
      </c>
    </row>
    <row r="99" spans="1:14" hidden="1" x14ac:dyDescent="0.2">
      <c r="B99" s="42" t="s">
        <v>8301</v>
      </c>
      <c r="C99" t="s">
        <v>8302</v>
      </c>
      <c r="D99" t="s">
        <v>8217</v>
      </c>
      <c r="E99" t="s">
        <v>897</v>
      </c>
      <c r="F99">
        <v>2012</v>
      </c>
      <c r="G99">
        <v>2015</v>
      </c>
      <c r="H99" s="42" t="s">
        <v>8303</v>
      </c>
      <c r="I99" s="42" t="s">
        <v>8304</v>
      </c>
      <c r="J99" s="45">
        <v>41865</v>
      </c>
      <c r="K99" s="46">
        <v>0</v>
      </c>
      <c r="L99" t="s">
        <v>10184</v>
      </c>
      <c r="M99" t="s">
        <v>10143</v>
      </c>
      <c r="N99" t="s">
        <v>10144</v>
      </c>
    </row>
    <row r="100" spans="1:14" x14ac:dyDescent="0.2">
      <c r="A100" t="s">
        <v>4698</v>
      </c>
      <c r="B100" s="42" t="s">
        <v>8301</v>
      </c>
      <c r="C100" t="s">
        <v>8302</v>
      </c>
      <c r="D100" t="s">
        <v>8217</v>
      </c>
      <c r="E100" t="s">
        <v>897</v>
      </c>
      <c r="F100">
        <v>2012</v>
      </c>
      <c r="G100">
        <v>2015</v>
      </c>
      <c r="H100" s="42" t="s">
        <v>8303</v>
      </c>
      <c r="I100" s="42" t="s">
        <v>4698</v>
      </c>
      <c r="J100" s="45">
        <v>2550</v>
      </c>
      <c r="K100" s="46">
        <v>0</v>
      </c>
      <c r="L100" t="s">
        <v>10184</v>
      </c>
      <c r="M100" s="69" t="s">
        <v>10147</v>
      </c>
    </row>
    <row r="101" spans="1:14" hidden="1" x14ac:dyDescent="0.2">
      <c r="B101" s="42" t="s">
        <v>8305</v>
      </c>
      <c r="C101" t="s">
        <v>8306</v>
      </c>
      <c r="D101" t="s">
        <v>8217</v>
      </c>
      <c r="E101" t="s">
        <v>897</v>
      </c>
      <c r="F101">
        <v>2012</v>
      </c>
      <c r="G101">
        <v>2015</v>
      </c>
      <c r="H101" s="42" t="s">
        <v>8307</v>
      </c>
      <c r="I101" s="42" t="s">
        <v>8291</v>
      </c>
      <c r="J101" s="45">
        <v>4497.3999999999996</v>
      </c>
      <c r="K101" s="46">
        <v>0</v>
      </c>
      <c r="L101" t="s">
        <v>10186</v>
      </c>
      <c r="M101" t="s">
        <v>10143</v>
      </c>
      <c r="N101" t="s">
        <v>10144</v>
      </c>
    </row>
    <row r="102" spans="1:14" x14ac:dyDescent="0.2">
      <c r="A102" t="s">
        <v>8075</v>
      </c>
      <c r="B102" s="42" t="s">
        <v>8305</v>
      </c>
      <c r="C102" t="s">
        <v>8306</v>
      </c>
      <c r="D102" t="s">
        <v>8217</v>
      </c>
      <c r="E102" t="s">
        <v>897</v>
      </c>
      <c r="F102">
        <v>2012</v>
      </c>
      <c r="G102">
        <v>2015</v>
      </c>
      <c r="H102" s="42" t="s">
        <v>8307</v>
      </c>
      <c r="I102" s="42" t="s">
        <v>8079</v>
      </c>
      <c r="J102" s="45">
        <v>50846.6</v>
      </c>
      <c r="K102" s="46">
        <v>0</v>
      </c>
      <c r="L102" t="s">
        <v>10186</v>
      </c>
      <c r="M102" s="69" t="s">
        <v>10147</v>
      </c>
    </row>
    <row r="103" spans="1:14" hidden="1" x14ac:dyDescent="0.2">
      <c r="B103" s="42" t="s">
        <v>8308</v>
      </c>
      <c r="C103" t="s">
        <v>8309</v>
      </c>
      <c r="D103" t="s">
        <v>8217</v>
      </c>
      <c r="E103" t="s">
        <v>897</v>
      </c>
      <c r="F103">
        <v>2012</v>
      </c>
      <c r="G103">
        <v>2015</v>
      </c>
      <c r="H103" s="42" t="s">
        <v>8310</v>
      </c>
      <c r="I103" s="42" t="s">
        <v>8280</v>
      </c>
      <c r="J103" s="45">
        <v>3450</v>
      </c>
      <c r="K103" s="46">
        <v>0</v>
      </c>
      <c r="L103" t="s">
        <v>10186</v>
      </c>
      <c r="M103" t="s">
        <v>10143</v>
      </c>
      <c r="N103" t="s">
        <v>10144</v>
      </c>
    </row>
    <row r="104" spans="1:14" hidden="1" x14ac:dyDescent="0.2">
      <c r="B104" s="42" t="s">
        <v>8308</v>
      </c>
      <c r="C104" t="s">
        <v>8309</v>
      </c>
      <c r="D104" t="s">
        <v>8217</v>
      </c>
      <c r="E104" t="s">
        <v>897</v>
      </c>
      <c r="F104">
        <v>2012</v>
      </c>
      <c r="G104">
        <v>2015</v>
      </c>
      <c r="H104" s="42" t="s">
        <v>8310</v>
      </c>
      <c r="I104" s="42" t="s">
        <v>8311</v>
      </c>
      <c r="J104" s="45">
        <v>51298</v>
      </c>
      <c r="K104" s="46">
        <v>0</v>
      </c>
      <c r="L104" t="s">
        <v>10186</v>
      </c>
      <c r="M104" t="s">
        <v>10143</v>
      </c>
      <c r="N104" t="s">
        <v>10144</v>
      </c>
    </row>
    <row r="105" spans="1:14" x14ac:dyDescent="0.2">
      <c r="A105" t="s">
        <v>8075</v>
      </c>
      <c r="B105" s="42" t="s">
        <v>8308</v>
      </c>
      <c r="C105" t="s">
        <v>8309</v>
      </c>
      <c r="D105" t="s">
        <v>8217</v>
      </c>
      <c r="E105" t="s">
        <v>897</v>
      </c>
      <c r="F105">
        <v>2012</v>
      </c>
      <c r="G105">
        <v>2015</v>
      </c>
      <c r="H105" s="42" t="s">
        <v>8310</v>
      </c>
      <c r="I105" s="42" t="s">
        <v>8312</v>
      </c>
      <c r="J105" s="45">
        <v>5710</v>
      </c>
      <c r="K105" s="46">
        <v>0</v>
      </c>
      <c r="L105" t="s">
        <v>10186</v>
      </c>
      <c r="M105" s="69" t="s">
        <v>10147</v>
      </c>
    </row>
    <row r="106" spans="1:14" x14ac:dyDescent="0.2">
      <c r="A106" t="s">
        <v>8170</v>
      </c>
      <c r="B106" s="42" t="s">
        <v>8313</v>
      </c>
      <c r="C106" t="s">
        <v>8314</v>
      </c>
      <c r="D106" t="s">
        <v>8217</v>
      </c>
      <c r="E106" t="s">
        <v>897</v>
      </c>
      <c r="F106">
        <v>2012</v>
      </c>
      <c r="G106">
        <v>2015</v>
      </c>
      <c r="H106" s="42" t="s">
        <v>8315</v>
      </c>
      <c r="I106" s="42" t="s">
        <v>8316</v>
      </c>
      <c r="J106" s="45">
        <v>95610.5</v>
      </c>
      <c r="K106" s="46">
        <v>0</v>
      </c>
      <c r="L106" t="s">
        <v>10184</v>
      </c>
      <c r="M106" s="69" t="s">
        <v>10147</v>
      </c>
    </row>
    <row r="107" spans="1:14" x14ac:dyDescent="0.2">
      <c r="A107" t="s">
        <v>4698</v>
      </c>
      <c r="B107" s="42" t="s">
        <v>8317</v>
      </c>
      <c r="C107" t="s">
        <v>8318</v>
      </c>
      <c r="D107" t="s">
        <v>8217</v>
      </c>
      <c r="E107" t="s">
        <v>897</v>
      </c>
      <c r="F107">
        <v>2012</v>
      </c>
      <c r="G107">
        <v>2015</v>
      </c>
      <c r="H107" s="42" t="s">
        <v>8319</v>
      </c>
      <c r="I107" s="42" t="s">
        <v>4698</v>
      </c>
      <c r="J107" s="45">
        <v>11202</v>
      </c>
      <c r="K107" s="46">
        <v>0</v>
      </c>
      <c r="L107" t="s">
        <v>10186</v>
      </c>
      <c r="M107" s="69" t="s">
        <v>10147</v>
      </c>
    </row>
    <row r="108" spans="1:14" x14ac:dyDescent="0.2">
      <c r="A108" t="s">
        <v>8075</v>
      </c>
      <c r="B108" s="42" t="s">
        <v>8317</v>
      </c>
      <c r="C108" t="s">
        <v>8318</v>
      </c>
      <c r="D108" t="s">
        <v>8217</v>
      </c>
      <c r="E108" t="s">
        <v>897</v>
      </c>
      <c r="F108">
        <v>2012</v>
      </c>
      <c r="G108">
        <v>2015</v>
      </c>
      <c r="H108" s="42" t="s">
        <v>8319</v>
      </c>
      <c r="I108" s="42" t="s">
        <v>8075</v>
      </c>
      <c r="J108" s="45">
        <v>27132</v>
      </c>
      <c r="K108" s="46">
        <v>0</v>
      </c>
      <c r="L108" t="s">
        <v>10186</v>
      </c>
      <c r="M108" s="69" t="s">
        <v>10147</v>
      </c>
    </row>
    <row r="109" spans="1:14" hidden="1" x14ac:dyDescent="0.2">
      <c r="B109" s="42" t="s">
        <v>8320</v>
      </c>
      <c r="C109" t="s">
        <v>8321</v>
      </c>
      <c r="D109" t="s">
        <v>8217</v>
      </c>
      <c r="E109" t="s">
        <v>897</v>
      </c>
      <c r="F109">
        <v>2012</v>
      </c>
      <c r="G109">
        <v>2015</v>
      </c>
      <c r="H109" s="42" t="s">
        <v>8322</v>
      </c>
      <c r="I109" s="42" t="s">
        <v>8074</v>
      </c>
      <c r="J109" s="45">
        <v>29002</v>
      </c>
      <c r="K109" s="46">
        <v>0</v>
      </c>
      <c r="L109" t="s">
        <v>10184</v>
      </c>
      <c r="M109" t="s">
        <v>10143</v>
      </c>
      <c r="N109" t="s">
        <v>10144</v>
      </c>
    </row>
    <row r="110" spans="1:14" hidden="1" x14ac:dyDescent="0.2">
      <c r="A110" t="s">
        <v>8177</v>
      </c>
      <c r="B110" s="42" t="s">
        <v>8320</v>
      </c>
      <c r="C110" t="s">
        <v>8321</v>
      </c>
      <c r="D110" t="s">
        <v>8217</v>
      </c>
      <c r="E110" t="s">
        <v>897</v>
      </c>
      <c r="F110">
        <v>2012</v>
      </c>
      <c r="G110">
        <v>2015</v>
      </c>
      <c r="H110" s="42" t="s">
        <v>8322</v>
      </c>
      <c r="I110" s="42" t="s">
        <v>8177</v>
      </c>
      <c r="J110" s="45">
        <v>8128</v>
      </c>
      <c r="K110" s="46">
        <v>0</v>
      </c>
      <c r="L110" t="s">
        <v>10184</v>
      </c>
      <c r="M110" s="69" t="s">
        <v>10147</v>
      </c>
    </row>
    <row r="111" spans="1:14" hidden="1" x14ac:dyDescent="0.2">
      <c r="B111" s="42" t="s">
        <v>8323</v>
      </c>
      <c r="C111" t="s">
        <v>8324</v>
      </c>
      <c r="D111" t="s">
        <v>8217</v>
      </c>
      <c r="E111" t="s">
        <v>897</v>
      </c>
      <c r="F111">
        <v>2012</v>
      </c>
      <c r="G111">
        <v>2015</v>
      </c>
      <c r="H111" s="42" t="s">
        <v>8325</v>
      </c>
      <c r="I111" s="42" t="s">
        <v>8326</v>
      </c>
      <c r="J111" s="45">
        <v>58974</v>
      </c>
      <c r="K111" s="46">
        <v>0</v>
      </c>
      <c r="L111" t="s">
        <v>10186</v>
      </c>
      <c r="M111" t="s">
        <v>10143</v>
      </c>
      <c r="N111" t="s">
        <v>10144</v>
      </c>
    </row>
    <row r="112" spans="1:14" hidden="1" x14ac:dyDescent="0.2">
      <c r="B112" s="42" t="s">
        <v>8327</v>
      </c>
      <c r="C112" t="s">
        <v>8328</v>
      </c>
      <c r="D112" t="s">
        <v>8217</v>
      </c>
      <c r="E112" t="s">
        <v>897</v>
      </c>
      <c r="F112">
        <v>2012</v>
      </c>
      <c r="G112">
        <v>2015</v>
      </c>
      <c r="H112" s="42" t="s">
        <v>8329</v>
      </c>
      <c r="I112" s="42" t="s">
        <v>8330</v>
      </c>
      <c r="J112" s="45">
        <v>4292.82</v>
      </c>
      <c r="K112" s="46">
        <v>0</v>
      </c>
      <c r="L112" t="s">
        <v>10186</v>
      </c>
      <c r="M112" t="s">
        <v>10143</v>
      </c>
      <c r="N112" t="s">
        <v>10144</v>
      </c>
    </row>
    <row r="113" spans="1:14" hidden="1" x14ac:dyDescent="0.2">
      <c r="B113" s="42" t="s">
        <v>8327</v>
      </c>
      <c r="C113" t="s">
        <v>8328</v>
      </c>
      <c r="D113" t="s">
        <v>8217</v>
      </c>
      <c r="E113" t="s">
        <v>897</v>
      </c>
      <c r="F113">
        <v>2012</v>
      </c>
      <c r="G113">
        <v>2015</v>
      </c>
      <c r="H113" s="42" t="s">
        <v>8329</v>
      </c>
      <c r="I113" s="42" t="s">
        <v>8331</v>
      </c>
      <c r="J113" s="45">
        <v>11631.75</v>
      </c>
      <c r="K113" s="46">
        <v>0</v>
      </c>
      <c r="L113" t="s">
        <v>10186</v>
      </c>
      <c r="M113" t="s">
        <v>10143</v>
      </c>
      <c r="N113" t="s">
        <v>10144</v>
      </c>
    </row>
    <row r="114" spans="1:14" hidden="1" x14ac:dyDescent="0.2">
      <c r="B114" s="42" t="s">
        <v>8327</v>
      </c>
      <c r="C114" t="s">
        <v>8328</v>
      </c>
      <c r="D114" t="s">
        <v>8217</v>
      </c>
      <c r="E114" t="s">
        <v>897</v>
      </c>
      <c r="F114">
        <v>2012</v>
      </c>
      <c r="G114">
        <v>2015</v>
      </c>
      <c r="H114" s="42" t="s">
        <v>8329</v>
      </c>
      <c r="I114" s="42" t="s">
        <v>8332</v>
      </c>
      <c r="J114" s="45">
        <v>21821.93</v>
      </c>
      <c r="K114" s="46">
        <v>0</v>
      </c>
      <c r="L114" t="s">
        <v>10186</v>
      </c>
      <c r="M114" t="s">
        <v>10143</v>
      </c>
      <c r="N114" t="s">
        <v>10144</v>
      </c>
    </row>
    <row r="115" spans="1:14" hidden="1" x14ac:dyDescent="0.2">
      <c r="B115" s="42" t="s">
        <v>8333</v>
      </c>
      <c r="C115" t="s">
        <v>8334</v>
      </c>
      <c r="D115" t="s">
        <v>8217</v>
      </c>
      <c r="E115" t="s">
        <v>897</v>
      </c>
      <c r="F115">
        <v>2012</v>
      </c>
      <c r="G115">
        <v>2015</v>
      </c>
      <c r="H115" s="42" t="s">
        <v>8335</v>
      </c>
      <c r="I115" s="42" t="s">
        <v>8055</v>
      </c>
      <c r="J115" s="45">
        <v>61561</v>
      </c>
      <c r="K115" s="46">
        <v>0</v>
      </c>
      <c r="L115" t="s">
        <v>10186</v>
      </c>
      <c r="M115" t="s">
        <v>10143</v>
      </c>
      <c r="N115" t="s">
        <v>10144</v>
      </c>
    </row>
    <row r="116" spans="1:14" x14ac:dyDescent="0.2">
      <c r="A116" t="s">
        <v>8336</v>
      </c>
      <c r="B116" s="42" t="s">
        <v>8333</v>
      </c>
      <c r="C116" t="s">
        <v>8334</v>
      </c>
      <c r="D116" t="s">
        <v>8217</v>
      </c>
      <c r="E116" t="s">
        <v>897</v>
      </c>
      <c r="F116">
        <v>2012</v>
      </c>
      <c r="G116">
        <v>2015</v>
      </c>
      <c r="H116" s="42" t="s">
        <v>8335</v>
      </c>
      <c r="I116" s="42" t="s">
        <v>8336</v>
      </c>
      <c r="J116" s="45">
        <v>5150</v>
      </c>
      <c r="K116" s="46">
        <v>0</v>
      </c>
      <c r="L116" t="s">
        <v>10186</v>
      </c>
      <c r="M116" s="69" t="s">
        <v>10147</v>
      </c>
    </row>
    <row r="117" spans="1:14" hidden="1" x14ac:dyDescent="0.2">
      <c r="B117" s="42" t="s">
        <v>8337</v>
      </c>
      <c r="C117" t="s">
        <v>8338</v>
      </c>
      <c r="D117" t="s">
        <v>8217</v>
      </c>
      <c r="E117" t="s">
        <v>897</v>
      </c>
      <c r="F117">
        <v>2012</v>
      </c>
      <c r="G117">
        <v>2015</v>
      </c>
      <c r="H117" s="42" t="s">
        <v>8339</v>
      </c>
      <c r="I117" s="42" t="s">
        <v>8239</v>
      </c>
      <c r="J117" s="45">
        <v>13936</v>
      </c>
      <c r="K117" s="46">
        <v>0</v>
      </c>
      <c r="L117" t="s">
        <v>10186</v>
      </c>
      <c r="M117" t="s">
        <v>10143</v>
      </c>
      <c r="N117" t="s">
        <v>10144</v>
      </c>
    </row>
    <row r="118" spans="1:14" x14ac:dyDescent="0.2">
      <c r="A118" t="s">
        <v>4698</v>
      </c>
      <c r="B118" s="42" t="s">
        <v>8337</v>
      </c>
      <c r="C118" t="s">
        <v>8338</v>
      </c>
      <c r="D118" t="s">
        <v>8217</v>
      </c>
      <c r="E118" t="s">
        <v>897</v>
      </c>
      <c r="F118">
        <v>2012</v>
      </c>
      <c r="G118">
        <v>2015</v>
      </c>
      <c r="H118" s="42" t="s">
        <v>8339</v>
      </c>
      <c r="I118" s="42" t="s">
        <v>4698</v>
      </c>
      <c r="J118" s="45">
        <v>10087</v>
      </c>
      <c r="K118" s="46">
        <v>0</v>
      </c>
      <c r="L118" t="s">
        <v>10186</v>
      </c>
      <c r="M118" s="69" t="s">
        <v>10147</v>
      </c>
    </row>
    <row r="119" spans="1:14" x14ac:dyDescent="0.2">
      <c r="A119" t="s">
        <v>8099</v>
      </c>
      <c r="B119" s="42" t="s">
        <v>8337</v>
      </c>
      <c r="C119" t="s">
        <v>8338</v>
      </c>
      <c r="D119" t="s">
        <v>8217</v>
      </c>
      <c r="E119" t="s">
        <v>897</v>
      </c>
      <c r="F119">
        <v>2012</v>
      </c>
      <c r="G119">
        <v>2015</v>
      </c>
      <c r="H119" s="42" t="s">
        <v>8339</v>
      </c>
      <c r="I119" s="42" t="s">
        <v>8099</v>
      </c>
      <c r="J119" s="45">
        <v>36587</v>
      </c>
      <c r="K119" s="46">
        <v>0</v>
      </c>
      <c r="L119" t="s">
        <v>10186</v>
      </c>
      <c r="M119" s="69" t="s">
        <v>10147</v>
      </c>
    </row>
    <row r="120" spans="1:14" hidden="1" x14ac:dyDescent="0.2">
      <c r="B120" s="42" t="s">
        <v>8340</v>
      </c>
      <c r="C120" t="s">
        <v>8341</v>
      </c>
      <c r="D120" t="s">
        <v>8217</v>
      </c>
      <c r="E120" t="s">
        <v>897</v>
      </c>
      <c r="F120">
        <v>2012</v>
      </c>
      <c r="G120">
        <v>2015</v>
      </c>
      <c r="H120" s="42" t="s">
        <v>8342</v>
      </c>
      <c r="I120" s="42" t="s">
        <v>8343</v>
      </c>
      <c r="J120" s="45">
        <v>38505.5</v>
      </c>
      <c r="K120" s="46">
        <v>0</v>
      </c>
      <c r="L120" t="s">
        <v>10184</v>
      </c>
      <c r="M120" t="s">
        <v>10143</v>
      </c>
      <c r="N120" t="s">
        <v>10144</v>
      </c>
    </row>
    <row r="121" spans="1:14" x14ac:dyDescent="0.2">
      <c r="A121" t="s">
        <v>4698</v>
      </c>
      <c r="B121" s="42" t="s">
        <v>8340</v>
      </c>
      <c r="C121" t="s">
        <v>8341</v>
      </c>
      <c r="D121" t="s">
        <v>8217</v>
      </c>
      <c r="E121" t="s">
        <v>897</v>
      </c>
      <c r="F121">
        <v>2012</v>
      </c>
      <c r="G121">
        <v>2015</v>
      </c>
      <c r="H121" s="42" t="s">
        <v>8342</v>
      </c>
      <c r="I121" s="42" t="s">
        <v>4698</v>
      </c>
      <c r="J121" s="45">
        <v>38834.5</v>
      </c>
      <c r="K121" s="46">
        <v>0</v>
      </c>
      <c r="L121" t="s">
        <v>10184</v>
      </c>
      <c r="M121" s="69" t="s">
        <v>10147</v>
      </c>
    </row>
    <row r="122" spans="1:14" ht="25.5" hidden="1" x14ac:dyDescent="0.2">
      <c r="B122" s="42" t="s">
        <v>8344</v>
      </c>
      <c r="C122" t="s">
        <v>8345</v>
      </c>
      <c r="D122" t="s">
        <v>8217</v>
      </c>
      <c r="E122" t="s">
        <v>897</v>
      </c>
      <c r="F122">
        <v>2012</v>
      </c>
      <c r="G122">
        <v>2015</v>
      </c>
      <c r="H122" s="42" t="s">
        <v>8346</v>
      </c>
      <c r="I122" s="42" t="s">
        <v>8347</v>
      </c>
      <c r="J122" s="45">
        <v>4317</v>
      </c>
      <c r="K122" s="46">
        <v>0</v>
      </c>
      <c r="L122" t="s">
        <v>10186</v>
      </c>
      <c r="M122" t="s">
        <v>10143</v>
      </c>
      <c r="N122" t="s">
        <v>10144</v>
      </c>
    </row>
    <row r="123" spans="1:14" ht="25.5" x14ac:dyDescent="0.2">
      <c r="A123" t="s">
        <v>8099</v>
      </c>
      <c r="B123" s="42" t="s">
        <v>8344</v>
      </c>
      <c r="C123" t="s">
        <v>8345</v>
      </c>
      <c r="D123" t="s">
        <v>8217</v>
      </c>
      <c r="E123" t="s">
        <v>897</v>
      </c>
      <c r="F123">
        <v>2012</v>
      </c>
      <c r="G123">
        <v>2015</v>
      </c>
      <c r="H123" s="42" t="s">
        <v>8346</v>
      </c>
      <c r="I123" s="42" t="s">
        <v>8099</v>
      </c>
      <c r="J123" s="45">
        <v>38750.5</v>
      </c>
      <c r="K123" s="46">
        <v>0</v>
      </c>
      <c r="L123" t="s">
        <v>10186</v>
      </c>
      <c r="M123" s="69" t="s">
        <v>10147</v>
      </c>
    </row>
    <row r="124" spans="1:14" hidden="1" x14ac:dyDescent="0.2">
      <c r="B124" s="42" t="s">
        <v>8348</v>
      </c>
      <c r="C124" t="s">
        <v>8349</v>
      </c>
      <c r="D124" t="s">
        <v>8217</v>
      </c>
      <c r="E124" t="s">
        <v>897</v>
      </c>
      <c r="F124">
        <v>2012</v>
      </c>
      <c r="G124">
        <v>2015</v>
      </c>
      <c r="H124" s="42" t="s">
        <v>8350</v>
      </c>
      <c r="I124" s="42" t="s">
        <v>8239</v>
      </c>
      <c r="J124" s="45">
        <v>26078</v>
      </c>
      <c r="K124" s="46">
        <v>0</v>
      </c>
      <c r="L124" t="s">
        <v>10186</v>
      </c>
      <c r="M124" t="s">
        <v>10143</v>
      </c>
      <c r="N124" t="s">
        <v>10144</v>
      </c>
    </row>
    <row r="125" spans="1:14" hidden="1" x14ac:dyDescent="0.2">
      <c r="B125" s="42" t="s">
        <v>8348</v>
      </c>
      <c r="C125" t="s">
        <v>8349</v>
      </c>
      <c r="D125" t="s">
        <v>8217</v>
      </c>
      <c r="E125" t="s">
        <v>897</v>
      </c>
      <c r="F125">
        <v>2012</v>
      </c>
      <c r="G125">
        <v>2015</v>
      </c>
      <c r="H125" s="42" t="s">
        <v>8350</v>
      </c>
      <c r="I125" s="42" t="s">
        <v>8351</v>
      </c>
      <c r="J125" s="45">
        <v>56596</v>
      </c>
      <c r="K125" s="46">
        <v>0</v>
      </c>
      <c r="L125" t="s">
        <v>10186</v>
      </c>
      <c r="M125" t="s">
        <v>10143</v>
      </c>
      <c r="N125" t="s">
        <v>10144</v>
      </c>
    </row>
    <row r="126" spans="1:14" hidden="1" x14ac:dyDescent="0.2">
      <c r="B126" s="42" t="s">
        <v>8352</v>
      </c>
      <c r="C126" t="s">
        <v>8353</v>
      </c>
      <c r="D126" t="s">
        <v>8217</v>
      </c>
      <c r="E126" t="s">
        <v>897</v>
      </c>
      <c r="F126">
        <v>2012</v>
      </c>
      <c r="G126">
        <v>2015</v>
      </c>
      <c r="H126" s="42" t="s">
        <v>8354</v>
      </c>
      <c r="I126" s="42" t="s">
        <v>8355</v>
      </c>
      <c r="J126" s="45">
        <v>22904.720000000001</v>
      </c>
      <c r="K126" s="46">
        <v>0</v>
      </c>
      <c r="L126" t="s">
        <v>10186</v>
      </c>
      <c r="M126" t="s">
        <v>10143</v>
      </c>
      <c r="N126" t="s">
        <v>10144</v>
      </c>
    </row>
    <row r="127" spans="1:14" ht="25.5" x14ac:dyDescent="0.2">
      <c r="A127" t="s">
        <v>8099</v>
      </c>
      <c r="B127" s="42" t="s">
        <v>8352</v>
      </c>
      <c r="C127" t="s">
        <v>8353</v>
      </c>
      <c r="D127" t="s">
        <v>8217</v>
      </c>
      <c r="E127" t="s">
        <v>897</v>
      </c>
      <c r="F127">
        <v>2012</v>
      </c>
      <c r="G127">
        <v>2015</v>
      </c>
      <c r="H127" s="42" t="s">
        <v>8354</v>
      </c>
      <c r="I127" s="42" t="s">
        <v>8356</v>
      </c>
      <c r="J127" s="45">
        <v>5706.78</v>
      </c>
      <c r="K127" s="46">
        <v>0</v>
      </c>
      <c r="L127" t="s">
        <v>10186</v>
      </c>
      <c r="M127" s="69" t="s">
        <v>10147</v>
      </c>
    </row>
    <row r="128" spans="1:14" hidden="1" x14ac:dyDescent="0.2">
      <c r="B128" s="42" t="s">
        <v>8357</v>
      </c>
      <c r="C128" t="s">
        <v>8358</v>
      </c>
      <c r="D128" t="s">
        <v>8217</v>
      </c>
      <c r="E128" t="s">
        <v>897</v>
      </c>
      <c r="F128">
        <v>2012</v>
      </c>
      <c r="G128">
        <v>2015</v>
      </c>
      <c r="H128" s="42" t="s">
        <v>8359</v>
      </c>
      <c r="I128" s="42" t="s">
        <v>8051</v>
      </c>
      <c r="J128" s="45">
        <v>41094.269999999997</v>
      </c>
      <c r="K128" s="46">
        <v>0</v>
      </c>
      <c r="L128" t="s">
        <v>10186</v>
      </c>
      <c r="M128" t="s">
        <v>10143</v>
      </c>
      <c r="N128" t="s">
        <v>10144</v>
      </c>
    </row>
    <row r="129" spans="1:14" hidden="1" x14ac:dyDescent="0.2">
      <c r="B129" s="42" t="s">
        <v>8357</v>
      </c>
      <c r="C129" t="s">
        <v>8358</v>
      </c>
      <c r="D129" t="s">
        <v>8217</v>
      </c>
      <c r="E129" t="s">
        <v>897</v>
      </c>
      <c r="F129">
        <v>2012</v>
      </c>
      <c r="G129">
        <v>2015</v>
      </c>
      <c r="H129" s="42" t="s">
        <v>8359</v>
      </c>
      <c r="I129" s="42" t="s">
        <v>8360</v>
      </c>
      <c r="J129" s="45">
        <v>10125.6</v>
      </c>
      <c r="K129" s="46">
        <v>0</v>
      </c>
      <c r="L129" t="s">
        <v>10186</v>
      </c>
      <c r="M129" t="s">
        <v>10143</v>
      </c>
      <c r="N129" t="s">
        <v>10144</v>
      </c>
    </row>
    <row r="130" spans="1:14" hidden="1" x14ac:dyDescent="0.2">
      <c r="B130" s="42" t="s">
        <v>8357</v>
      </c>
      <c r="C130" t="s">
        <v>8358</v>
      </c>
      <c r="D130" t="s">
        <v>8217</v>
      </c>
      <c r="E130" t="s">
        <v>897</v>
      </c>
      <c r="F130">
        <v>2012</v>
      </c>
      <c r="G130">
        <v>2015</v>
      </c>
      <c r="H130" s="42" t="s">
        <v>8359</v>
      </c>
      <c r="I130" s="42" t="s">
        <v>8247</v>
      </c>
      <c r="J130" s="45">
        <v>10333.129999999999</v>
      </c>
      <c r="K130" s="46">
        <v>0</v>
      </c>
      <c r="L130" t="s">
        <v>10186</v>
      </c>
      <c r="M130" t="s">
        <v>10143</v>
      </c>
      <c r="N130" t="s">
        <v>10144</v>
      </c>
    </row>
    <row r="131" spans="1:14" hidden="1" x14ac:dyDescent="0.2">
      <c r="B131" s="42" t="s">
        <v>8361</v>
      </c>
      <c r="C131" t="s">
        <v>8362</v>
      </c>
      <c r="D131" t="s">
        <v>8217</v>
      </c>
      <c r="E131" t="s">
        <v>897</v>
      </c>
      <c r="F131">
        <v>2012</v>
      </c>
      <c r="G131">
        <v>2015</v>
      </c>
      <c r="H131" s="42" t="s">
        <v>8363</v>
      </c>
      <c r="I131" s="42" t="s">
        <v>8243</v>
      </c>
      <c r="J131" s="45">
        <v>14400</v>
      </c>
      <c r="K131" s="46">
        <v>0</v>
      </c>
      <c r="L131" t="s">
        <v>10186</v>
      </c>
      <c r="M131" t="s">
        <v>10143</v>
      </c>
      <c r="N131" t="s">
        <v>10144</v>
      </c>
    </row>
    <row r="132" spans="1:14" hidden="1" x14ac:dyDescent="0.2">
      <c r="B132" s="42" t="s">
        <v>8361</v>
      </c>
      <c r="C132" t="s">
        <v>8362</v>
      </c>
      <c r="D132" t="s">
        <v>8217</v>
      </c>
      <c r="E132" t="s">
        <v>897</v>
      </c>
      <c r="F132">
        <v>2012</v>
      </c>
      <c r="G132">
        <v>2015</v>
      </c>
      <c r="H132" s="42" t="s">
        <v>8363</v>
      </c>
      <c r="I132" s="42" t="s">
        <v>8351</v>
      </c>
      <c r="J132" s="45">
        <v>47409.5</v>
      </c>
      <c r="K132" s="46">
        <v>0</v>
      </c>
      <c r="L132" t="s">
        <v>10186</v>
      </c>
      <c r="M132" t="s">
        <v>10143</v>
      </c>
      <c r="N132" t="s">
        <v>10144</v>
      </c>
    </row>
    <row r="133" spans="1:14" hidden="1" x14ac:dyDescent="0.2">
      <c r="B133" s="42" t="s">
        <v>8364</v>
      </c>
      <c r="C133" t="s">
        <v>8365</v>
      </c>
      <c r="D133" t="s">
        <v>8217</v>
      </c>
      <c r="E133" t="s">
        <v>897</v>
      </c>
      <c r="F133">
        <v>2012</v>
      </c>
      <c r="G133">
        <v>2015</v>
      </c>
      <c r="H133" s="42" t="s">
        <v>8366</v>
      </c>
      <c r="I133" s="42" t="s">
        <v>8055</v>
      </c>
      <c r="J133" s="45">
        <v>57764.5</v>
      </c>
      <c r="K133" s="46">
        <v>0</v>
      </c>
      <c r="L133" t="s">
        <v>10186</v>
      </c>
      <c r="M133" t="s">
        <v>10143</v>
      </c>
      <c r="N133" t="s">
        <v>10144</v>
      </c>
    </row>
    <row r="134" spans="1:14" hidden="1" x14ac:dyDescent="0.2">
      <c r="B134" s="42" t="s">
        <v>8364</v>
      </c>
      <c r="C134" t="s">
        <v>8365</v>
      </c>
      <c r="D134" t="s">
        <v>8217</v>
      </c>
      <c r="E134" t="s">
        <v>897</v>
      </c>
      <c r="F134">
        <v>2012</v>
      </c>
      <c r="G134">
        <v>2015</v>
      </c>
      <c r="H134" s="42" t="s">
        <v>8366</v>
      </c>
      <c r="I134" s="42" t="s">
        <v>8214</v>
      </c>
      <c r="J134" s="45">
        <v>3692.5</v>
      </c>
      <c r="K134" s="46">
        <v>0</v>
      </c>
      <c r="L134" t="s">
        <v>10186</v>
      </c>
      <c r="M134" t="s">
        <v>10143</v>
      </c>
      <c r="N134" t="s">
        <v>10144</v>
      </c>
    </row>
    <row r="135" spans="1:14" hidden="1" x14ac:dyDescent="0.2">
      <c r="B135" s="42" t="s">
        <v>8364</v>
      </c>
      <c r="C135" t="s">
        <v>8365</v>
      </c>
      <c r="D135" t="s">
        <v>8217</v>
      </c>
      <c r="E135" t="s">
        <v>897</v>
      </c>
      <c r="F135">
        <v>2012</v>
      </c>
      <c r="G135">
        <v>2015</v>
      </c>
      <c r="H135" s="42" t="s">
        <v>8366</v>
      </c>
      <c r="I135" s="42" t="s">
        <v>8147</v>
      </c>
      <c r="J135" s="45">
        <v>8472</v>
      </c>
      <c r="K135" s="46">
        <v>0</v>
      </c>
      <c r="L135" t="s">
        <v>10186</v>
      </c>
      <c r="M135" t="s">
        <v>10143</v>
      </c>
      <c r="N135" t="s">
        <v>10144</v>
      </c>
    </row>
    <row r="136" spans="1:14" x14ac:dyDescent="0.2">
      <c r="A136" t="s">
        <v>8336</v>
      </c>
      <c r="B136" s="42" t="s">
        <v>8364</v>
      </c>
      <c r="C136" t="s">
        <v>8365</v>
      </c>
      <c r="D136" t="s">
        <v>8217</v>
      </c>
      <c r="E136" t="s">
        <v>897</v>
      </c>
      <c r="F136">
        <v>2012</v>
      </c>
      <c r="G136">
        <v>2015</v>
      </c>
      <c r="H136" s="42" t="s">
        <v>8366</v>
      </c>
      <c r="I136" s="42" t="s">
        <v>8336</v>
      </c>
      <c r="J136" s="45">
        <v>2510.5</v>
      </c>
      <c r="K136" s="46">
        <v>0</v>
      </c>
      <c r="L136" t="s">
        <v>10186</v>
      </c>
      <c r="M136" s="69" t="s">
        <v>10147</v>
      </c>
    </row>
    <row r="137" spans="1:14" hidden="1" x14ac:dyDescent="0.2">
      <c r="B137" s="42" t="s">
        <v>8367</v>
      </c>
      <c r="C137" t="s">
        <v>8368</v>
      </c>
      <c r="D137" t="s">
        <v>8217</v>
      </c>
      <c r="E137" t="s">
        <v>897</v>
      </c>
      <c r="F137">
        <v>2012</v>
      </c>
      <c r="G137">
        <v>2015</v>
      </c>
      <c r="H137" s="42" t="s">
        <v>8369</v>
      </c>
      <c r="I137" s="42" t="s">
        <v>3372</v>
      </c>
      <c r="J137" s="45">
        <v>53330</v>
      </c>
      <c r="K137" s="46">
        <v>0</v>
      </c>
      <c r="L137" t="s">
        <v>10186</v>
      </c>
      <c r="M137" t="s">
        <v>10143</v>
      </c>
      <c r="N137" t="s">
        <v>10144</v>
      </c>
    </row>
    <row r="138" spans="1:14" hidden="1" x14ac:dyDescent="0.2">
      <c r="B138" s="42" t="s">
        <v>8370</v>
      </c>
      <c r="C138" t="s">
        <v>8371</v>
      </c>
      <c r="D138" t="s">
        <v>8217</v>
      </c>
      <c r="E138" t="s">
        <v>897</v>
      </c>
      <c r="F138">
        <v>2012</v>
      </c>
      <c r="G138">
        <v>2015</v>
      </c>
      <c r="H138" s="42" t="s">
        <v>8372</v>
      </c>
      <c r="I138" s="42" t="s">
        <v>8373</v>
      </c>
      <c r="J138" s="45">
        <v>33815.1</v>
      </c>
      <c r="K138" s="46">
        <v>0</v>
      </c>
      <c r="L138" t="s">
        <v>10186</v>
      </c>
      <c r="M138" t="s">
        <v>10143</v>
      </c>
      <c r="N138" t="s">
        <v>10144</v>
      </c>
    </row>
    <row r="139" spans="1:14" x14ac:dyDescent="0.2">
      <c r="A139" t="s">
        <v>4698</v>
      </c>
      <c r="B139" s="42" t="s">
        <v>8370</v>
      </c>
      <c r="C139" t="s">
        <v>8371</v>
      </c>
      <c r="D139" t="s">
        <v>8217</v>
      </c>
      <c r="E139" t="s">
        <v>897</v>
      </c>
      <c r="F139">
        <v>2012</v>
      </c>
      <c r="G139">
        <v>2015</v>
      </c>
      <c r="H139" s="42" t="s">
        <v>8372</v>
      </c>
      <c r="I139" s="42" t="s">
        <v>8374</v>
      </c>
      <c r="J139" s="45">
        <v>6453.4</v>
      </c>
      <c r="K139" s="46">
        <v>0</v>
      </c>
      <c r="L139" t="s">
        <v>10186</v>
      </c>
      <c r="M139" s="69" t="s">
        <v>10147</v>
      </c>
    </row>
    <row r="140" spans="1:14" x14ac:dyDescent="0.2">
      <c r="A140" t="s">
        <v>4698</v>
      </c>
      <c r="B140" s="42" t="s">
        <v>8370</v>
      </c>
      <c r="C140" t="s">
        <v>8371</v>
      </c>
      <c r="D140" t="s">
        <v>8217</v>
      </c>
      <c r="E140" t="s">
        <v>897</v>
      </c>
      <c r="F140">
        <v>2012</v>
      </c>
      <c r="G140">
        <v>2015</v>
      </c>
      <c r="H140" s="42" t="s">
        <v>8372</v>
      </c>
      <c r="I140" s="42" t="s">
        <v>4698</v>
      </c>
      <c r="J140" s="45" t="s">
        <v>8226</v>
      </c>
      <c r="K140" s="46">
        <v>0</v>
      </c>
      <c r="L140" t="s">
        <v>10186</v>
      </c>
      <c r="M140" s="69" t="s">
        <v>10147</v>
      </c>
    </row>
    <row r="141" spans="1:14" hidden="1" x14ac:dyDescent="0.2">
      <c r="B141" s="42" t="s">
        <v>8375</v>
      </c>
      <c r="C141" t="s">
        <v>8376</v>
      </c>
      <c r="D141" t="s">
        <v>8217</v>
      </c>
      <c r="E141" t="s">
        <v>897</v>
      </c>
      <c r="F141">
        <v>2012</v>
      </c>
      <c r="G141">
        <v>2015</v>
      </c>
      <c r="H141" s="42" t="s">
        <v>8377</v>
      </c>
      <c r="I141" s="42" t="s">
        <v>8304</v>
      </c>
      <c r="J141" s="45">
        <v>46800</v>
      </c>
      <c r="K141" s="46">
        <v>0</v>
      </c>
      <c r="L141" t="s">
        <v>10184</v>
      </c>
      <c r="M141" t="s">
        <v>10143</v>
      </c>
      <c r="N141" t="s">
        <v>10144</v>
      </c>
    </row>
    <row r="142" spans="1:14" x14ac:dyDescent="0.2">
      <c r="A142" t="s">
        <v>4698</v>
      </c>
      <c r="B142" s="42" t="s">
        <v>8375</v>
      </c>
      <c r="C142" t="s">
        <v>8376</v>
      </c>
      <c r="D142" t="s">
        <v>8217</v>
      </c>
      <c r="E142" t="s">
        <v>897</v>
      </c>
      <c r="F142">
        <v>2012</v>
      </c>
      <c r="G142">
        <v>2015</v>
      </c>
      <c r="H142" s="42" t="s">
        <v>8377</v>
      </c>
      <c r="I142" s="42" t="s">
        <v>4698</v>
      </c>
      <c r="J142" s="45">
        <v>2550</v>
      </c>
      <c r="K142" s="46">
        <v>0</v>
      </c>
      <c r="L142" t="s">
        <v>10184</v>
      </c>
      <c r="M142" s="69" t="s">
        <v>10147</v>
      </c>
    </row>
    <row r="143" spans="1:14" ht="25.5" x14ac:dyDescent="0.2">
      <c r="A143" t="s">
        <v>8075</v>
      </c>
      <c r="B143" s="42" t="s">
        <v>8378</v>
      </c>
      <c r="C143" t="s">
        <v>8379</v>
      </c>
      <c r="D143" t="s">
        <v>8217</v>
      </c>
      <c r="E143" t="s">
        <v>897</v>
      </c>
      <c r="F143">
        <v>2012</v>
      </c>
      <c r="G143">
        <v>2015</v>
      </c>
      <c r="H143" s="42" t="s">
        <v>8380</v>
      </c>
      <c r="I143" s="42" t="s">
        <v>8381</v>
      </c>
      <c r="J143" s="45">
        <v>58013</v>
      </c>
      <c r="K143" s="46">
        <v>0</v>
      </c>
      <c r="L143" t="s">
        <v>10186</v>
      </c>
      <c r="M143" s="69" t="s">
        <v>10147</v>
      </c>
    </row>
    <row r="144" spans="1:14" hidden="1" x14ac:dyDescent="0.2">
      <c r="B144" s="42" t="s">
        <v>8382</v>
      </c>
      <c r="C144" t="s">
        <v>8383</v>
      </c>
      <c r="D144" t="s">
        <v>8217</v>
      </c>
      <c r="E144" t="s">
        <v>897</v>
      </c>
      <c r="F144">
        <v>2012</v>
      </c>
      <c r="G144">
        <v>2015</v>
      </c>
      <c r="H144" s="42" t="s">
        <v>8384</v>
      </c>
      <c r="I144" s="42" t="s">
        <v>8385</v>
      </c>
      <c r="J144" s="45">
        <v>26402</v>
      </c>
      <c r="K144" s="46">
        <v>0</v>
      </c>
      <c r="L144" t="s">
        <v>10184</v>
      </c>
      <c r="M144" t="s">
        <v>10143</v>
      </c>
      <c r="N144" t="s">
        <v>10144</v>
      </c>
    </row>
    <row r="145" spans="1:14" x14ac:dyDescent="0.2">
      <c r="A145" t="s">
        <v>8170</v>
      </c>
      <c r="B145" s="42" t="s">
        <v>8382</v>
      </c>
      <c r="C145" t="s">
        <v>8383</v>
      </c>
      <c r="D145" t="s">
        <v>8217</v>
      </c>
      <c r="E145" t="s">
        <v>897</v>
      </c>
      <c r="F145">
        <v>2012</v>
      </c>
      <c r="G145">
        <v>2015</v>
      </c>
      <c r="H145" s="42" t="s">
        <v>8384</v>
      </c>
      <c r="I145" s="42" t="s">
        <v>8170</v>
      </c>
      <c r="J145" s="45">
        <v>18056.5</v>
      </c>
      <c r="K145" s="46">
        <v>0</v>
      </c>
      <c r="L145" t="s">
        <v>10184</v>
      </c>
      <c r="M145" s="69" t="s">
        <v>10147</v>
      </c>
    </row>
    <row r="146" spans="1:14" hidden="1" x14ac:dyDescent="0.2">
      <c r="B146" s="42" t="s">
        <v>8386</v>
      </c>
      <c r="C146" t="s">
        <v>8387</v>
      </c>
      <c r="D146" t="s">
        <v>8217</v>
      </c>
      <c r="E146" t="s">
        <v>897</v>
      </c>
      <c r="F146">
        <v>2012</v>
      </c>
      <c r="G146">
        <v>2015</v>
      </c>
      <c r="H146" s="42" t="s">
        <v>8388</v>
      </c>
      <c r="I146" s="42" t="s">
        <v>8055</v>
      </c>
      <c r="J146" s="45">
        <v>33910.5</v>
      </c>
      <c r="K146" s="46">
        <v>0</v>
      </c>
      <c r="L146" t="s">
        <v>10184</v>
      </c>
      <c r="M146" t="s">
        <v>10143</v>
      </c>
      <c r="N146" t="s">
        <v>10144</v>
      </c>
    </row>
    <row r="147" spans="1:14" x14ac:dyDescent="0.2">
      <c r="A147" t="s">
        <v>8225</v>
      </c>
      <c r="B147" s="42" t="s">
        <v>8386</v>
      </c>
      <c r="C147" t="s">
        <v>8387</v>
      </c>
      <c r="D147" t="s">
        <v>8217</v>
      </c>
      <c r="E147" t="s">
        <v>897</v>
      </c>
      <c r="F147">
        <v>2012</v>
      </c>
      <c r="G147">
        <v>2015</v>
      </c>
      <c r="H147" s="42" t="s">
        <v>8388</v>
      </c>
      <c r="I147" s="42" t="s">
        <v>8225</v>
      </c>
      <c r="J147" s="45">
        <v>35560</v>
      </c>
      <c r="K147" s="46">
        <v>0</v>
      </c>
      <c r="L147" t="s">
        <v>10184</v>
      </c>
      <c r="M147" s="69" t="s">
        <v>10147</v>
      </c>
    </row>
    <row r="148" spans="1:14" hidden="1" x14ac:dyDescent="0.2">
      <c r="B148" s="42" t="s">
        <v>8389</v>
      </c>
      <c r="C148" t="s">
        <v>8390</v>
      </c>
      <c r="D148" t="s">
        <v>8217</v>
      </c>
      <c r="E148" t="s">
        <v>897</v>
      </c>
      <c r="F148">
        <v>2012</v>
      </c>
      <c r="G148">
        <v>2015</v>
      </c>
      <c r="H148" s="42" t="s">
        <v>8391</v>
      </c>
      <c r="I148" s="42" t="s">
        <v>8392</v>
      </c>
      <c r="J148" s="45">
        <v>28757</v>
      </c>
      <c r="K148" s="46">
        <v>0</v>
      </c>
      <c r="L148" t="s">
        <v>10186</v>
      </c>
      <c r="M148" t="s">
        <v>10143</v>
      </c>
      <c r="N148" t="s">
        <v>10144</v>
      </c>
    </row>
    <row r="149" spans="1:14" x14ac:dyDescent="0.2">
      <c r="A149" t="s">
        <v>8075</v>
      </c>
      <c r="B149" s="42" t="s">
        <v>8393</v>
      </c>
      <c r="C149" t="s">
        <v>8394</v>
      </c>
      <c r="D149" t="s">
        <v>8217</v>
      </c>
      <c r="E149" t="s">
        <v>897</v>
      </c>
      <c r="F149">
        <v>2012</v>
      </c>
      <c r="G149">
        <v>2015</v>
      </c>
      <c r="H149" s="42" t="s">
        <v>8395</v>
      </c>
      <c r="I149" s="42" t="s">
        <v>8132</v>
      </c>
      <c r="J149" s="45">
        <v>25868.5</v>
      </c>
      <c r="K149" s="46">
        <v>0</v>
      </c>
      <c r="L149" t="s">
        <v>10186</v>
      </c>
      <c r="M149" s="69" t="s">
        <v>10147</v>
      </c>
    </row>
    <row r="150" spans="1:14" ht="25.5" hidden="1" x14ac:dyDescent="0.2">
      <c r="B150" s="42" t="s">
        <v>8396</v>
      </c>
      <c r="C150" t="s">
        <v>8397</v>
      </c>
      <c r="D150" t="s">
        <v>8217</v>
      </c>
      <c r="E150" t="s">
        <v>897</v>
      </c>
      <c r="F150">
        <v>2012</v>
      </c>
      <c r="G150">
        <v>2015</v>
      </c>
      <c r="H150" s="42" t="s">
        <v>8190</v>
      </c>
      <c r="I150" s="42" t="s">
        <v>8191</v>
      </c>
      <c r="J150" s="45">
        <v>42985</v>
      </c>
      <c r="K150" s="46">
        <v>0</v>
      </c>
      <c r="L150" t="s">
        <v>10186</v>
      </c>
      <c r="M150" t="s">
        <v>10143</v>
      </c>
      <c r="N150" t="s">
        <v>10144</v>
      </c>
    </row>
    <row r="151" spans="1:14" x14ac:dyDescent="0.2">
      <c r="A151" t="s">
        <v>8075</v>
      </c>
      <c r="B151" s="42" t="s">
        <v>8398</v>
      </c>
      <c r="C151" t="s">
        <v>8399</v>
      </c>
      <c r="D151" t="s">
        <v>8217</v>
      </c>
      <c r="E151" t="s">
        <v>897</v>
      </c>
      <c r="F151">
        <v>2012</v>
      </c>
      <c r="G151">
        <v>2015</v>
      </c>
      <c r="H151" s="42" t="s">
        <v>8400</v>
      </c>
      <c r="I151" s="42" t="s">
        <v>8224</v>
      </c>
      <c r="J151" s="45">
        <v>46357.5</v>
      </c>
      <c r="K151" s="46">
        <v>0</v>
      </c>
      <c r="L151" t="s">
        <v>10186</v>
      </c>
      <c r="M151" s="69" t="s">
        <v>10147</v>
      </c>
    </row>
    <row r="152" spans="1:14" hidden="1" x14ac:dyDescent="0.2">
      <c r="B152" s="42" t="s">
        <v>8401</v>
      </c>
      <c r="C152" t="s">
        <v>8402</v>
      </c>
      <c r="D152" t="s">
        <v>8217</v>
      </c>
      <c r="E152" t="s">
        <v>897</v>
      </c>
      <c r="F152">
        <v>2012</v>
      </c>
      <c r="G152">
        <v>2015</v>
      </c>
      <c r="H152" s="42" t="s">
        <v>8403</v>
      </c>
      <c r="I152" s="42" t="s">
        <v>8392</v>
      </c>
      <c r="J152" s="45">
        <v>25121.77</v>
      </c>
      <c r="K152" s="46">
        <v>0</v>
      </c>
      <c r="L152" t="s">
        <v>10186</v>
      </c>
      <c r="M152" t="s">
        <v>10143</v>
      </c>
      <c r="N152" t="s">
        <v>10144</v>
      </c>
    </row>
    <row r="153" spans="1:14" x14ac:dyDescent="0.2">
      <c r="A153" t="s">
        <v>8225</v>
      </c>
      <c r="B153" s="42" t="s">
        <v>8401</v>
      </c>
      <c r="C153" t="s">
        <v>8402</v>
      </c>
      <c r="D153" t="s">
        <v>8217</v>
      </c>
      <c r="E153" t="s">
        <v>897</v>
      </c>
      <c r="F153">
        <v>2012</v>
      </c>
      <c r="G153">
        <v>2015</v>
      </c>
      <c r="H153" s="42" t="s">
        <v>8403</v>
      </c>
      <c r="I153" s="42" t="s">
        <v>8225</v>
      </c>
      <c r="J153" s="45">
        <v>8446.73</v>
      </c>
      <c r="K153" s="46">
        <v>0</v>
      </c>
      <c r="L153" t="s">
        <v>10186</v>
      </c>
      <c r="M153" s="69" t="s">
        <v>10147</v>
      </c>
    </row>
    <row r="154" spans="1:14" hidden="1" x14ac:dyDescent="0.2">
      <c r="B154" s="42" t="s">
        <v>8404</v>
      </c>
      <c r="C154" t="s">
        <v>8405</v>
      </c>
      <c r="D154" t="s">
        <v>8217</v>
      </c>
      <c r="E154" t="s">
        <v>897</v>
      </c>
      <c r="F154">
        <v>2012</v>
      </c>
      <c r="G154">
        <v>2015</v>
      </c>
      <c r="H154" s="42" t="s">
        <v>8406</v>
      </c>
      <c r="I154" s="42" t="s">
        <v>3372</v>
      </c>
      <c r="J154" s="45">
        <v>63211.5</v>
      </c>
      <c r="K154" s="46">
        <v>0</v>
      </c>
      <c r="L154" t="s">
        <v>10186</v>
      </c>
      <c r="M154" t="s">
        <v>10143</v>
      </c>
      <c r="N154" t="s">
        <v>10144</v>
      </c>
    </row>
    <row r="155" spans="1:14" x14ac:dyDescent="0.2">
      <c r="A155" t="s">
        <v>4698</v>
      </c>
      <c r="B155" s="42" t="s">
        <v>8404</v>
      </c>
      <c r="C155" t="s">
        <v>8405</v>
      </c>
      <c r="D155" t="s">
        <v>8217</v>
      </c>
      <c r="E155" t="s">
        <v>897</v>
      </c>
      <c r="F155">
        <v>2012</v>
      </c>
      <c r="G155">
        <v>2015</v>
      </c>
      <c r="H155" s="42" t="s">
        <v>8406</v>
      </c>
      <c r="I155" s="42" t="s">
        <v>4698</v>
      </c>
      <c r="J155" s="45" t="s">
        <v>8226</v>
      </c>
      <c r="K155" s="46">
        <v>0</v>
      </c>
      <c r="L155" t="s">
        <v>10186</v>
      </c>
      <c r="M155" s="69" t="s">
        <v>10147</v>
      </c>
    </row>
    <row r="156" spans="1:14" hidden="1" x14ac:dyDescent="0.2">
      <c r="B156" s="42" t="s">
        <v>8407</v>
      </c>
      <c r="C156" t="s">
        <v>8408</v>
      </c>
      <c r="D156" t="s">
        <v>8217</v>
      </c>
      <c r="E156" t="s">
        <v>897</v>
      </c>
      <c r="F156">
        <v>2012</v>
      </c>
      <c r="G156">
        <v>2015</v>
      </c>
      <c r="H156" s="42" t="s">
        <v>8409</v>
      </c>
      <c r="I156" s="42" t="s">
        <v>8243</v>
      </c>
      <c r="J156" s="45">
        <v>20407.5</v>
      </c>
      <c r="K156" s="46">
        <v>0</v>
      </c>
      <c r="L156" t="s">
        <v>10186</v>
      </c>
      <c r="M156" t="s">
        <v>10143</v>
      </c>
      <c r="N156" t="s">
        <v>10144</v>
      </c>
    </row>
    <row r="157" spans="1:14" hidden="1" x14ac:dyDescent="0.2">
      <c r="B157" s="42" t="s">
        <v>8407</v>
      </c>
      <c r="C157" t="s">
        <v>8408</v>
      </c>
      <c r="D157" t="s">
        <v>8217</v>
      </c>
      <c r="E157" t="s">
        <v>897</v>
      </c>
      <c r="F157">
        <v>2012</v>
      </c>
      <c r="G157">
        <v>2015</v>
      </c>
      <c r="H157" s="42" t="s">
        <v>8409</v>
      </c>
      <c r="I157" s="42" t="s">
        <v>8351</v>
      </c>
      <c r="J157" s="45">
        <v>10308</v>
      </c>
      <c r="K157" s="46">
        <v>0</v>
      </c>
      <c r="L157" t="s">
        <v>10186</v>
      </c>
      <c r="M157" t="s">
        <v>10143</v>
      </c>
      <c r="N157" t="s">
        <v>10144</v>
      </c>
    </row>
    <row r="158" spans="1:14" x14ac:dyDescent="0.2">
      <c r="A158" t="s">
        <v>4698</v>
      </c>
      <c r="B158" s="42" t="s">
        <v>8407</v>
      </c>
      <c r="C158" t="s">
        <v>8408</v>
      </c>
      <c r="D158" t="s">
        <v>8217</v>
      </c>
      <c r="E158" t="s">
        <v>897</v>
      </c>
      <c r="F158">
        <v>2012</v>
      </c>
      <c r="G158">
        <v>2015</v>
      </c>
      <c r="H158" s="42" t="s">
        <v>8409</v>
      </c>
      <c r="I158" s="42" t="s">
        <v>4698</v>
      </c>
      <c r="J158" s="45">
        <v>3786</v>
      </c>
      <c r="K158" s="46">
        <v>0</v>
      </c>
      <c r="L158" t="s">
        <v>10186</v>
      </c>
      <c r="M158" s="69" t="s">
        <v>10147</v>
      </c>
    </row>
    <row r="159" spans="1:14" x14ac:dyDescent="0.2">
      <c r="A159" t="s">
        <v>8410</v>
      </c>
      <c r="B159" s="42" t="s">
        <v>8407</v>
      </c>
      <c r="C159" t="s">
        <v>8408</v>
      </c>
      <c r="D159" t="s">
        <v>8217</v>
      </c>
      <c r="E159" t="s">
        <v>897</v>
      </c>
      <c r="F159">
        <v>2012</v>
      </c>
      <c r="G159">
        <v>2015</v>
      </c>
      <c r="H159" s="42" t="s">
        <v>8409</v>
      </c>
      <c r="I159" s="42" t="s">
        <v>8410</v>
      </c>
      <c r="J159" s="45">
        <v>6712.5</v>
      </c>
      <c r="K159" s="46">
        <v>0</v>
      </c>
      <c r="L159" t="s">
        <v>10186</v>
      </c>
      <c r="M159" s="69" t="s">
        <v>10147</v>
      </c>
    </row>
    <row r="160" spans="1:14" x14ac:dyDescent="0.2">
      <c r="A160" t="s">
        <v>8075</v>
      </c>
      <c r="B160" s="42" t="s">
        <v>8407</v>
      </c>
      <c r="C160" t="s">
        <v>8408</v>
      </c>
      <c r="D160" t="s">
        <v>8217</v>
      </c>
      <c r="E160" t="s">
        <v>897</v>
      </c>
      <c r="F160">
        <v>2012</v>
      </c>
      <c r="G160">
        <v>2015</v>
      </c>
      <c r="H160" s="42" t="s">
        <v>8409</v>
      </c>
      <c r="I160" s="42" t="s">
        <v>8224</v>
      </c>
      <c r="J160" s="45">
        <v>3461</v>
      </c>
      <c r="K160" s="46">
        <v>0</v>
      </c>
      <c r="L160" t="s">
        <v>10186</v>
      </c>
      <c r="M160" s="69" t="s">
        <v>10147</v>
      </c>
    </row>
    <row r="161" spans="1:14" ht="25.5" x14ac:dyDescent="0.2">
      <c r="A161" t="s">
        <v>8075</v>
      </c>
      <c r="B161" s="42" t="s">
        <v>8411</v>
      </c>
      <c r="C161" t="s">
        <v>8412</v>
      </c>
      <c r="D161" t="s">
        <v>8217</v>
      </c>
      <c r="E161" t="s">
        <v>897</v>
      </c>
      <c r="F161">
        <v>2012</v>
      </c>
      <c r="G161">
        <v>2015</v>
      </c>
      <c r="H161" s="42" t="s">
        <v>8413</v>
      </c>
      <c r="I161" s="42" t="s">
        <v>8414</v>
      </c>
      <c r="J161" s="45">
        <v>16326</v>
      </c>
      <c r="K161" s="46">
        <v>0</v>
      </c>
      <c r="L161" t="s">
        <v>10184</v>
      </c>
      <c r="M161" s="69" t="s">
        <v>10147</v>
      </c>
    </row>
    <row r="162" spans="1:14" hidden="1" x14ac:dyDescent="0.2">
      <c r="B162" s="42" t="s">
        <v>8415</v>
      </c>
      <c r="C162" t="s">
        <v>8416</v>
      </c>
      <c r="D162" t="s">
        <v>8217</v>
      </c>
      <c r="E162" t="s">
        <v>897</v>
      </c>
      <c r="F162">
        <v>2012</v>
      </c>
      <c r="G162">
        <v>2015</v>
      </c>
      <c r="H162" s="42" t="s">
        <v>8417</v>
      </c>
      <c r="I162" s="42" t="s">
        <v>8051</v>
      </c>
      <c r="J162" s="45">
        <v>39411.5</v>
      </c>
      <c r="K162" s="46">
        <v>0</v>
      </c>
      <c r="L162" t="s">
        <v>10186</v>
      </c>
      <c r="M162" t="s">
        <v>10143</v>
      </c>
      <c r="N162" t="s">
        <v>10144</v>
      </c>
    </row>
    <row r="163" spans="1:14" hidden="1" x14ac:dyDescent="0.2">
      <c r="B163" s="42" t="s">
        <v>8418</v>
      </c>
      <c r="C163" t="s">
        <v>8419</v>
      </c>
      <c r="D163" t="s">
        <v>8217</v>
      </c>
      <c r="E163" t="s">
        <v>897</v>
      </c>
      <c r="F163">
        <v>2012</v>
      </c>
      <c r="G163">
        <v>2015</v>
      </c>
      <c r="H163" s="42" t="s">
        <v>8420</v>
      </c>
      <c r="I163" s="42" t="s">
        <v>8421</v>
      </c>
      <c r="J163" s="45">
        <v>2863</v>
      </c>
      <c r="K163" s="46">
        <v>0</v>
      </c>
      <c r="L163" t="s">
        <v>10186</v>
      </c>
      <c r="M163" t="s">
        <v>10143</v>
      </c>
      <c r="N163" t="s">
        <v>10144</v>
      </c>
    </row>
    <row r="164" spans="1:14" x14ac:dyDescent="0.2">
      <c r="A164" t="s">
        <v>8075</v>
      </c>
      <c r="B164" s="42" t="s">
        <v>8418</v>
      </c>
      <c r="C164" t="s">
        <v>8419</v>
      </c>
      <c r="D164" t="s">
        <v>8217</v>
      </c>
      <c r="E164" t="s">
        <v>897</v>
      </c>
      <c r="F164">
        <v>2012</v>
      </c>
      <c r="G164">
        <v>2015</v>
      </c>
      <c r="H164" s="42" t="s">
        <v>8420</v>
      </c>
      <c r="I164" s="42" t="s">
        <v>8422</v>
      </c>
      <c r="J164" s="45">
        <v>60289.5</v>
      </c>
      <c r="K164" s="46">
        <v>0</v>
      </c>
      <c r="L164" t="s">
        <v>10186</v>
      </c>
      <c r="M164" s="69" t="s">
        <v>10147</v>
      </c>
    </row>
    <row r="165" spans="1:14" hidden="1" x14ac:dyDescent="0.2">
      <c r="B165" s="42" t="s">
        <v>8423</v>
      </c>
      <c r="C165" t="s">
        <v>8424</v>
      </c>
      <c r="D165" t="s">
        <v>8217</v>
      </c>
      <c r="E165" t="s">
        <v>897</v>
      </c>
      <c r="F165">
        <v>2012</v>
      </c>
      <c r="G165">
        <v>2015</v>
      </c>
      <c r="H165" s="42" t="s">
        <v>8425</v>
      </c>
      <c r="I165" s="42" t="s">
        <v>8311</v>
      </c>
      <c r="J165" s="45">
        <v>44920</v>
      </c>
      <c r="K165" s="46">
        <v>0</v>
      </c>
      <c r="L165" t="s">
        <v>10186</v>
      </c>
      <c r="M165" t="s">
        <v>10143</v>
      </c>
      <c r="N165" t="s">
        <v>10144</v>
      </c>
    </row>
    <row r="166" spans="1:14" hidden="1" x14ac:dyDescent="0.2">
      <c r="A166" t="s">
        <v>8177</v>
      </c>
      <c r="B166" s="42" t="s">
        <v>8423</v>
      </c>
      <c r="C166" t="s">
        <v>8424</v>
      </c>
      <c r="D166" t="s">
        <v>8217</v>
      </c>
      <c r="E166" t="s">
        <v>897</v>
      </c>
      <c r="F166">
        <v>2012</v>
      </c>
      <c r="G166">
        <v>2015</v>
      </c>
      <c r="H166" s="42" t="s">
        <v>8425</v>
      </c>
      <c r="I166" s="42" t="s">
        <v>8177</v>
      </c>
      <c r="J166" s="45">
        <v>6800</v>
      </c>
      <c r="K166" s="46">
        <v>0</v>
      </c>
      <c r="L166" t="s">
        <v>10186</v>
      </c>
      <c r="M166" s="69" t="s">
        <v>10147</v>
      </c>
    </row>
    <row r="167" spans="1:14" hidden="1" x14ac:dyDescent="0.2">
      <c r="B167" s="42" t="s">
        <v>8426</v>
      </c>
      <c r="C167" t="s">
        <v>8427</v>
      </c>
      <c r="D167" t="s">
        <v>8217</v>
      </c>
      <c r="E167" t="s">
        <v>897</v>
      </c>
      <c r="F167">
        <v>2012</v>
      </c>
      <c r="G167">
        <v>2015</v>
      </c>
      <c r="H167" s="42" t="s">
        <v>8428</v>
      </c>
      <c r="I167" s="42" t="s">
        <v>8347</v>
      </c>
      <c r="J167" s="45">
        <v>9214.5300000000007</v>
      </c>
      <c r="K167" s="46">
        <v>0</v>
      </c>
      <c r="L167" t="s">
        <v>10186</v>
      </c>
      <c r="M167" t="s">
        <v>10143</v>
      </c>
      <c r="N167" t="s">
        <v>10144</v>
      </c>
    </row>
    <row r="168" spans="1:14" hidden="1" x14ac:dyDescent="0.2">
      <c r="B168" s="42" t="s">
        <v>8426</v>
      </c>
      <c r="C168" t="s">
        <v>8427</v>
      </c>
      <c r="D168" t="s">
        <v>8217</v>
      </c>
      <c r="E168" t="s">
        <v>897</v>
      </c>
      <c r="F168">
        <v>2012</v>
      </c>
      <c r="G168">
        <v>2015</v>
      </c>
      <c r="H168" s="42" t="s">
        <v>8428</v>
      </c>
      <c r="I168" s="42" t="s">
        <v>8429</v>
      </c>
      <c r="J168" s="45">
        <v>4169.3100000000004</v>
      </c>
      <c r="K168" s="46">
        <v>0</v>
      </c>
      <c r="L168" t="s">
        <v>10186</v>
      </c>
      <c r="M168" t="s">
        <v>10143</v>
      </c>
      <c r="N168" t="s">
        <v>10144</v>
      </c>
    </row>
    <row r="169" spans="1:14" hidden="1" x14ac:dyDescent="0.2">
      <c r="B169" s="42" t="s">
        <v>8426</v>
      </c>
      <c r="C169" t="s">
        <v>8427</v>
      </c>
      <c r="D169" t="s">
        <v>8217</v>
      </c>
      <c r="E169" t="s">
        <v>897</v>
      </c>
      <c r="F169">
        <v>2012</v>
      </c>
      <c r="G169">
        <v>2015</v>
      </c>
      <c r="H169" s="42" t="s">
        <v>8428</v>
      </c>
      <c r="I169" s="42" t="s">
        <v>8332</v>
      </c>
      <c r="J169" s="45">
        <v>6301.76</v>
      </c>
      <c r="K169" s="46">
        <v>0</v>
      </c>
      <c r="L169" t="s">
        <v>10186</v>
      </c>
      <c r="M169" t="s">
        <v>10143</v>
      </c>
      <c r="N169" t="s">
        <v>10144</v>
      </c>
    </row>
    <row r="170" spans="1:14" ht="25.5" x14ac:dyDescent="0.2">
      <c r="A170" t="s">
        <v>8099</v>
      </c>
      <c r="B170" s="42" t="s">
        <v>8426</v>
      </c>
      <c r="C170" t="s">
        <v>8427</v>
      </c>
      <c r="D170" t="s">
        <v>8217</v>
      </c>
      <c r="E170" t="s">
        <v>897</v>
      </c>
      <c r="F170">
        <v>2012</v>
      </c>
      <c r="G170">
        <v>2015</v>
      </c>
      <c r="H170" s="42" t="s">
        <v>8428</v>
      </c>
      <c r="I170" s="42" t="s">
        <v>8430</v>
      </c>
      <c r="J170" s="45">
        <v>33566.9</v>
      </c>
      <c r="K170" s="46">
        <v>0</v>
      </c>
      <c r="L170" t="s">
        <v>10186</v>
      </c>
      <c r="M170" s="69" t="s">
        <v>10147</v>
      </c>
    </row>
    <row r="171" spans="1:14" hidden="1" x14ac:dyDescent="0.2">
      <c r="B171" s="42" t="s">
        <v>8431</v>
      </c>
      <c r="C171" t="s">
        <v>8432</v>
      </c>
      <c r="D171" t="s">
        <v>8217</v>
      </c>
      <c r="E171" t="s">
        <v>897</v>
      </c>
      <c r="F171">
        <v>2012</v>
      </c>
      <c r="G171">
        <v>2015</v>
      </c>
      <c r="H171" s="42" t="s">
        <v>8433</v>
      </c>
      <c r="I171" s="42" t="s">
        <v>8118</v>
      </c>
      <c r="J171" s="45">
        <v>64938</v>
      </c>
      <c r="K171" s="46">
        <v>0</v>
      </c>
      <c r="L171" t="s">
        <v>10184</v>
      </c>
      <c r="M171" t="s">
        <v>10143</v>
      </c>
      <c r="N171" t="s">
        <v>10144</v>
      </c>
    </row>
    <row r="172" spans="1:14" hidden="1" x14ac:dyDescent="0.2">
      <c r="B172" s="42" t="s">
        <v>8431</v>
      </c>
      <c r="C172" t="s">
        <v>8432</v>
      </c>
      <c r="D172" t="s">
        <v>8217</v>
      </c>
      <c r="E172" t="s">
        <v>897</v>
      </c>
      <c r="F172">
        <v>2012</v>
      </c>
      <c r="G172">
        <v>2015</v>
      </c>
      <c r="H172" s="42" t="s">
        <v>8433</v>
      </c>
      <c r="I172" s="42" t="s">
        <v>8055</v>
      </c>
      <c r="J172" s="45">
        <v>16760</v>
      </c>
      <c r="K172" s="46">
        <v>0</v>
      </c>
      <c r="L172" t="s">
        <v>10184</v>
      </c>
      <c r="M172" t="s">
        <v>10143</v>
      </c>
      <c r="N172" t="s">
        <v>10144</v>
      </c>
    </row>
    <row r="173" spans="1:14" ht="25.5" x14ac:dyDescent="0.2">
      <c r="A173" t="s">
        <v>8075</v>
      </c>
      <c r="B173" s="42" t="s">
        <v>8434</v>
      </c>
      <c r="C173" t="s">
        <v>8435</v>
      </c>
      <c r="D173" t="s">
        <v>8217</v>
      </c>
      <c r="E173" t="s">
        <v>897</v>
      </c>
      <c r="F173">
        <v>2012</v>
      </c>
      <c r="G173">
        <v>2015</v>
      </c>
      <c r="H173" s="42" t="s">
        <v>8436</v>
      </c>
      <c r="I173" s="42" t="s">
        <v>8414</v>
      </c>
      <c r="J173" s="45">
        <v>60581</v>
      </c>
      <c r="K173" s="46">
        <v>0</v>
      </c>
      <c r="L173" t="s">
        <v>10186</v>
      </c>
      <c r="M173" s="69" t="s">
        <v>10147</v>
      </c>
    </row>
    <row r="174" spans="1:14" x14ac:dyDescent="0.2">
      <c r="A174" t="s">
        <v>8099</v>
      </c>
      <c r="B174" s="42" t="s">
        <v>8437</v>
      </c>
      <c r="C174" t="s">
        <v>8438</v>
      </c>
      <c r="D174" t="s">
        <v>8217</v>
      </c>
      <c r="E174" t="s">
        <v>897</v>
      </c>
      <c r="F174">
        <v>2012</v>
      </c>
      <c r="G174">
        <v>2015</v>
      </c>
      <c r="H174" s="42" t="s">
        <v>8439</v>
      </c>
      <c r="I174" s="42" t="s">
        <v>8099</v>
      </c>
      <c r="J174" s="45">
        <v>56885</v>
      </c>
      <c r="K174" s="46">
        <v>0</v>
      </c>
      <c r="L174" t="s">
        <v>10186</v>
      </c>
      <c r="M174" s="69" t="s">
        <v>10147</v>
      </c>
    </row>
    <row r="175" spans="1:14" x14ac:dyDescent="0.2">
      <c r="A175" t="s">
        <v>8181</v>
      </c>
      <c r="B175" s="42" t="s">
        <v>8440</v>
      </c>
      <c r="C175" t="s">
        <v>8441</v>
      </c>
      <c r="D175" t="s">
        <v>8217</v>
      </c>
      <c r="E175" t="s">
        <v>897</v>
      </c>
      <c r="F175">
        <v>2012</v>
      </c>
      <c r="G175">
        <v>2015</v>
      </c>
      <c r="H175" s="42" t="s">
        <v>8442</v>
      </c>
      <c r="I175" s="42" t="s">
        <v>8443</v>
      </c>
      <c r="J175" s="45">
        <v>11329.9</v>
      </c>
      <c r="K175" s="46">
        <v>0</v>
      </c>
      <c r="L175" t="s">
        <v>10186</v>
      </c>
      <c r="M175" s="69" t="s">
        <v>10147</v>
      </c>
    </row>
    <row r="176" spans="1:14" ht="25.5" x14ac:dyDescent="0.2">
      <c r="A176" t="s">
        <v>8075</v>
      </c>
      <c r="B176" s="42" t="s">
        <v>8440</v>
      </c>
      <c r="C176" t="s">
        <v>8441</v>
      </c>
      <c r="D176" t="s">
        <v>8217</v>
      </c>
      <c r="E176" t="s">
        <v>897</v>
      </c>
      <c r="F176">
        <v>2012</v>
      </c>
      <c r="G176">
        <v>2015</v>
      </c>
      <c r="H176" s="42" t="s">
        <v>8442</v>
      </c>
      <c r="I176" s="42" t="s">
        <v>8414</v>
      </c>
      <c r="J176" s="45">
        <v>2346.3000000000002</v>
      </c>
      <c r="K176" s="46">
        <v>0</v>
      </c>
      <c r="L176" t="s">
        <v>10186</v>
      </c>
      <c r="M176" s="69" t="s">
        <v>10147</v>
      </c>
    </row>
    <row r="177" spans="1:14" x14ac:dyDescent="0.2">
      <c r="A177" t="s">
        <v>8075</v>
      </c>
      <c r="B177" s="42" t="s">
        <v>8440</v>
      </c>
      <c r="C177" t="s">
        <v>8441</v>
      </c>
      <c r="D177" t="s">
        <v>8217</v>
      </c>
      <c r="E177" t="s">
        <v>897</v>
      </c>
      <c r="F177">
        <v>2012</v>
      </c>
      <c r="G177">
        <v>2015</v>
      </c>
      <c r="H177" s="42" t="s">
        <v>8442</v>
      </c>
      <c r="I177" s="42" t="s">
        <v>8224</v>
      </c>
      <c r="J177" s="45">
        <v>32878.800000000003</v>
      </c>
      <c r="K177" s="46">
        <v>0</v>
      </c>
      <c r="L177" t="s">
        <v>10186</v>
      </c>
      <c r="M177" s="69" t="s">
        <v>10147</v>
      </c>
    </row>
    <row r="178" spans="1:14" hidden="1" x14ac:dyDescent="0.2">
      <c r="B178" s="42" t="s">
        <v>8444</v>
      </c>
      <c r="C178" t="s">
        <v>8445</v>
      </c>
      <c r="D178" t="s">
        <v>8217</v>
      </c>
      <c r="E178" t="s">
        <v>897</v>
      </c>
      <c r="F178">
        <v>2012</v>
      </c>
      <c r="G178">
        <v>2015</v>
      </c>
      <c r="H178" s="42" t="s">
        <v>8446</v>
      </c>
      <c r="I178" s="42" t="s">
        <v>8118</v>
      </c>
      <c r="J178" s="45">
        <v>76436</v>
      </c>
      <c r="K178" s="46">
        <v>0</v>
      </c>
      <c r="L178" t="s">
        <v>10184</v>
      </c>
      <c r="M178" t="s">
        <v>10143</v>
      </c>
      <c r="N178" t="s">
        <v>10144</v>
      </c>
    </row>
    <row r="179" spans="1:14" x14ac:dyDescent="0.2">
      <c r="A179" t="s">
        <v>8075</v>
      </c>
      <c r="B179" s="42" t="s">
        <v>8447</v>
      </c>
      <c r="C179" t="s">
        <v>8448</v>
      </c>
      <c r="D179" t="s">
        <v>8217</v>
      </c>
      <c r="E179" t="s">
        <v>897</v>
      </c>
      <c r="F179">
        <v>2012</v>
      </c>
      <c r="G179">
        <v>2015</v>
      </c>
      <c r="H179" s="42" t="s">
        <v>8449</v>
      </c>
      <c r="I179" s="42" t="s">
        <v>8079</v>
      </c>
      <c r="J179" s="45">
        <v>53145</v>
      </c>
      <c r="K179" s="46">
        <v>0</v>
      </c>
      <c r="L179" t="s">
        <v>10184</v>
      </c>
      <c r="M179" s="69" t="s">
        <v>10147</v>
      </c>
    </row>
    <row r="180" spans="1:14" hidden="1" x14ac:dyDescent="0.2">
      <c r="B180" s="42" t="s">
        <v>8450</v>
      </c>
      <c r="C180" t="s">
        <v>8451</v>
      </c>
      <c r="D180" t="s">
        <v>8217</v>
      </c>
      <c r="E180" t="s">
        <v>897</v>
      </c>
      <c r="F180">
        <v>2012</v>
      </c>
      <c r="G180">
        <v>2015</v>
      </c>
      <c r="H180" s="42" t="s">
        <v>8452</v>
      </c>
      <c r="I180" s="42" t="s">
        <v>8453</v>
      </c>
      <c r="J180" s="45">
        <v>8250</v>
      </c>
      <c r="K180" s="46">
        <v>0</v>
      </c>
      <c r="L180" t="s">
        <v>10184</v>
      </c>
      <c r="M180" t="s">
        <v>10143</v>
      </c>
      <c r="N180" t="s">
        <v>10144</v>
      </c>
    </row>
    <row r="181" spans="1:14" hidden="1" x14ac:dyDescent="0.2">
      <c r="B181" s="42" t="s">
        <v>8454</v>
      </c>
      <c r="C181" t="s">
        <v>8455</v>
      </c>
      <c r="D181" t="s">
        <v>8217</v>
      </c>
      <c r="E181" t="s">
        <v>897</v>
      </c>
      <c r="F181">
        <v>2012</v>
      </c>
      <c r="G181">
        <v>2015</v>
      </c>
      <c r="H181" s="42" t="s">
        <v>8456</v>
      </c>
      <c r="I181" s="42" t="s">
        <v>8373</v>
      </c>
      <c r="J181" s="45">
        <v>20797</v>
      </c>
      <c r="K181" s="46">
        <v>0</v>
      </c>
      <c r="L181" t="s">
        <v>10186</v>
      </c>
      <c r="M181" t="s">
        <v>10143</v>
      </c>
      <c r="N181" t="s">
        <v>10144</v>
      </c>
    </row>
    <row r="182" spans="1:14" x14ac:dyDescent="0.2">
      <c r="A182" t="s">
        <v>8095</v>
      </c>
      <c r="B182" s="42" t="s">
        <v>8454</v>
      </c>
      <c r="C182" t="s">
        <v>8455</v>
      </c>
      <c r="D182" t="s">
        <v>8217</v>
      </c>
      <c r="E182" t="s">
        <v>897</v>
      </c>
      <c r="F182">
        <v>2012</v>
      </c>
      <c r="G182">
        <v>2015</v>
      </c>
      <c r="H182" s="42" t="s">
        <v>8456</v>
      </c>
      <c r="I182" s="42" t="s">
        <v>8095</v>
      </c>
      <c r="J182" s="45">
        <v>3272</v>
      </c>
      <c r="K182" s="46">
        <v>0</v>
      </c>
      <c r="L182" t="s">
        <v>10186</v>
      </c>
      <c r="M182" s="69" t="s">
        <v>10147</v>
      </c>
    </row>
    <row r="183" spans="1:14" x14ac:dyDescent="0.2">
      <c r="A183" t="s">
        <v>8091</v>
      </c>
      <c r="B183" s="42" t="s">
        <v>8454</v>
      </c>
      <c r="C183" t="s">
        <v>8455</v>
      </c>
      <c r="D183" t="s">
        <v>8217</v>
      </c>
      <c r="E183" t="s">
        <v>897</v>
      </c>
      <c r="F183">
        <v>2012</v>
      </c>
      <c r="G183">
        <v>2015</v>
      </c>
      <c r="H183" s="42" t="s">
        <v>8456</v>
      </c>
      <c r="I183" s="42" t="s">
        <v>8457</v>
      </c>
      <c r="J183" s="45">
        <v>3973</v>
      </c>
      <c r="K183" s="46">
        <v>0</v>
      </c>
      <c r="L183" t="s">
        <v>10186</v>
      </c>
      <c r="M183" s="69" t="s">
        <v>10147</v>
      </c>
    </row>
    <row r="184" spans="1:14" x14ac:dyDescent="0.2">
      <c r="A184" t="s">
        <v>8181</v>
      </c>
      <c r="B184" s="42" t="s">
        <v>8454</v>
      </c>
      <c r="C184" t="s">
        <v>8455</v>
      </c>
      <c r="D184" t="s">
        <v>8217</v>
      </c>
      <c r="E184" t="s">
        <v>897</v>
      </c>
      <c r="F184">
        <v>2012</v>
      </c>
      <c r="G184">
        <v>2015</v>
      </c>
      <c r="H184" s="42" t="s">
        <v>8456</v>
      </c>
      <c r="I184" s="42" t="s">
        <v>8299</v>
      </c>
      <c r="J184" s="45">
        <v>3973</v>
      </c>
      <c r="K184" s="46">
        <v>0</v>
      </c>
      <c r="L184" t="s">
        <v>10186</v>
      </c>
      <c r="M184" s="69" t="s">
        <v>10147</v>
      </c>
    </row>
    <row r="185" spans="1:14" x14ac:dyDescent="0.2">
      <c r="A185" t="s">
        <v>8080</v>
      </c>
      <c r="B185" s="42" t="s">
        <v>8454</v>
      </c>
      <c r="C185" t="s">
        <v>8455</v>
      </c>
      <c r="D185" t="s">
        <v>8217</v>
      </c>
      <c r="E185" t="s">
        <v>897</v>
      </c>
      <c r="F185">
        <v>2012</v>
      </c>
      <c r="G185">
        <v>2015</v>
      </c>
      <c r="H185" s="42" t="s">
        <v>8456</v>
      </c>
      <c r="I185" s="42" t="s">
        <v>8080</v>
      </c>
      <c r="J185" s="45">
        <v>3179</v>
      </c>
      <c r="K185" s="46">
        <v>0</v>
      </c>
      <c r="L185" t="s">
        <v>10186</v>
      </c>
      <c r="M185" s="69" t="s">
        <v>10147</v>
      </c>
    </row>
    <row r="186" spans="1:14" hidden="1" x14ac:dyDescent="0.2">
      <c r="B186" s="42" t="s">
        <v>8458</v>
      </c>
      <c r="C186" t="s">
        <v>8459</v>
      </c>
      <c r="D186" t="s">
        <v>8217</v>
      </c>
      <c r="E186" t="s">
        <v>897</v>
      </c>
      <c r="F186">
        <v>2012</v>
      </c>
      <c r="G186">
        <v>2015</v>
      </c>
      <c r="H186" s="42" t="s">
        <v>8460</v>
      </c>
      <c r="I186" s="42" t="s">
        <v>8291</v>
      </c>
      <c r="J186" s="45">
        <v>7652</v>
      </c>
      <c r="K186" s="46">
        <v>0</v>
      </c>
      <c r="L186" t="s">
        <v>10186</v>
      </c>
      <c r="M186" t="s">
        <v>10143</v>
      </c>
      <c r="N186" t="s">
        <v>10144</v>
      </c>
    </row>
    <row r="187" spans="1:14" x14ac:dyDescent="0.2">
      <c r="A187" t="s">
        <v>8075</v>
      </c>
      <c r="B187" s="42" t="s">
        <v>8458</v>
      </c>
      <c r="C187" t="s">
        <v>8459</v>
      </c>
      <c r="D187" t="s">
        <v>8217</v>
      </c>
      <c r="E187" t="s">
        <v>897</v>
      </c>
      <c r="F187">
        <v>2012</v>
      </c>
      <c r="G187">
        <v>2015</v>
      </c>
      <c r="H187" s="42" t="s">
        <v>8460</v>
      </c>
      <c r="I187" s="42" t="s">
        <v>8075</v>
      </c>
      <c r="J187" s="45">
        <v>23556</v>
      </c>
      <c r="K187" s="46">
        <v>0</v>
      </c>
      <c r="L187" t="s">
        <v>10186</v>
      </c>
      <c r="M187" s="69" t="s">
        <v>10147</v>
      </c>
    </row>
    <row r="188" spans="1:14" hidden="1" x14ac:dyDescent="0.2">
      <c r="B188" s="42" t="s">
        <v>8461</v>
      </c>
      <c r="C188" t="s">
        <v>8462</v>
      </c>
      <c r="D188" t="s">
        <v>8217</v>
      </c>
      <c r="E188" t="s">
        <v>897</v>
      </c>
      <c r="F188">
        <v>2012</v>
      </c>
      <c r="G188">
        <v>2015</v>
      </c>
      <c r="H188" s="42" t="s">
        <v>8463</v>
      </c>
      <c r="I188" s="42" t="s">
        <v>8118</v>
      </c>
      <c r="J188" s="45">
        <v>62395.5</v>
      </c>
      <c r="K188" s="46">
        <v>0</v>
      </c>
      <c r="L188" t="s">
        <v>10186</v>
      </c>
      <c r="M188" t="s">
        <v>10143</v>
      </c>
      <c r="N188" t="s">
        <v>10144</v>
      </c>
    </row>
    <row r="189" spans="1:14" x14ac:dyDescent="0.2">
      <c r="A189" t="s">
        <v>8099</v>
      </c>
      <c r="B189" s="42" t="s">
        <v>8464</v>
      </c>
      <c r="C189" t="s">
        <v>8465</v>
      </c>
      <c r="D189" t="s">
        <v>8217</v>
      </c>
      <c r="E189" t="s">
        <v>897</v>
      </c>
      <c r="F189">
        <v>2012</v>
      </c>
      <c r="G189">
        <v>2015</v>
      </c>
      <c r="H189" s="42" t="s">
        <v>8466</v>
      </c>
      <c r="I189" s="42" t="s">
        <v>8099</v>
      </c>
      <c r="J189" s="45">
        <v>62136</v>
      </c>
      <c r="K189" s="46">
        <v>0</v>
      </c>
      <c r="L189" t="s">
        <v>10186</v>
      </c>
      <c r="M189" s="69" t="s">
        <v>10147</v>
      </c>
    </row>
    <row r="190" spans="1:14" x14ac:dyDescent="0.2">
      <c r="A190" t="s">
        <v>8336</v>
      </c>
      <c r="B190" s="42" t="s">
        <v>8467</v>
      </c>
      <c r="C190" t="s">
        <v>8468</v>
      </c>
      <c r="D190" t="s">
        <v>8217</v>
      </c>
      <c r="E190" t="s">
        <v>897</v>
      </c>
      <c r="F190">
        <v>2012</v>
      </c>
      <c r="G190">
        <v>2015</v>
      </c>
      <c r="H190" s="42" t="s">
        <v>8469</v>
      </c>
      <c r="I190" s="42" t="s">
        <v>8336</v>
      </c>
      <c r="J190" s="45">
        <v>64607</v>
      </c>
      <c r="K190" s="46">
        <v>0</v>
      </c>
      <c r="L190" t="s">
        <v>10186</v>
      </c>
      <c r="M190" s="69" t="s">
        <v>10147</v>
      </c>
    </row>
    <row r="191" spans="1:14" ht="25.5" x14ac:dyDescent="0.2">
      <c r="A191" t="s">
        <v>8099</v>
      </c>
      <c r="B191" s="42" t="s">
        <v>8467</v>
      </c>
      <c r="C191" t="s">
        <v>8468</v>
      </c>
      <c r="D191" t="s">
        <v>8217</v>
      </c>
      <c r="E191" t="s">
        <v>897</v>
      </c>
      <c r="F191">
        <v>2012</v>
      </c>
      <c r="G191">
        <v>2015</v>
      </c>
      <c r="H191" s="42" t="s">
        <v>8469</v>
      </c>
      <c r="I191" s="42" t="s">
        <v>8470</v>
      </c>
      <c r="J191" s="45">
        <v>4822</v>
      </c>
      <c r="K191" s="46">
        <v>0</v>
      </c>
      <c r="L191" t="s">
        <v>10186</v>
      </c>
      <c r="M191" s="69" t="s">
        <v>10147</v>
      </c>
    </row>
    <row r="192" spans="1:14" hidden="1" x14ac:dyDescent="0.2">
      <c r="B192" s="42" t="s">
        <v>8471</v>
      </c>
      <c r="C192" t="s">
        <v>8472</v>
      </c>
      <c r="D192" t="s">
        <v>8217</v>
      </c>
      <c r="E192" t="s">
        <v>897</v>
      </c>
      <c r="F192">
        <v>2012</v>
      </c>
      <c r="G192">
        <v>2015</v>
      </c>
      <c r="H192" s="42" t="s">
        <v>8473</v>
      </c>
      <c r="I192" s="42" t="s">
        <v>8330</v>
      </c>
      <c r="J192" s="45">
        <v>28892.5</v>
      </c>
      <c r="K192" s="46">
        <v>0</v>
      </c>
      <c r="L192" t="s">
        <v>10186</v>
      </c>
      <c r="M192" t="s">
        <v>10143</v>
      </c>
      <c r="N192" t="s">
        <v>10144</v>
      </c>
    </row>
    <row r="193" spans="1:14" hidden="1" x14ac:dyDescent="0.2">
      <c r="B193" s="42" t="s">
        <v>8471</v>
      </c>
      <c r="C193" t="s">
        <v>8472</v>
      </c>
      <c r="D193" t="s">
        <v>8217</v>
      </c>
      <c r="E193" t="s">
        <v>897</v>
      </c>
      <c r="F193">
        <v>2012</v>
      </c>
      <c r="G193">
        <v>2015</v>
      </c>
      <c r="H193" s="42" t="s">
        <v>8473</v>
      </c>
      <c r="I193" s="42" t="s">
        <v>8239</v>
      </c>
      <c r="J193" s="45" t="s">
        <v>8226</v>
      </c>
      <c r="K193" s="46">
        <v>0</v>
      </c>
      <c r="L193" t="s">
        <v>10186</v>
      </c>
      <c r="M193" t="s">
        <v>10143</v>
      </c>
      <c r="N193" t="s">
        <v>10144</v>
      </c>
    </row>
    <row r="194" spans="1:14" hidden="1" x14ac:dyDescent="0.2">
      <c r="B194" s="42" t="s">
        <v>8471</v>
      </c>
      <c r="C194" t="s">
        <v>8472</v>
      </c>
      <c r="D194" t="s">
        <v>8217</v>
      </c>
      <c r="E194" t="s">
        <v>897</v>
      </c>
      <c r="F194">
        <v>2012</v>
      </c>
      <c r="G194">
        <v>2015</v>
      </c>
      <c r="H194" s="42" t="s">
        <v>8473</v>
      </c>
      <c r="I194" s="42" t="s">
        <v>8247</v>
      </c>
      <c r="J194" s="45">
        <v>4751</v>
      </c>
      <c r="K194" s="46">
        <v>0</v>
      </c>
      <c r="L194" t="s">
        <v>10186</v>
      </c>
      <c r="M194" t="s">
        <v>10143</v>
      </c>
      <c r="N194" t="s">
        <v>10144</v>
      </c>
    </row>
    <row r="195" spans="1:14" hidden="1" x14ac:dyDescent="0.2">
      <c r="B195" s="42" t="s">
        <v>8471</v>
      </c>
      <c r="C195" t="s">
        <v>8472</v>
      </c>
      <c r="D195" t="s">
        <v>8217</v>
      </c>
      <c r="E195" t="s">
        <v>897</v>
      </c>
      <c r="F195">
        <v>2012</v>
      </c>
      <c r="G195">
        <v>2015</v>
      </c>
      <c r="H195" s="42" t="s">
        <v>8473</v>
      </c>
      <c r="I195" s="42" t="s">
        <v>8332</v>
      </c>
      <c r="J195" s="45">
        <v>4243</v>
      </c>
      <c r="K195" s="46">
        <v>0</v>
      </c>
      <c r="L195" t="s">
        <v>10186</v>
      </c>
      <c r="M195" t="s">
        <v>10143</v>
      </c>
      <c r="N195" t="s">
        <v>10144</v>
      </c>
    </row>
    <row r="196" spans="1:14" x14ac:dyDescent="0.2">
      <c r="A196" t="s">
        <v>8075</v>
      </c>
      <c r="B196" s="42" t="s">
        <v>8471</v>
      </c>
      <c r="C196" t="s">
        <v>8472</v>
      </c>
      <c r="D196" t="s">
        <v>8217</v>
      </c>
      <c r="E196" t="s">
        <v>897</v>
      </c>
      <c r="F196">
        <v>2012</v>
      </c>
      <c r="G196">
        <v>2015</v>
      </c>
      <c r="H196" s="42" t="s">
        <v>8473</v>
      </c>
      <c r="I196" s="42" t="s">
        <v>8224</v>
      </c>
      <c r="J196" s="45">
        <v>663</v>
      </c>
      <c r="K196" s="46">
        <v>0</v>
      </c>
      <c r="L196" t="s">
        <v>10186</v>
      </c>
      <c r="M196" s="69" t="s">
        <v>10147</v>
      </c>
    </row>
    <row r="197" spans="1:14" x14ac:dyDescent="0.2">
      <c r="A197" t="s">
        <v>8099</v>
      </c>
      <c r="B197" s="42" t="s">
        <v>8471</v>
      </c>
      <c r="C197" t="s">
        <v>8472</v>
      </c>
      <c r="D197" t="s">
        <v>8217</v>
      </c>
      <c r="E197" t="s">
        <v>897</v>
      </c>
      <c r="F197">
        <v>2012</v>
      </c>
      <c r="G197">
        <v>2015</v>
      </c>
      <c r="H197" s="42" t="s">
        <v>8473</v>
      </c>
      <c r="I197" s="42" t="s">
        <v>8474</v>
      </c>
      <c r="J197" s="45">
        <v>4551</v>
      </c>
      <c r="K197" s="46">
        <v>0</v>
      </c>
      <c r="L197" t="s">
        <v>10186</v>
      </c>
      <c r="M197" s="69" t="s">
        <v>10147</v>
      </c>
    </row>
    <row r="198" spans="1:14" hidden="1" x14ac:dyDescent="0.2">
      <c r="B198" s="42" t="s">
        <v>8475</v>
      </c>
      <c r="C198" t="s">
        <v>8476</v>
      </c>
      <c r="D198" t="s">
        <v>8217</v>
      </c>
      <c r="E198" t="s">
        <v>897</v>
      </c>
      <c r="F198">
        <v>2012</v>
      </c>
      <c r="G198">
        <v>2015</v>
      </c>
      <c r="H198" s="42" t="s">
        <v>8477</v>
      </c>
      <c r="I198" s="42" t="s">
        <v>8243</v>
      </c>
      <c r="J198" s="45">
        <v>19039.5</v>
      </c>
      <c r="K198" s="46">
        <v>0</v>
      </c>
      <c r="L198" t="s">
        <v>10186</v>
      </c>
      <c r="M198" t="s">
        <v>10143</v>
      </c>
      <c r="N198" t="s">
        <v>10144</v>
      </c>
    </row>
    <row r="199" spans="1:14" hidden="1" x14ac:dyDescent="0.2">
      <c r="B199" s="42" t="s">
        <v>8475</v>
      </c>
      <c r="C199" t="s">
        <v>8476</v>
      </c>
      <c r="D199" t="s">
        <v>8217</v>
      </c>
      <c r="E199" t="s">
        <v>897</v>
      </c>
      <c r="F199">
        <v>2012</v>
      </c>
      <c r="G199">
        <v>2015</v>
      </c>
      <c r="H199" s="42" t="s">
        <v>8477</v>
      </c>
      <c r="I199" s="42" t="s">
        <v>8332</v>
      </c>
      <c r="J199" s="45">
        <v>16596</v>
      </c>
      <c r="K199" s="46">
        <v>0</v>
      </c>
      <c r="L199" t="s">
        <v>10186</v>
      </c>
      <c r="M199" t="s">
        <v>10143</v>
      </c>
      <c r="N199" t="s">
        <v>10144</v>
      </c>
    </row>
    <row r="200" spans="1:14" x14ac:dyDescent="0.2">
      <c r="A200" t="s">
        <v>8075</v>
      </c>
      <c r="B200" s="42" t="s">
        <v>8475</v>
      </c>
      <c r="C200" t="s">
        <v>8476</v>
      </c>
      <c r="D200" t="s">
        <v>8217</v>
      </c>
      <c r="E200" t="s">
        <v>897</v>
      </c>
      <c r="F200">
        <v>2012</v>
      </c>
      <c r="G200">
        <v>2015</v>
      </c>
      <c r="H200" s="42" t="s">
        <v>8477</v>
      </c>
      <c r="I200" s="42" t="s">
        <v>8079</v>
      </c>
      <c r="J200" s="45">
        <v>17445</v>
      </c>
      <c r="K200" s="46">
        <v>0</v>
      </c>
      <c r="L200" t="s">
        <v>10186</v>
      </c>
      <c r="M200" s="69" t="s">
        <v>10147</v>
      </c>
    </row>
    <row r="201" spans="1:14" hidden="1" x14ac:dyDescent="0.2">
      <c r="B201" s="42" t="s">
        <v>8478</v>
      </c>
      <c r="C201" t="s">
        <v>8479</v>
      </c>
      <c r="D201" t="s">
        <v>8217</v>
      </c>
      <c r="E201" t="s">
        <v>897</v>
      </c>
      <c r="F201">
        <v>2012</v>
      </c>
      <c r="G201">
        <v>2015</v>
      </c>
      <c r="H201" s="42" t="s">
        <v>8480</v>
      </c>
      <c r="I201" s="42" t="s">
        <v>8055</v>
      </c>
      <c r="J201" s="45">
        <v>50041.5</v>
      </c>
      <c r="K201" s="46">
        <v>0</v>
      </c>
      <c r="L201" t="s">
        <v>10186</v>
      </c>
      <c r="M201" t="s">
        <v>10143</v>
      </c>
      <c r="N201" t="s">
        <v>10144</v>
      </c>
    </row>
    <row r="202" spans="1:14" x14ac:dyDescent="0.2">
      <c r="A202" t="s">
        <v>4698</v>
      </c>
      <c r="B202" s="42" t="s">
        <v>8478</v>
      </c>
      <c r="C202" t="s">
        <v>8479</v>
      </c>
      <c r="D202" t="s">
        <v>8217</v>
      </c>
      <c r="E202" t="s">
        <v>897</v>
      </c>
      <c r="F202">
        <v>2012</v>
      </c>
      <c r="G202">
        <v>2015</v>
      </c>
      <c r="H202" s="42" t="s">
        <v>8480</v>
      </c>
      <c r="I202" s="42" t="s">
        <v>4698</v>
      </c>
      <c r="J202" s="45">
        <v>18181</v>
      </c>
      <c r="K202" s="46">
        <v>0</v>
      </c>
      <c r="L202" t="s">
        <v>10186</v>
      </c>
      <c r="M202" s="69" t="s">
        <v>10147</v>
      </c>
    </row>
    <row r="203" spans="1:14" hidden="1" x14ac:dyDescent="0.2">
      <c r="B203" s="42" t="s">
        <v>8481</v>
      </c>
      <c r="C203" t="s">
        <v>8482</v>
      </c>
      <c r="D203" t="s">
        <v>8217</v>
      </c>
      <c r="E203" t="s">
        <v>897</v>
      </c>
      <c r="F203">
        <v>2012</v>
      </c>
      <c r="G203">
        <v>2015</v>
      </c>
      <c r="H203" s="42" t="s">
        <v>8483</v>
      </c>
      <c r="I203" s="42" t="s">
        <v>8055</v>
      </c>
      <c r="J203" s="45">
        <v>4152</v>
      </c>
      <c r="K203" s="46">
        <v>0</v>
      </c>
      <c r="L203" t="s">
        <v>10186</v>
      </c>
      <c r="M203" t="s">
        <v>10143</v>
      </c>
      <c r="N203" t="s">
        <v>10144</v>
      </c>
    </row>
    <row r="204" spans="1:14" hidden="1" x14ac:dyDescent="0.2">
      <c r="B204" s="42" t="s">
        <v>8481</v>
      </c>
      <c r="C204" t="s">
        <v>8482</v>
      </c>
      <c r="D204" t="s">
        <v>8217</v>
      </c>
      <c r="E204" t="s">
        <v>897</v>
      </c>
      <c r="F204">
        <v>2012</v>
      </c>
      <c r="G204">
        <v>2015</v>
      </c>
      <c r="H204" s="42" t="s">
        <v>8483</v>
      </c>
      <c r="I204" s="42" t="s">
        <v>8484</v>
      </c>
      <c r="J204" s="45">
        <v>5000</v>
      </c>
      <c r="K204" s="46">
        <v>0</v>
      </c>
      <c r="L204" t="s">
        <v>10186</v>
      </c>
      <c r="M204" t="s">
        <v>10143</v>
      </c>
      <c r="N204" t="s">
        <v>10144</v>
      </c>
    </row>
    <row r="205" spans="1:14" x14ac:dyDescent="0.2">
      <c r="A205" t="s">
        <v>8225</v>
      </c>
      <c r="B205" s="42" t="s">
        <v>8481</v>
      </c>
      <c r="C205" t="s">
        <v>8482</v>
      </c>
      <c r="D205" t="s">
        <v>8217</v>
      </c>
      <c r="E205" t="s">
        <v>897</v>
      </c>
      <c r="F205">
        <v>2012</v>
      </c>
      <c r="G205">
        <v>2015</v>
      </c>
      <c r="H205" s="42" t="s">
        <v>8483</v>
      </c>
      <c r="I205" s="42" t="s">
        <v>8225</v>
      </c>
      <c r="J205" s="45">
        <v>38686</v>
      </c>
      <c r="K205" s="46">
        <v>0</v>
      </c>
      <c r="L205" t="s">
        <v>10186</v>
      </c>
      <c r="M205" s="69" t="s">
        <v>10147</v>
      </c>
    </row>
    <row r="206" spans="1:14" ht="25.5" hidden="1" x14ac:dyDescent="0.2">
      <c r="B206" s="42" t="s">
        <v>4695</v>
      </c>
      <c r="C206" t="s">
        <v>8485</v>
      </c>
      <c r="D206" t="s">
        <v>8217</v>
      </c>
      <c r="E206" t="s">
        <v>897</v>
      </c>
      <c r="F206">
        <v>2012</v>
      </c>
      <c r="G206">
        <v>2015</v>
      </c>
      <c r="H206" s="42" t="s">
        <v>8486</v>
      </c>
      <c r="I206" s="42" t="s">
        <v>5833</v>
      </c>
      <c r="J206" s="45">
        <v>7072</v>
      </c>
      <c r="K206" s="46">
        <v>0</v>
      </c>
      <c r="L206" t="s">
        <v>10186</v>
      </c>
      <c r="M206" t="s">
        <v>10143</v>
      </c>
      <c r="N206" t="s">
        <v>10144</v>
      </c>
    </row>
    <row r="207" spans="1:14" ht="25.5" x14ac:dyDescent="0.2">
      <c r="A207" t="s">
        <v>4698</v>
      </c>
      <c r="B207" s="42" t="s">
        <v>4695</v>
      </c>
      <c r="C207" t="s">
        <v>8485</v>
      </c>
      <c r="D207" t="s">
        <v>8217</v>
      </c>
      <c r="E207" t="s">
        <v>897</v>
      </c>
      <c r="F207">
        <v>2012</v>
      </c>
      <c r="G207">
        <v>2015</v>
      </c>
      <c r="H207" s="42" t="s">
        <v>8486</v>
      </c>
      <c r="I207" s="42" t="s">
        <v>4698</v>
      </c>
      <c r="J207" s="45">
        <v>32204.5</v>
      </c>
      <c r="K207" s="46">
        <v>0</v>
      </c>
      <c r="L207" t="s">
        <v>10186</v>
      </c>
      <c r="M207" s="69" t="s">
        <v>10147</v>
      </c>
    </row>
    <row r="208" spans="1:14" ht="25.5" x14ac:dyDescent="0.2">
      <c r="A208" t="s">
        <v>8091</v>
      </c>
      <c r="B208" s="42" t="s">
        <v>4695</v>
      </c>
      <c r="C208" t="s">
        <v>8485</v>
      </c>
      <c r="D208" t="s">
        <v>8217</v>
      </c>
      <c r="E208" t="s">
        <v>897</v>
      </c>
      <c r="F208">
        <v>2012</v>
      </c>
      <c r="G208">
        <v>2015</v>
      </c>
      <c r="H208" s="42" t="s">
        <v>8486</v>
      </c>
      <c r="I208" s="42" t="s">
        <v>8487</v>
      </c>
      <c r="J208" s="45">
        <v>6425.5</v>
      </c>
      <c r="K208" s="46">
        <v>0</v>
      </c>
      <c r="L208" t="s">
        <v>10186</v>
      </c>
      <c r="M208" s="69" t="s">
        <v>10147</v>
      </c>
    </row>
    <row r="209" spans="1:14" ht="25.5" x14ac:dyDescent="0.2">
      <c r="A209" t="s">
        <v>8075</v>
      </c>
      <c r="B209" s="42" t="s">
        <v>4695</v>
      </c>
      <c r="C209" t="s">
        <v>8485</v>
      </c>
      <c r="D209" t="s">
        <v>8217</v>
      </c>
      <c r="E209" t="s">
        <v>897</v>
      </c>
      <c r="F209">
        <v>2012</v>
      </c>
      <c r="G209">
        <v>2015</v>
      </c>
      <c r="H209" s="42" t="s">
        <v>8486</v>
      </c>
      <c r="I209" s="42" t="s">
        <v>8075</v>
      </c>
      <c r="J209" s="45">
        <v>9145</v>
      </c>
      <c r="K209" s="46">
        <v>0</v>
      </c>
      <c r="L209" t="s">
        <v>10186</v>
      </c>
      <c r="M209" s="69" t="s">
        <v>10147</v>
      </c>
    </row>
    <row r="210" spans="1:14" hidden="1" x14ac:dyDescent="0.2">
      <c r="B210" s="42" t="s">
        <v>8488</v>
      </c>
      <c r="C210" t="s">
        <v>8489</v>
      </c>
      <c r="D210" t="s">
        <v>8217</v>
      </c>
      <c r="E210" t="s">
        <v>897</v>
      </c>
      <c r="F210">
        <v>2012</v>
      </c>
      <c r="G210">
        <v>2015</v>
      </c>
      <c r="H210" s="42" t="s">
        <v>8490</v>
      </c>
      <c r="I210" s="42" t="s">
        <v>3511</v>
      </c>
      <c r="J210" s="45">
        <v>22793</v>
      </c>
      <c r="K210" s="46">
        <v>0</v>
      </c>
      <c r="L210" t="s">
        <v>10184</v>
      </c>
      <c r="M210" t="s">
        <v>10143</v>
      </c>
      <c r="N210" t="s">
        <v>10144</v>
      </c>
    </row>
    <row r="211" spans="1:14" hidden="1" x14ac:dyDescent="0.2">
      <c r="B211" s="42" t="s">
        <v>8488</v>
      </c>
      <c r="C211" t="s">
        <v>8489</v>
      </c>
      <c r="D211" t="s">
        <v>8217</v>
      </c>
      <c r="E211" t="s">
        <v>897</v>
      </c>
      <c r="F211">
        <v>2012</v>
      </c>
      <c r="G211">
        <v>2015</v>
      </c>
      <c r="H211" s="42" t="s">
        <v>8490</v>
      </c>
      <c r="I211" s="42" t="s">
        <v>3372</v>
      </c>
      <c r="J211" s="45">
        <v>36138.5</v>
      </c>
      <c r="K211" s="46">
        <v>0</v>
      </c>
      <c r="L211" t="s">
        <v>10184</v>
      </c>
      <c r="M211" t="s">
        <v>10143</v>
      </c>
      <c r="N211" t="s">
        <v>10144</v>
      </c>
    </row>
    <row r="212" spans="1:14" hidden="1" x14ac:dyDescent="0.2">
      <c r="B212" s="42" t="s">
        <v>8491</v>
      </c>
      <c r="C212" t="s">
        <v>8492</v>
      </c>
      <c r="D212" t="s">
        <v>8217</v>
      </c>
      <c r="E212" t="s">
        <v>897</v>
      </c>
      <c r="F212">
        <v>2012</v>
      </c>
      <c r="G212">
        <v>2015</v>
      </c>
      <c r="H212" s="42" t="s">
        <v>8493</v>
      </c>
      <c r="I212" s="42" t="s">
        <v>8494</v>
      </c>
      <c r="J212" s="45">
        <v>12827.1</v>
      </c>
      <c r="K212" s="46">
        <v>0</v>
      </c>
      <c r="L212" t="s">
        <v>10186</v>
      </c>
      <c r="M212" t="s">
        <v>10143</v>
      </c>
      <c r="N212" t="s">
        <v>10144</v>
      </c>
    </row>
    <row r="213" spans="1:14" x14ac:dyDescent="0.2">
      <c r="A213" t="s">
        <v>8075</v>
      </c>
      <c r="B213" s="42" t="s">
        <v>8491</v>
      </c>
      <c r="C213" t="s">
        <v>8492</v>
      </c>
      <c r="D213" t="s">
        <v>8217</v>
      </c>
      <c r="E213" t="s">
        <v>897</v>
      </c>
      <c r="F213">
        <v>2012</v>
      </c>
      <c r="G213">
        <v>2015</v>
      </c>
      <c r="H213" s="42" t="s">
        <v>8493</v>
      </c>
      <c r="I213" s="42" t="s">
        <v>8111</v>
      </c>
      <c r="J213" s="45">
        <v>8430.5300000000007</v>
      </c>
      <c r="K213" s="46">
        <v>0</v>
      </c>
      <c r="L213" t="s">
        <v>10186</v>
      </c>
      <c r="M213" s="69" t="s">
        <v>10147</v>
      </c>
    </row>
    <row r="214" spans="1:14" x14ac:dyDescent="0.2">
      <c r="A214" t="s">
        <v>8075</v>
      </c>
      <c r="B214" s="42" t="s">
        <v>8491</v>
      </c>
      <c r="C214" t="s">
        <v>8492</v>
      </c>
      <c r="D214" t="s">
        <v>8217</v>
      </c>
      <c r="E214" t="s">
        <v>897</v>
      </c>
      <c r="F214">
        <v>2012</v>
      </c>
      <c r="G214">
        <v>2015</v>
      </c>
      <c r="H214" s="42" t="s">
        <v>8493</v>
      </c>
      <c r="I214" s="42" t="s">
        <v>8075</v>
      </c>
      <c r="J214" s="45">
        <v>6297.62</v>
      </c>
      <c r="K214" s="46">
        <v>0</v>
      </c>
      <c r="L214" t="s">
        <v>10186</v>
      </c>
      <c r="M214" s="69" t="s">
        <v>10147</v>
      </c>
    </row>
    <row r="215" spans="1:14" x14ac:dyDescent="0.2">
      <c r="A215" t="s">
        <v>8080</v>
      </c>
      <c r="B215" s="42" t="s">
        <v>8491</v>
      </c>
      <c r="C215" t="s">
        <v>8492</v>
      </c>
      <c r="D215" t="s">
        <v>8217</v>
      </c>
      <c r="E215" t="s">
        <v>897</v>
      </c>
      <c r="F215">
        <v>2012</v>
      </c>
      <c r="G215">
        <v>2015</v>
      </c>
      <c r="H215" s="42" t="s">
        <v>8493</v>
      </c>
      <c r="I215" s="42" t="s">
        <v>8080</v>
      </c>
      <c r="J215" s="45">
        <v>5510.25</v>
      </c>
      <c r="K215" s="46">
        <v>0</v>
      </c>
      <c r="L215" t="s">
        <v>10186</v>
      </c>
      <c r="M215" s="69" t="s">
        <v>10147</v>
      </c>
    </row>
    <row r="216" spans="1:14" ht="25.5" x14ac:dyDescent="0.2">
      <c r="A216" t="s">
        <v>8075</v>
      </c>
      <c r="B216" s="42" t="s">
        <v>8495</v>
      </c>
      <c r="C216" t="s">
        <v>8496</v>
      </c>
      <c r="D216" t="s">
        <v>8217</v>
      </c>
      <c r="E216" t="s">
        <v>897</v>
      </c>
      <c r="F216">
        <v>2012</v>
      </c>
      <c r="G216">
        <v>2015</v>
      </c>
      <c r="H216" s="42" t="s">
        <v>8497</v>
      </c>
      <c r="I216" s="42" t="s">
        <v>8414</v>
      </c>
      <c r="J216" s="45">
        <v>20357</v>
      </c>
      <c r="K216" s="46">
        <v>0</v>
      </c>
      <c r="L216" t="s">
        <v>10186</v>
      </c>
      <c r="M216" s="69" t="s">
        <v>10147</v>
      </c>
    </row>
    <row r="217" spans="1:14" hidden="1" x14ac:dyDescent="0.2">
      <c r="B217" s="42" t="s">
        <v>8498</v>
      </c>
      <c r="C217" t="s">
        <v>8499</v>
      </c>
      <c r="D217" t="s">
        <v>8217</v>
      </c>
      <c r="E217" t="s">
        <v>897</v>
      </c>
      <c r="F217">
        <v>2012</v>
      </c>
      <c r="G217">
        <v>2015</v>
      </c>
      <c r="H217" s="42" t="s">
        <v>8500</v>
      </c>
      <c r="I217" s="42" t="s">
        <v>3511</v>
      </c>
      <c r="J217" s="45">
        <v>26761.5</v>
      </c>
      <c r="K217" s="46">
        <v>0</v>
      </c>
      <c r="L217" t="s">
        <v>10186</v>
      </c>
      <c r="M217" t="s">
        <v>10143</v>
      </c>
      <c r="N217" t="s">
        <v>10144</v>
      </c>
    </row>
    <row r="218" spans="1:14" x14ac:dyDescent="0.2">
      <c r="A218" t="s">
        <v>4698</v>
      </c>
      <c r="B218" s="42" t="s">
        <v>8498</v>
      </c>
      <c r="C218" t="s">
        <v>8499</v>
      </c>
      <c r="D218" t="s">
        <v>8217</v>
      </c>
      <c r="E218" t="s">
        <v>897</v>
      </c>
      <c r="F218">
        <v>2012</v>
      </c>
      <c r="G218">
        <v>2015</v>
      </c>
      <c r="H218" s="42" t="s">
        <v>8500</v>
      </c>
      <c r="I218" s="42" t="s">
        <v>4698</v>
      </c>
      <c r="J218" s="45">
        <v>44451.5</v>
      </c>
      <c r="K218" s="46">
        <v>0</v>
      </c>
      <c r="L218" t="s">
        <v>10186</v>
      </c>
      <c r="M218" s="69" t="s">
        <v>10147</v>
      </c>
    </row>
    <row r="219" spans="1:14" x14ac:dyDescent="0.2">
      <c r="A219" t="s">
        <v>8075</v>
      </c>
      <c r="B219" s="42" t="s">
        <v>8501</v>
      </c>
      <c r="C219" t="s">
        <v>8502</v>
      </c>
      <c r="D219" t="s">
        <v>8217</v>
      </c>
      <c r="E219" t="s">
        <v>897</v>
      </c>
      <c r="F219">
        <v>2012</v>
      </c>
      <c r="G219">
        <v>2015</v>
      </c>
      <c r="H219" s="42" t="s">
        <v>8503</v>
      </c>
      <c r="I219" s="42" t="s">
        <v>8132</v>
      </c>
      <c r="J219" s="45">
        <v>10685.5</v>
      </c>
      <c r="K219" s="46">
        <v>0</v>
      </c>
      <c r="L219" t="s">
        <v>10184</v>
      </c>
      <c r="M219" s="69" t="s">
        <v>10147</v>
      </c>
    </row>
    <row r="220" spans="1:14" hidden="1" x14ac:dyDescent="0.2">
      <c r="B220" s="42" t="s">
        <v>8504</v>
      </c>
      <c r="C220" t="s">
        <v>8505</v>
      </c>
      <c r="D220" t="s">
        <v>8217</v>
      </c>
      <c r="E220" t="s">
        <v>897</v>
      </c>
      <c r="F220">
        <v>2012</v>
      </c>
      <c r="G220">
        <v>2014</v>
      </c>
      <c r="H220" s="42" t="s">
        <v>8506</v>
      </c>
      <c r="I220" s="42" t="s">
        <v>8343</v>
      </c>
      <c r="J220" s="45">
        <v>10579</v>
      </c>
      <c r="K220" s="46">
        <v>0</v>
      </c>
      <c r="L220" t="s">
        <v>10184</v>
      </c>
      <c r="M220" t="s">
        <v>10143</v>
      </c>
      <c r="N220" t="s">
        <v>10144</v>
      </c>
    </row>
    <row r="221" spans="1:14" hidden="1" x14ac:dyDescent="0.2">
      <c r="B221" s="42" t="s">
        <v>8507</v>
      </c>
      <c r="C221" t="s">
        <v>8508</v>
      </c>
      <c r="D221" t="s">
        <v>8217</v>
      </c>
      <c r="E221" t="s">
        <v>897</v>
      </c>
      <c r="F221">
        <v>2012</v>
      </c>
      <c r="G221">
        <v>2015</v>
      </c>
      <c r="H221" s="42" t="s">
        <v>8509</v>
      </c>
      <c r="I221" s="42" t="s">
        <v>8510</v>
      </c>
      <c r="J221" s="45">
        <v>41840.68</v>
      </c>
      <c r="K221" s="46">
        <v>0</v>
      </c>
      <c r="L221" t="s">
        <v>10184</v>
      </c>
      <c r="M221" t="s">
        <v>10143</v>
      </c>
      <c r="N221" t="s">
        <v>10144</v>
      </c>
    </row>
    <row r="222" spans="1:14" x14ac:dyDescent="0.2">
      <c r="A222" t="s">
        <v>4698</v>
      </c>
      <c r="B222" s="42" t="s">
        <v>8507</v>
      </c>
      <c r="C222" t="s">
        <v>8508</v>
      </c>
      <c r="D222" t="s">
        <v>8217</v>
      </c>
      <c r="E222" t="s">
        <v>897</v>
      </c>
      <c r="F222">
        <v>2012</v>
      </c>
      <c r="G222">
        <v>2015</v>
      </c>
      <c r="H222" s="42" t="s">
        <v>8509</v>
      </c>
      <c r="I222" s="42" t="s">
        <v>4698</v>
      </c>
      <c r="J222" s="45">
        <v>36456.15</v>
      </c>
      <c r="K222" s="46">
        <v>0</v>
      </c>
      <c r="L222" t="s">
        <v>10184</v>
      </c>
      <c r="M222" s="69" t="s">
        <v>10147</v>
      </c>
    </row>
    <row r="223" spans="1:14" x14ac:dyDescent="0.2">
      <c r="A223" t="s">
        <v>8095</v>
      </c>
      <c r="B223" s="42" t="s">
        <v>8507</v>
      </c>
      <c r="C223" t="s">
        <v>8508</v>
      </c>
      <c r="D223" t="s">
        <v>8217</v>
      </c>
      <c r="E223" t="s">
        <v>897</v>
      </c>
      <c r="F223">
        <v>2012</v>
      </c>
      <c r="G223">
        <v>2015</v>
      </c>
      <c r="H223" s="42" t="s">
        <v>8509</v>
      </c>
      <c r="I223" s="42" t="s">
        <v>8095</v>
      </c>
      <c r="J223" s="45">
        <v>2125.67</v>
      </c>
      <c r="K223" s="46">
        <v>0</v>
      </c>
      <c r="L223" t="s">
        <v>10184</v>
      </c>
      <c r="M223" s="69" t="s">
        <v>10147</v>
      </c>
    </row>
    <row r="224" spans="1:14" x14ac:dyDescent="0.2">
      <c r="A224" t="s">
        <v>8095</v>
      </c>
      <c r="B224" s="42" t="s">
        <v>8511</v>
      </c>
      <c r="C224" t="s">
        <v>8512</v>
      </c>
      <c r="D224" t="s">
        <v>8217</v>
      </c>
      <c r="E224" t="s">
        <v>897</v>
      </c>
      <c r="F224">
        <v>2012</v>
      </c>
      <c r="G224">
        <v>2015</v>
      </c>
      <c r="H224" s="42" t="s">
        <v>8513</v>
      </c>
      <c r="I224" s="42" t="s">
        <v>8295</v>
      </c>
      <c r="J224" s="45">
        <v>85967</v>
      </c>
      <c r="K224" s="46">
        <v>0</v>
      </c>
      <c r="L224" t="s">
        <v>10184</v>
      </c>
      <c r="M224" s="69" t="s">
        <v>10147</v>
      </c>
    </row>
    <row r="225" spans="1:14" x14ac:dyDescent="0.2">
      <c r="A225" t="s">
        <v>8336</v>
      </c>
      <c r="B225" s="42" t="s">
        <v>8514</v>
      </c>
      <c r="C225" t="s">
        <v>8515</v>
      </c>
      <c r="D225" t="s">
        <v>8217</v>
      </c>
      <c r="E225" t="s">
        <v>897</v>
      </c>
      <c r="F225">
        <v>2012</v>
      </c>
      <c r="G225">
        <v>2015</v>
      </c>
      <c r="H225" s="42" t="s">
        <v>8516</v>
      </c>
      <c r="I225" s="42" t="s">
        <v>8336</v>
      </c>
      <c r="J225" s="45">
        <v>60212.41</v>
      </c>
      <c r="K225" s="46">
        <v>0</v>
      </c>
      <c r="L225" t="s">
        <v>10186</v>
      </c>
      <c r="M225" s="69" t="s">
        <v>10147</v>
      </c>
    </row>
    <row r="226" spans="1:14" x14ac:dyDescent="0.2">
      <c r="A226" t="s">
        <v>8095</v>
      </c>
      <c r="B226" s="42" t="s">
        <v>8514</v>
      </c>
      <c r="C226" t="s">
        <v>8515</v>
      </c>
      <c r="D226" t="s">
        <v>8217</v>
      </c>
      <c r="E226" t="s">
        <v>897</v>
      </c>
      <c r="F226">
        <v>2012</v>
      </c>
      <c r="G226">
        <v>2015</v>
      </c>
      <c r="H226" s="42" t="s">
        <v>8516</v>
      </c>
      <c r="I226" s="42" t="s">
        <v>8095</v>
      </c>
      <c r="J226" s="45">
        <v>14197.59</v>
      </c>
      <c r="K226" s="46">
        <v>0</v>
      </c>
      <c r="L226" t="s">
        <v>10186</v>
      </c>
      <c r="M226" s="69" t="s">
        <v>10147</v>
      </c>
    </row>
    <row r="227" spans="1:14" hidden="1" x14ac:dyDescent="0.2">
      <c r="B227" s="42" t="s">
        <v>8517</v>
      </c>
      <c r="C227" t="s">
        <v>8518</v>
      </c>
      <c r="D227" t="s">
        <v>8217</v>
      </c>
      <c r="E227" t="s">
        <v>897</v>
      </c>
      <c r="F227">
        <v>2012</v>
      </c>
      <c r="G227">
        <v>2015</v>
      </c>
      <c r="H227" s="42" t="s">
        <v>8519</v>
      </c>
      <c r="I227" s="42" t="s">
        <v>8520</v>
      </c>
      <c r="J227" s="45">
        <v>16863.41</v>
      </c>
      <c r="K227" s="46">
        <v>0</v>
      </c>
      <c r="L227" t="s">
        <v>10184</v>
      </c>
      <c r="M227" t="s">
        <v>10143</v>
      </c>
      <c r="N227" t="s">
        <v>10144</v>
      </c>
    </row>
    <row r="228" spans="1:14" x14ac:dyDescent="0.2">
      <c r="A228" t="s">
        <v>8075</v>
      </c>
      <c r="B228" s="42" t="s">
        <v>8517</v>
      </c>
      <c r="C228" t="s">
        <v>8518</v>
      </c>
      <c r="D228" t="s">
        <v>8217</v>
      </c>
      <c r="E228" t="s">
        <v>897</v>
      </c>
      <c r="F228">
        <v>2012</v>
      </c>
      <c r="G228">
        <v>2015</v>
      </c>
      <c r="H228" s="42" t="s">
        <v>8519</v>
      </c>
      <c r="I228" s="42" t="s">
        <v>8132</v>
      </c>
      <c r="J228" s="45">
        <v>39897.589999999997</v>
      </c>
      <c r="K228" s="46">
        <v>0</v>
      </c>
      <c r="L228" t="s">
        <v>10184</v>
      </c>
      <c r="M228" s="69" t="s">
        <v>10147</v>
      </c>
    </row>
    <row r="229" spans="1:14" x14ac:dyDescent="0.2">
      <c r="A229" t="s">
        <v>8091</v>
      </c>
      <c r="B229" s="42" t="s">
        <v>8521</v>
      </c>
      <c r="C229" t="s">
        <v>8522</v>
      </c>
      <c r="D229" t="s">
        <v>8217</v>
      </c>
      <c r="E229" t="s">
        <v>897</v>
      </c>
      <c r="F229">
        <v>2012</v>
      </c>
      <c r="G229">
        <v>2015</v>
      </c>
      <c r="H229" s="42" t="s">
        <v>8523</v>
      </c>
      <c r="I229" s="42" t="s">
        <v>8091</v>
      </c>
      <c r="J229" s="45">
        <v>43605</v>
      </c>
      <c r="K229" s="46">
        <v>0</v>
      </c>
      <c r="L229" t="s">
        <v>10184</v>
      </c>
      <c r="M229" s="69" t="s">
        <v>10147</v>
      </c>
    </row>
    <row r="230" spans="1:14" hidden="1" x14ac:dyDescent="0.2">
      <c r="B230" s="42" t="s">
        <v>8524</v>
      </c>
      <c r="C230" t="s">
        <v>8525</v>
      </c>
      <c r="D230" t="s">
        <v>8217</v>
      </c>
      <c r="E230" t="s">
        <v>897</v>
      </c>
      <c r="F230">
        <v>2012</v>
      </c>
      <c r="G230">
        <v>2015</v>
      </c>
      <c r="H230" s="42" t="s">
        <v>8526</v>
      </c>
      <c r="I230" s="42" t="s">
        <v>3511</v>
      </c>
      <c r="J230" s="45">
        <v>16958.5</v>
      </c>
      <c r="K230" s="46">
        <v>0</v>
      </c>
      <c r="L230" t="s">
        <v>10186</v>
      </c>
      <c r="M230" t="s">
        <v>10143</v>
      </c>
      <c r="N230" t="s">
        <v>10144</v>
      </c>
    </row>
    <row r="231" spans="1:14" x14ac:dyDescent="0.2">
      <c r="A231" t="s">
        <v>4698</v>
      </c>
      <c r="B231" s="42" t="s">
        <v>8524</v>
      </c>
      <c r="C231" t="s">
        <v>8525</v>
      </c>
      <c r="D231" t="s">
        <v>8217</v>
      </c>
      <c r="E231" t="s">
        <v>897</v>
      </c>
      <c r="F231">
        <v>2012</v>
      </c>
      <c r="G231">
        <v>2015</v>
      </c>
      <c r="H231" s="42" t="s">
        <v>8526</v>
      </c>
      <c r="I231" s="42" t="s">
        <v>4698</v>
      </c>
      <c r="J231" s="45">
        <v>36040</v>
      </c>
      <c r="K231" s="46">
        <v>0</v>
      </c>
      <c r="L231" t="s">
        <v>10186</v>
      </c>
      <c r="M231" s="69" t="s">
        <v>10147</v>
      </c>
    </row>
    <row r="232" spans="1:14" hidden="1" x14ac:dyDescent="0.2">
      <c r="B232" s="42" t="s">
        <v>8527</v>
      </c>
      <c r="C232" t="s">
        <v>8528</v>
      </c>
      <c r="D232" t="s">
        <v>8217</v>
      </c>
      <c r="E232" t="s">
        <v>897</v>
      </c>
      <c r="F232">
        <v>2012</v>
      </c>
      <c r="G232">
        <v>2015</v>
      </c>
      <c r="H232" s="42" t="s">
        <v>8529</v>
      </c>
      <c r="I232" s="42" t="s">
        <v>8530</v>
      </c>
      <c r="J232" s="45">
        <v>83687.5</v>
      </c>
      <c r="K232" s="46">
        <v>0</v>
      </c>
      <c r="L232" t="s">
        <v>10184</v>
      </c>
      <c r="M232" t="s">
        <v>10143</v>
      </c>
      <c r="N232" t="s">
        <v>10144</v>
      </c>
    </row>
    <row r="233" spans="1:14" ht="25.5" hidden="1" x14ac:dyDescent="0.2">
      <c r="B233" s="42" t="s">
        <v>8531</v>
      </c>
      <c r="C233" t="s">
        <v>8532</v>
      </c>
      <c r="D233" t="s">
        <v>8217</v>
      </c>
      <c r="E233" t="s">
        <v>897</v>
      </c>
      <c r="F233">
        <v>2012</v>
      </c>
      <c r="G233">
        <v>2015</v>
      </c>
      <c r="H233" s="42" t="s">
        <v>8533</v>
      </c>
      <c r="I233" s="42" t="s">
        <v>8051</v>
      </c>
      <c r="J233" s="45">
        <v>16870</v>
      </c>
      <c r="K233" s="46">
        <v>0</v>
      </c>
      <c r="L233" t="s">
        <v>10186</v>
      </c>
      <c r="M233" t="s">
        <v>10143</v>
      </c>
      <c r="N233" t="s">
        <v>10144</v>
      </c>
    </row>
    <row r="234" spans="1:14" ht="25.5" hidden="1" x14ac:dyDescent="0.2">
      <c r="B234" s="42" t="s">
        <v>8531</v>
      </c>
      <c r="C234" t="s">
        <v>8532</v>
      </c>
      <c r="D234" t="s">
        <v>8217</v>
      </c>
      <c r="E234" t="s">
        <v>897</v>
      </c>
      <c r="F234">
        <v>2012</v>
      </c>
      <c r="G234">
        <v>2015</v>
      </c>
      <c r="H234" s="42" t="s">
        <v>8533</v>
      </c>
      <c r="I234" s="42" t="s">
        <v>8055</v>
      </c>
      <c r="J234" s="45">
        <v>5880</v>
      </c>
      <c r="K234" s="46">
        <v>0</v>
      </c>
      <c r="L234" t="s">
        <v>10186</v>
      </c>
      <c r="M234" t="s">
        <v>10143</v>
      </c>
      <c r="N234" t="s">
        <v>10144</v>
      </c>
    </row>
    <row r="235" spans="1:14" ht="25.5" hidden="1" x14ac:dyDescent="0.2">
      <c r="A235" t="s">
        <v>8177</v>
      </c>
      <c r="B235" s="42" t="s">
        <v>8531</v>
      </c>
      <c r="C235" t="s">
        <v>8532</v>
      </c>
      <c r="D235" t="s">
        <v>8217</v>
      </c>
      <c r="E235" t="s">
        <v>897</v>
      </c>
      <c r="F235">
        <v>2012</v>
      </c>
      <c r="G235">
        <v>2015</v>
      </c>
      <c r="H235" s="42" t="s">
        <v>8533</v>
      </c>
      <c r="I235" s="42" t="s">
        <v>8177</v>
      </c>
      <c r="J235" s="45">
        <v>13090</v>
      </c>
      <c r="K235" s="46">
        <v>0</v>
      </c>
      <c r="L235" t="s">
        <v>10186</v>
      </c>
      <c r="M235" s="69" t="s">
        <v>10147</v>
      </c>
    </row>
    <row r="236" spans="1:14" ht="25.5" x14ac:dyDescent="0.2">
      <c r="A236" t="s">
        <v>8075</v>
      </c>
      <c r="B236" s="42" t="s">
        <v>8531</v>
      </c>
      <c r="C236" t="s">
        <v>8532</v>
      </c>
      <c r="D236" t="s">
        <v>8217</v>
      </c>
      <c r="E236" t="s">
        <v>897</v>
      </c>
      <c r="F236">
        <v>2012</v>
      </c>
      <c r="G236">
        <v>2015</v>
      </c>
      <c r="H236" s="42" t="s">
        <v>8533</v>
      </c>
      <c r="I236" s="42" t="s">
        <v>8224</v>
      </c>
      <c r="J236" s="45">
        <v>7770</v>
      </c>
      <c r="K236" s="46">
        <v>0</v>
      </c>
      <c r="L236" t="s">
        <v>10186</v>
      </c>
      <c r="M236" s="69" t="s">
        <v>10147</v>
      </c>
    </row>
    <row r="237" spans="1:14" x14ac:dyDescent="0.2">
      <c r="A237" t="s">
        <v>8095</v>
      </c>
      <c r="B237" s="42" t="s">
        <v>8534</v>
      </c>
      <c r="C237" t="s">
        <v>8535</v>
      </c>
      <c r="D237" t="s">
        <v>8217</v>
      </c>
      <c r="E237" t="s">
        <v>897</v>
      </c>
      <c r="F237">
        <v>2012</v>
      </c>
      <c r="G237">
        <v>2015</v>
      </c>
      <c r="H237" s="42" t="s">
        <v>8536</v>
      </c>
      <c r="I237" s="42" t="s">
        <v>8537</v>
      </c>
      <c r="J237" s="45">
        <v>46605.5</v>
      </c>
      <c r="K237" s="46">
        <v>0</v>
      </c>
      <c r="L237" t="s">
        <v>10186</v>
      </c>
      <c r="M237" s="69" t="s">
        <v>10147</v>
      </c>
    </row>
    <row r="238" spans="1:14" hidden="1" x14ac:dyDescent="0.2">
      <c r="B238" s="42" t="s">
        <v>8538</v>
      </c>
      <c r="C238" t="s">
        <v>8539</v>
      </c>
      <c r="D238" t="s">
        <v>8217</v>
      </c>
      <c r="E238" t="s">
        <v>897</v>
      </c>
      <c r="F238">
        <v>2012</v>
      </c>
      <c r="G238">
        <v>2015</v>
      </c>
      <c r="H238" s="42" t="s">
        <v>8540</v>
      </c>
      <c r="I238" s="42" t="s">
        <v>8541</v>
      </c>
      <c r="J238" s="45">
        <v>23106.2</v>
      </c>
      <c r="K238" s="46">
        <v>0</v>
      </c>
      <c r="L238" t="s">
        <v>10184</v>
      </c>
      <c r="M238" t="s">
        <v>10143</v>
      </c>
      <c r="N238" t="s">
        <v>10144</v>
      </c>
    </row>
    <row r="239" spans="1:14" x14ac:dyDescent="0.2">
      <c r="A239" t="s">
        <v>8075</v>
      </c>
      <c r="B239" s="42" t="s">
        <v>8538</v>
      </c>
      <c r="C239" t="s">
        <v>8539</v>
      </c>
      <c r="D239" t="s">
        <v>8217</v>
      </c>
      <c r="E239" t="s">
        <v>897</v>
      </c>
      <c r="F239">
        <v>2012</v>
      </c>
      <c r="G239">
        <v>2015</v>
      </c>
      <c r="H239" s="42" t="s">
        <v>8540</v>
      </c>
      <c r="I239" s="42" t="s">
        <v>8542</v>
      </c>
      <c r="J239" s="45">
        <v>18457.8</v>
      </c>
      <c r="K239" s="46">
        <v>0</v>
      </c>
      <c r="L239" t="s">
        <v>10184</v>
      </c>
      <c r="M239" s="69" t="s">
        <v>10147</v>
      </c>
    </row>
    <row r="240" spans="1:14" x14ac:dyDescent="0.2">
      <c r="A240" t="s">
        <v>8075</v>
      </c>
      <c r="B240" s="42" t="s">
        <v>8543</v>
      </c>
      <c r="C240" t="s">
        <v>8544</v>
      </c>
      <c r="D240" t="s">
        <v>8217</v>
      </c>
      <c r="E240" t="s">
        <v>897</v>
      </c>
      <c r="F240">
        <v>2012</v>
      </c>
      <c r="G240">
        <v>2015</v>
      </c>
      <c r="H240" s="42" t="s">
        <v>5162</v>
      </c>
      <c r="I240" s="42" t="s">
        <v>8075</v>
      </c>
      <c r="J240" s="45">
        <v>44935</v>
      </c>
      <c r="K240" s="46">
        <v>0</v>
      </c>
      <c r="L240" t="s">
        <v>10186</v>
      </c>
      <c r="M240" s="69" t="s">
        <v>10147</v>
      </c>
    </row>
    <row r="241" spans="1:14" x14ac:dyDescent="0.2">
      <c r="A241" t="s">
        <v>8075</v>
      </c>
      <c r="B241" s="42" t="s">
        <v>8545</v>
      </c>
      <c r="C241" t="s">
        <v>8546</v>
      </c>
      <c r="D241" t="s">
        <v>8217</v>
      </c>
      <c r="E241" t="s">
        <v>897</v>
      </c>
      <c r="F241">
        <v>2012</v>
      </c>
      <c r="G241">
        <v>2015</v>
      </c>
      <c r="H241" s="42" t="s">
        <v>8547</v>
      </c>
      <c r="I241" s="42" t="s">
        <v>8111</v>
      </c>
      <c r="J241" s="45">
        <v>41026.5</v>
      </c>
      <c r="K241" s="46">
        <v>0</v>
      </c>
      <c r="L241" t="s">
        <v>10186</v>
      </c>
      <c r="M241" s="69" t="s">
        <v>10147</v>
      </c>
    </row>
    <row r="242" spans="1:14" hidden="1" x14ac:dyDescent="0.2">
      <c r="B242" s="42" t="s">
        <v>8548</v>
      </c>
      <c r="C242" t="s">
        <v>8549</v>
      </c>
      <c r="D242" t="s">
        <v>8217</v>
      </c>
      <c r="E242" t="s">
        <v>897</v>
      </c>
      <c r="F242">
        <v>2012</v>
      </c>
      <c r="G242">
        <v>2015</v>
      </c>
      <c r="H242" s="42" t="s">
        <v>8550</v>
      </c>
      <c r="I242" s="42" t="s">
        <v>8551</v>
      </c>
      <c r="J242" s="45">
        <v>16179</v>
      </c>
      <c r="K242" s="46">
        <v>0</v>
      </c>
      <c r="L242" t="s">
        <v>10184</v>
      </c>
      <c r="M242" t="s">
        <v>10143</v>
      </c>
      <c r="N242" t="s">
        <v>10144</v>
      </c>
    </row>
    <row r="243" spans="1:14" x14ac:dyDescent="0.2">
      <c r="A243" t="s">
        <v>4698</v>
      </c>
      <c r="B243" s="42" t="s">
        <v>8548</v>
      </c>
      <c r="C243" t="s">
        <v>8549</v>
      </c>
      <c r="D243" t="s">
        <v>8217</v>
      </c>
      <c r="E243" t="s">
        <v>897</v>
      </c>
      <c r="F243">
        <v>2012</v>
      </c>
      <c r="G243">
        <v>2015</v>
      </c>
      <c r="H243" s="42" t="s">
        <v>8550</v>
      </c>
      <c r="I243" s="42" t="s">
        <v>4698</v>
      </c>
      <c r="J243" s="45">
        <v>14805.5</v>
      </c>
      <c r="K243" s="46">
        <v>0</v>
      </c>
      <c r="L243" t="s">
        <v>10184</v>
      </c>
      <c r="M243" s="69" t="s">
        <v>10147</v>
      </c>
    </row>
    <row r="244" spans="1:14" x14ac:dyDescent="0.2">
      <c r="A244" t="s">
        <v>8075</v>
      </c>
      <c r="B244" s="42" t="s">
        <v>8548</v>
      </c>
      <c r="C244" t="s">
        <v>8549</v>
      </c>
      <c r="D244" t="s">
        <v>8217</v>
      </c>
      <c r="E244" t="s">
        <v>897</v>
      </c>
      <c r="F244">
        <v>2012</v>
      </c>
      <c r="G244">
        <v>2015</v>
      </c>
      <c r="H244" s="42" t="s">
        <v>8550</v>
      </c>
      <c r="I244" s="42" t="s">
        <v>8552</v>
      </c>
      <c r="J244" s="45">
        <v>2731</v>
      </c>
      <c r="K244" s="46">
        <v>0</v>
      </c>
      <c r="L244" t="s">
        <v>10184</v>
      </c>
      <c r="M244" s="69" t="s">
        <v>10147</v>
      </c>
    </row>
    <row r="245" spans="1:14" x14ac:dyDescent="0.2">
      <c r="A245" t="s">
        <v>8170</v>
      </c>
      <c r="B245" s="42" t="s">
        <v>8553</v>
      </c>
      <c r="C245" t="s">
        <v>8554</v>
      </c>
      <c r="D245" t="s">
        <v>8217</v>
      </c>
      <c r="E245" t="s">
        <v>897</v>
      </c>
      <c r="F245">
        <v>2012</v>
      </c>
      <c r="G245">
        <v>2015</v>
      </c>
      <c r="H245" s="42" t="s">
        <v>8555</v>
      </c>
      <c r="I245" s="42" t="s">
        <v>8170</v>
      </c>
      <c r="J245" s="45">
        <v>7219</v>
      </c>
      <c r="K245" s="46">
        <v>0</v>
      </c>
      <c r="L245" t="s">
        <v>10184</v>
      </c>
      <c r="M245" s="69" t="s">
        <v>10147</v>
      </c>
    </row>
    <row r="246" spans="1:14" x14ac:dyDescent="0.2">
      <c r="A246" t="s">
        <v>8095</v>
      </c>
      <c r="B246" s="42" t="s">
        <v>8556</v>
      </c>
      <c r="C246" t="s">
        <v>8557</v>
      </c>
      <c r="D246" t="s">
        <v>8217</v>
      </c>
      <c r="E246" t="s">
        <v>897</v>
      </c>
      <c r="F246">
        <v>2012</v>
      </c>
      <c r="G246">
        <v>2015</v>
      </c>
      <c r="H246" s="42" t="s">
        <v>8558</v>
      </c>
      <c r="I246" s="42" t="s">
        <v>8095</v>
      </c>
      <c r="J246" s="45">
        <v>69329</v>
      </c>
      <c r="K246" s="46">
        <v>0</v>
      </c>
      <c r="L246" t="s">
        <v>10186</v>
      </c>
      <c r="M246" s="69" t="s">
        <v>10147</v>
      </c>
    </row>
    <row r="247" spans="1:14" hidden="1" x14ac:dyDescent="0.2">
      <c r="B247" s="42" t="s">
        <v>8559</v>
      </c>
      <c r="C247" t="s">
        <v>8560</v>
      </c>
      <c r="D247" t="s">
        <v>8217</v>
      </c>
      <c r="E247" t="s">
        <v>897</v>
      </c>
      <c r="F247">
        <v>2012</v>
      </c>
      <c r="G247">
        <v>2015</v>
      </c>
      <c r="H247" s="42" t="s">
        <v>8561</v>
      </c>
      <c r="I247" s="42" t="s">
        <v>1198</v>
      </c>
      <c r="J247" s="45">
        <v>94919</v>
      </c>
      <c r="K247" s="46">
        <v>0</v>
      </c>
      <c r="L247" t="s">
        <v>10184</v>
      </c>
      <c r="M247" t="s">
        <v>10143</v>
      </c>
      <c r="N247" t="s">
        <v>10144</v>
      </c>
    </row>
    <row r="248" spans="1:14" x14ac:dyDescent="0.2">
      <c r="A248" t="s">
        <v>8075</v>
      </c>
      <c r="B248" s="42" t="s">
        <v>8562</v>
      </c>
      <c r="C248" t="s">
        <v>8563</v>
      </c>
      <c r="D248" t="s">
        <v>8217</v>
      </c>
      <c r="E248" t="s">
        <v>897</v>
      </c>
      <c r="F248">
        <v>2012</v>
      </c>
      <c r="G248">
        <v>2015</v>
      </c>
      <c r="H248" s="42" t="s">
        <v>8564</v>
      </c>
      <c r="I248" s="42" t="s">
        <v>8075</v>
      </c>
      <c r="J248" s="45">
        <v>28631</v>
      </c>
      <c r="K248" s="46">
        <v>0</v>
      </c>
      <c r="L248" t="s">
        <v>10186</v>
      </c>
      <c r="M248" s="69" t="s">
        <v>10147</v>
      </c>
    </row>
    <row r="249" spans="1:14" x14ac:dyDescent="0.2">
      <c r="A249" t="s">
        <v>8170</v>
      </c>
      <c r="B249" s="42" t="s">
        <v>8565</v>
      </c>
      <c r="C249" t="s">
        <v>8566</v>
      </c>
      <c r="D249" t="s">
        <v>8217</v>
      </c>
      <c r="E249" t="s">
        <v>897</v>
      </c>
      <c r="F249">
        <v>2012</v>
      </c>
      <c r="G249">
        <v>2015</v>
      </c>
      <c r="H249" s="42" t="s">
        <v>8567</v>
      </c>
      <c r="I249" s="42" t="s">
        <v>8170</v>
      </c>
      <c r="J249" s="45">
        <v>16542</v>
      </c>
      <c r="K249" s="46">
        <v>0</v>
      </c>
      <c r="L249" t="s">
        <v>10186</v>
      </c>
      <c r="M249" s="69" t="s">
        <v>10147</v>
      </c>
    </row>
    <row r="250" spans="1:14" hidden="1" x14ac:dyDescent="0.2">
      <c r="A250" t="s">
        <v>8177</v>
      </c>
      <c r="B250" s="42" t="s">
        <v>8568</v>
      </c>
      <c r="C250" t="s">
        <v>8569</v>
      </c>
      <c r="D250" t="s">
        <v>8217</v>
      </c>
      <c r="E250" t="s">
        <v>897</v>
      </c>
      <c r="F250">
        <v>2012</v>
      </c>
      <c r="G250">
        <v>2015</v>
      </c>
      <c r="H250" s="42" t="s">
        <v>8570</v>
      </c>
      <c r="I250" s="42" t="s">
        <v>8177</v>
      </c>
      <c r="J250" s="45">
        <v>40158.5</v>
      </c>
      <c r="K250" s="46">
        <v>0</v>
      </c>
      <c r="L250" t="s">
        <v>10186</v>
      </c>
      <c r="M250" s="69" t="s">
        <v>10147</v>
      </c>
    </row>
    <row r="251" spans="1:14" hidden="1" x14ac:dyDescent="0.2">
      <c r="B251" s="42" t="s">
        <v>8571</v>
      </c>
      <c r="C251" t="s">
        <v>8572</v>
      </c>
      <c r="D251" t="s">
        <v>8217</v>
      </c>
      <c r="E251" t="s">
        <v>897</v>
      </c>
      <c r="F251">
        <v>2012</v>
      </c>
      <c r="G251">
        <v>2015</v>
      </c>
      <c r="H251" s="42" t="s">
        <v>8573</v>
      </c>
      <c r="I251" s="42" t="s">
        <v>8332</v>
      </c>
      <c r="J251" s="45">
        <v>38760.5</v>
      </c>
      <c r="K251" s="46">
        <v>0</v>
      </c>
      <c r="L251" t="s">
        <v>10186</v>
      </c>
      <c r="M251" t="s">
        <v>10143</v>
      </c>
      <c r="N251" t="s">
        <v>10144</v>
      </c>
    </row>
    <row r="252" spans="1:14" x14ac:dyDescent="0.2">
      <c r="A252" t="s">
        <v>4698</v>
      </c>
      <c r="B252" s="42" t="s">
        <v>8574</v>
      </c>
      <c r="C252" t="s">
        <v>8575</v>
      </c>
      <c r="D252" t="s">
        <v>8217</v>
      </c>
      <c r="E252" t="s">
        <v>897</v>
      </c>
      <c r="F252">
        <v>2012</v>
      </c>
      <c r="G252">
        <v>2015</v>
      </c>
      <c r="H252" s="42" t="s">
        <v>8576</v>
      </c>
      <c r="I252" s="42" t="s">
        <v>4698</v>
      </c>
      <c r="J252" s="45">
        <v>896</v>
      </c>
      <c r="K252" s="46">
        <v>0</v>
      </c>
      <c r="L252" t="s">
        <v>10186</v>
      </c>
      <c r="M252" s="69" t="s">
        <v>10147</v>
      </c>
    </row>
    <row r="253" spans="1:14" x14ac:dyDescent="0.2">
      <c r="A253" t="s">
        <v>8170</v>
      </c>
      <c r="B253" s="42" t="s">
        <v>8577</v>
      </c>
      <c r="C253" t="s">
        <v>8578</v>
      </c>
      <c r="D253" t="s">
        <v>8217</v>
      </c>
      <c r="E253" t="s">
        <v>897</v>
      </c>
      <c r="F253">
        <v>2012</v>
      </c>
      <c r="G253">
        <v>2015</v>
      </c>
      <c r="H253" s="42" t="s">
        <v>8579</v>
      </c>
      <c r="I253" s="42" t="s">
        <v>8580</v>
      </c>
      <c r="J253" s="45">
        <v>63147.5</v>
      </c>
      <c r="K253" s="46">
        <v>0</v>
      </c>
      <c r="L253" t="s">
        <v>10184</v>
      </c>
      <c r="M253" s="69" t="s">
        <v>10147</v>
      </c>
    </row>
    <row r="254" spans="1:14" hidden="1" x14ac:dyDescent="0.2">
      <c r="B254" s="42" t="s">
        <v>8581</v>
      </c>
      <c r="C254" t="s">
        <v>8582</v>
      </c>
      <c r="D254" t="s">
        <v>8217</v>
      </c>
      <c r="E254" t="s">
        <v>897</v>
      </c>
      <c r="F254">
        <v>2012</v>
      </c>
      <c r="G254">
        <v>2015</v>
      </c>
      <c r="H254" s="42" t="s">
        <v>8583</v>
      </c>
      <c r="I254" s="42" t="s">
        <v>8584</v>
      </c>
      <c r="J254" s="45">
        <v>6600</v>
      </c>
      <c r="K254" s="46">
        <v>0</v>
      </c>
      <c r="L254" t="s">
        <v>10184</v>
      </c>
      <c r="M254" t="s">
        <v>10143</v>
      </c>
      <c r="N254" t="s">
        <v>10144</v>
      </c>
    </row>
    <row r="255" spans="1:14" x14ac:dyDescent="0.2">
      <c r="A255" t="s">
        <v>8170</v>
      </c>
      <c r="B255" s="42" t="s">
        <v>8581</v>
      </c>
      <c r="C255" t="s">
        <v>8582</v>
      </c>
      <c r="D255" t="s">
        <v>8217</v>
      </c>
      <c r="E255" t="s">
        <v>897</v>
      </c>
      <c r="F255">
        <v>2012</v>
      </c>
      <c r="G255">
        <v>2015</v>
      </c>
      <c r="H255" s="42" t="s">
        <v>8583</v>
      </c>
      <c r="I255" s="42" t="s">
        <v>8170</v>
      </c>
      <c r="J255" s="45">
        <v>3500</v>
      </c>
      <c r="K255" s="46">
        <v>0</v>
      </c>
      <c r="L255" t="s">
        <v>10184</v>
      </c>
      <c r="M255" s="69" t="s">
        <v>10147</v>
      </c>
    </row>
    <row r="256" spans="1:14" x14ac:dyDescent="0.2">
      <c r="A256" t="s">
        <v>4698</v>
      </c>
      <c r="B256" s="42" t="s">
        <v>8585</v>
      </c>
      <c r="C256" t="s">
        <v>8586</v>
      </c>
      <c r="D256" t="s">
        <v>8217</v>
      </c>
      <c r="E256" t="s">
        <v>897</v>
      </c>
      <c r="F256">
        <v>2012</v>
      </c>
      <c r="G256">
        <v>2015</v>
      </c>
      <c r="H256" s="42" t="s">
        <v>8587</v>
      </c>
      <c r="I256" s="42" t="s">
        <v>4698</v>
      </c>
      <c r="J256" s="45">
        <v>48288.5</v>
      </c>
      <c r="K256" s="46">
        <v>0</v>
      </c>
      <c r="L256" t="s">
        <v>10184</v>
      </c>
      <c r="M256" s="69" t="s">
        <v>10147</v>
      </c>
    </row>
    <row r="257" spans="1:14" hidden="1" x14ac:dyDescent="0.2">
      <c r="B257" s="42" t="s">
        <v>8588</v>
      </c>
      <c r="C257" t="s">
        <v>8589</v>
      </c>
      <c r="D257" t="s">
        <v>8217</v>
      </c>
      <c r="E257" t="s">
        <v>897</v>
      </c>
      <c r="F257">
        <v>2012</v>
      </c>
      <c r="G257">
        <v>2015</v>
      </c>
      <c r="H257" s="42" t="s">
        <v>8590</v>
      </c>
      <c r="I257" s="42" t="s">
        <v>8591</v>
      </c>
      <c r="J257" s="45">
        <v>40250</v>
      </c>
      <c r="K257" s="46">
        <v>0</v>
      </c>
      <c r="L257" t="s">
        <v>10186</v>
      </c>
      <c r="M257" t="s">
        <v>10143</v>
      </c>
      <c r="N257" t="s">
        <v>10144</v>
      </c>
    </row>
    <row r="258" spans="1:14" x14ac:dyDescent="0.2">
      <c r="A258" t="s">
        <v>8099</v>
      </c>
      <c r="B258" s="42" t="s">
        <v>8592</v>
      </c>
      <c r="C258" t="s">
        <v>8593</v>
      </c>
      <c r="D258" t="s">
        <v>8217</v>
      </c>
      <c r="E258" t="s">
        <v>897</v>
      </c>
      <c r="F258">
        <v>2012</v>
      </c>
      <c r="G258">
        <v>2015</v>
      </c>
      <c r="H258" s="42" t="s">
        <v>8594</v>
      </c>
      <c r="I258" s="42" t="s">
        <v>8099</v>
      </c>
      <c r="J258" s="45">
        <v>80981</v>
      </c>
      <c r="K258" s="46">
        <v>0</v>
      </c>
      <c r="L258" t="s">
        <v>10186</v>
      </c>
      <c r="M258" s="69" t="s">
        <v>10147</v>
      </c>
    </row>
    <row r="259" spans="1:14" ht="25.5" x14ac:dyDescent="0.2">
      <c r="A259" t="s">
        <v>8336</v>
      </c>
      <c r="B259" s="42" t="s">
        <v>8595</v>
      </c>
      <c r="C259" t="s">
        <v>8596</v>
      </c>
      <c r="D259" t="s">
        <v>8217</v>
      </c>
      <c r="E259" t="s">
        <v>897</v>
      </c>
      <c r="F259">
        <v>2012</v>
      </c>
      <c r="G259">
        <v>2015</v>
      </c>
      <c r="I259" s="42" t="s">
        <v>8598</v>
      </c>
      <c r="J259" s="45">
        <v>6084</v>
      </c>
      <c r="K259" s="46">
        <v>0</v>
      </c>
      <c r="L259" t="s">
        <v>10186</v>
      </c>
      <c r="M259" s="69" t="s">
        <v>10147</v>
      </c>
    </row>
    <row r="260" spans="1:14" ht="25.5" x14ac:dyDescent="0.2">
      <c r="A260" t="s">
        <v>8095</v>
      </c>
      <c r="B260" s="42" t="s">
        <v>8595</v>
      </c>
      <c r="C260" t="s">
        <v>8596</v>
      </c>
      <c r="D260" t="s">
        <v>8217</v>
      </c>
      <c r="E260" t="s">
        <v>897</v>
      </c>
      <c r="F260">
        <v>2012</v>
      </c>
      <c r="G260">
        <v>2015</v>
      </c>
      <c r="H260" s="42" t="s">
        <v>8597</v>
      </c>
      <c r="I260" s="42" t="s">
        <v>10267</v>
      </c>
      <c r="J260" s="45">
        <v>46526.5</v>
      </c>
      <c r="K260" s="46">
        <v>0</v>
      </c>
      <c r="L260" t="s">
        <v>10186</v>
      </c>
      <c r="M260" s="69" t="s">
        <v>10147</v>
      </c>
    </row>
    <row r="261" spans="1:14" hidden="1" x14ac:dyDescent="0.2">
      <c r="B261" s="42" t="s">
        <v>8599</v>
      </c>
      <c r="C261" t="s">
        <v>8600</v>
      </c>
      <c r="D261" t="s">
        <v>8217</v>
      </c>
      <c r="E261" t="s">
        <v>897</v>
      </c>
      <c r="F261">
        <v>2012</v>
      </c>
      <c r="G261">
        <v>2015</v>
      </c>
      <c r="H261" s="42" t="s">
        <v>8601</v>
      </c>
      <c r="I261" s="42" t="s">
        <v>8243</v>
      </c>
      <c r="J261" s="45">
        <v>23550</v>
      </c>
      <c r="K261" s="46">
        <v>0</v>
      </c>
      <c r="L261" t="s">
        <v>10186</v>
      </c>
      <c r="M261" t="s">
        <v>10143</v>
      </c>
      <c r="N261" t="s">
        <v>10144</v>
      </c>
    </row>
    <row r="262" spans="1:14" x14ac:dyDescent="0.2">
      <c r="A262" t="s">
        <v>8410</v>
      </c>
      <c r="B262" s="42" t="s">
        <v>8599</v>
      </c>
      <c r="C262" t="s">
        <v>8600</v>
      </c>
      <c r="D262" t="s">
        <v>8217</v>
      </c>
      <c r="E262" t="s">
        <v>897</v>
      </c>
      <c r="F262">
        <v>2012</v>
      </c>
      <c r="G262">
        <v>2015</v>
      </c>
      <c r="H262" s="42" t="s">
        <v>8601</v>
      </c>
      <c r="I262" s="42" t="s">
        <v>8410</v>
      </c>
      <c r="J262" s="45">
        <v>55820</v>
      </c>
      <c r="K262" s="46">
        <v>0</v>
      </c>
      <c r="L262" t="s">
        <v>10186</v>
      </c>
      <c r="M262" s="69" t="s">
        <v>10147</v>
      </c>
    </row>
    <row r="263" spans="1:14" hidden="1" x14ac:dyDescent="0.2">
      <c r="B263" s="42" t="s">
        <v>8602</v>
      </c>
      <c r="C263" t="s">
        <v>8603</v>
      </c>
      <c r="D263" t="s">
        <v>8217</v>
      </c>
      <c r="E263" t="s">
        <v>897</v>
      </c>
      <c r="F263">
        <v>2012</v>
      </c>
      <c r="G263">
        <v>2015</v>
      </c>
      <c r="H263" s="42" t="s">
        <v>8604</v>
      </c>
      <c r="I263" s="42" t="s">
        <v>3372</v>
      </c>
      <c r="J263" s="45">
        <v>39400.69</v>
      </c>
      <c r="K263" s="46">
        <v>0</v>
      </c>
      <c r="L263" t="s">
        <v>10186</v>
      </c>
      <c r="M263" t="s">
        <v>10143</v>
      </c>
      <c r="N263" t="s">
        <v>10144</v>
      </c>
    </row>
    <row r="264" spans="1:14" hidden="1" x14ac:dyDescent="0.2">
      <c r="B264" s="42" t="s">
        <v>8602</v>
      </c>
      <c r="C264" t="s">
        <v>8603</v>
      </c>
      <c r="D264" t="s">
        <v>8217</v>
      </c>
      <c r="E264" t="s">
        <v>897</v>
      </c>
      <c r="F264">
        <v>2012</v>
      </c>
      <c r="G264">
        <v>2015</v>
      </c>
      <c r="H264" s="42" t="s">
        <v>8604</v>
      </c>
      <c r="I264" s="42" t="s">
        <v>8239</v>
      </c>
      <c r="J264" s="45">
        <v>33301.81</v>
      </c>
      <c r="K264" s="46">
        <v>0</v>
      </c>
      <c r="L264" t="s">
        <v>10186</v>
      </c>
      <c r="M264" t="s">
        <v>10143</v>
      </c>
      <c r="N264" t="s">
        <v>10144</v>
      </c>
    </row>
    <row r="265" spans="1:14" hidden="1" x14ac:dyDescent="0.2">
      <c r="B265" s="42" t="s">
        <v>8605</v>
      </c>
      <c r="C265" t="s">
        <v>8606</v>
      </c>
      <c r="D265" t="s">
        <v>8217</v>
      </c>
      <c r="E265" t="s">
        <v>897</v>
      </c>
      <c r="F265">
        <v>2012</v>
      </c>
      <c r="G265">
        <v>2015</v>
      </c>
      <c r="H265" s="42" t="s">
        <v>8607</v>
      </c>
      <c r="I265" s="42" t="s">
        <v>3511</v>
      </c>
      <c r="J265" s="45">
        <v>38638</v>
      </c>
      <c r="K265" s="46">
        <v>0</v>
      </c>
      <c r="L265" t="s">
        <v>10186</v>
      </c>
      <c r="M265" t="s">
        <v>10143</v>
      </c>
      <c r="N265" t="s">
        <v>10144</v>
      </c>
    </row>
    <row r="266" spans="1:14" x14ac:dyDescent="0.2">
      <c r="A266" t="s">
        <v>8075</v>
      </c>
      <c r="B266" s="42" t="s">
        <v>8605</v>
      </c>
      <c r="C266" t="s">
        <v>8606</v>
      </c>
      <c r="D266" t="s">
        <v>8217</v>
      </c>
      <c r="E266" t="s">
        <v>897</v>
      </c>
      <c r="F266">
        <v>2012</v>
      </c>
      <c r="G266">
        <v>2015</v>
      </c>
      <c r="H266" s="42" t="s">
        <v>8607</v>
      </c>
      <c r="I266" s="42" t="s">
        <v>8075</v>
      </c>
      <c r="J266" s="45">
        <v>26584.5</v>
      </c>
      <c r="K266" s="46">
        <v>0</v>
      </c>
      <c r="L266" t="s">
        <v>10186</v>
      </c>
      <c r="M266" s="69" t="s">
        <v>10147</v>
      </c>
    </row>
    <row r="267" spans="1:14" hidden="1" x14ac:dyDescent="0.2">
      <c r="B267" s="42" t="s">
        <v>8608</v>
      </c>
      <c r="C267" t="s">
        <v>8609</v>
      </c>
      <c r="D267" t="s">
        <v>8217</v>
      </c>
      <c r="E267" t="s">
        <v>897</v>
      </c>
      <c r="F267">
        <v>2012</v>
      </c>
      <c r="G267">
        <v>2015</v>
      </c>
      <c r="H267" s="42" t="s">
        <v>8610</v>
      </c>
      <c r="I267" s="42" t="s">
        <v>8611</v>
      </c>
      <c r="J267" s="45">
        <v>51958</v>
      </c>
      <c r="K267" s="46">
        <v>0</v>
      </c>
      <c r="L267" t="s">
        <v>10186</v>
      </c>
      <c r="M267" t="s">
        <v>10143</v>
      </c>
      <c r="N267" t="s">
        <v>10144</v>
      </c>
    </row>
    <row r="268" spans="1:14" hidden="1" x14ac:dyDescent="0.2">
      <c r="B268" s="42" t="s">
        <v>8612</v>
      </c>
      <c r="C268" t="s">
        <v>8613</v>
      </c>
      <c r="D268" t="s">
        <v>8217</v>
      </c>
      <c r="E268" t="s">
        <v>897</v>
      </c>
      <c r="F268">
        <v>2012</v>
      </c>
      <c r="G268">
        <v>2015</v>
      </c>
      <c r="H268" s="42" t="s">
        <v>8614</v>
      </c>
      <c r="I268" s="42" t="s">
        <v>8591</v>
      </c>
      <c r="J268" s="45">
        <v>4994.5</v>
      </c>
      <c r="K268" s="46">
        <v>0</v>
      </c>
      <c r="L268" t="s">
        <v>10186</v>
      </c>
      <c r="M268" t="s">
        <v>10143</v>
      </c>
      <c r="N268" t="s">
        <v>10144</v>
      </c>
    </row>
    <row r="269" spans="1:14" hidden="1" x14ac:dyDescent="0.2">
      <c r="B269" s="42" t="s">
        <v>8612</v>
      </c>
      <c r="C269" t="s">
        <v>8613</v>
      </c>
      <c r="D269" t="s">
        <v>8217</v>
      </c>
      <c r="E269" t="s">
        <v>897</v>
      </c>
      <c r="F269">
        <v>2012</v>
      </c>
      <c r="G269">
        <v>2015</v>
      </c>
      <c r="H269" s="42" t="s">
        <v>8614</v>
      </c>
      <c r="I269" s="42" t="s">
        <v>8239</v>
      </c>
      <c r="J269" s="45">
        <v>44113.5</v>
      </c>
      <c r="K269" s="46">
        <v>0</v>
      </c>
      <c r="L269" t="s">
        <v>10186</v>
      </c>
      <c r="M269" t="s">
        <v>10143</v>
      </c>
      <c r="N269" t="s">
        <v>10144</v>
      </c>
    </row>
    <row r="270" spans="1:14" hidden="1" x14ac:dyDescent="0.2">
      <c r="B270" s="42" t="s">
        <v>8615</v>
      </c>
      <c r="C270" t="s">
        <v>8616</v>
      </c>
      <c r="D270" t="s">
        <v>8217</v>
      </c>
      <c r="E270" t="s">
        <v>897</v>
      </c>
      <c r="F270">
        <v>2012</v>
      </c>
      <c r="G270">
        <v>2015</v>
      </c>
      <c r="H270" s="42" t="s">
        <v>8617</v>
      </c>
      <c r="I270" s="42" t="s">
        <v>8618</v>
      </c>
      <c r="J270" s="45">
        <v>66039.5</v>
      </c>
      <c r="K270" s="46">
        <v>0</v>
      </c>
      <c r="L270" t="s">
        <v>10186</v>
      </c>
      <c r="M270" t="s">
        <v>10143</v>
      </c>
      <c r="N270" t="s">
        <v>10144</v>
      </c>
    </row>
    <row r="271" spans="1:14" hidden="1" x14ac:dyDescent="0.2">
      <c r="B271" s="42" t="s">
        <v>8615</v>
      </c>
      <c r="C271" t="s">
        <v>8616</v>
      </c>
      <c r="D271" t="s">
        <v>8217</v>
      </c>
      <c r="E271" t="s">
        <v>897</v>
      </c>
      <c r="F271">
        <v>2012</v>
      </c>
      <c r="G271">
        <v>2015</v>
      </c>
      <c r="H271" s="42" t="s">
        <v>8617</v>
      </c>
      <c r="I271" s="42" t="s">
        <v>8331</v>
      </c>
      <c r="J271" s="45">
        <v>14731</v>
      </c>
      <c r="K271" s="46">
        <v>0</v>
      </c>
      <c r="L271" t="s">
        <v>10186</v>
      </c>
      <c r="M271" t="s">
        <v>10143</v>
      </c>
      <c r="N271" t="s">
        <v>10144</v>
      </c>
    </row>
    <row r="272" spans="1:14" hidden="1" x14ac:dyDescent="0.2">
      <c r="B272" s="42" t="s">
        <v>8619</v>
      </c>
      <c r="C272" t="s">
        <v>8620</v>
      </c>
      <c r="D272" t="s">
        <v>8217</v>
      </c>
      <c r="E272" t="s">
        <v>897</v>
      </c>
      <c r="F272">
        <v>2012</v>
      </c>
      <c r="G272">
        <v>2015</v>
      </c>
      <c r="H272" s="42" t="s">
        <v>8621</v>
      </c>
      <c r="I272" s="42" t="s">
        <v>3822</v>
      </c>
      <c r="J272" s="45">
        <v>26121</v>
      </c>
      <c r="K272" s="46">
        <v>0</v>
      </c>
      <c r="L272" t="s">
        <v>10184</v>
      </c>
      <c r="M272" t="s">
        <v>10143</v>
      </c>
      <c r="N272" t="s">
        <v>10144</v>
      </c>
    </row>
    <row r="273" spans="1:14" x14ac:dyDescent="0.2">
      <c r="A273" t="s">
        <v>4698</v>
      </c>
      <c r="B273" s="42" t="s">
        <v>8619</v>
      </c>
      <c r="C273" t="s">
        <v>8620</v>
      </c>
      <c r="D273" t="s">
        <v>8217</v>
      </c>
      <c r="E273" t="s">
        <v>897</v>
      </c>
      <c r="F273">
        <v>2012</v>
      </c>
      <c r="G273">
        <v>2015</v>
      </c>
      <c r="H273" s="42" t="s">
        <v>8621</v>
      </c>
      <c r="I273" s="42" t="s">
        <v>4698</v>
      </c>
      <c r="J273" s="45">
        <v>36630</v>
      </c>
      <c r="K273" s="46">
        <v>0</v>
      </c>
      <c r="L273" t="s">
        <v>10184</v>
      </c>
      <c r="M273" s="69" t="s">
        <v>10147</v>
      </c>
    </row>
    <row r="274" spans="1:14" x14ac:dyDescent="0.2">
      <c r="A274" t="s">
        <v>8075</v>
      </c>
      <c r="B274" s="42" t="s">
        <v>8622</v>
      </c>
      <c r="C274" t="s">
        <v>8623</v>
      </c>
      <c r="D274" t="s">
        <v>8217</v>
      </c>
      <c r="E274" t="s">
        <v>897</v>
      </c>
      <c r="F274">
        <v>2012</v>
      </c>
      <c r="G274">
        <v>2015</v>
      </c>
      <c r="H274" s="42" t="s">
        <v>8624</v>
      </c>
      <c r="I274" s="42" t="s">
        <v>8079</v>
      </c>
      <c r="J274" s="45">
        <v>22013</v>
      </c>
      <c r="K274" s="46">
        <v>0</v>
      </c>
      <c r="L274" t="s">
        <v>10186</v>
      </c>
      <c r="M274" s="69" t="s">
        <v>10147</v>
      </c>
    </row>
    <row r="275" spans="1:14" hidden="1" x14ac:dyDescent="0.2">
      <c r="B275" s="42" t="s">
        <v>8625</v>
      </c>
      <c r="C275" t="s">
        <v>8626</v>
      </c>
      <c r="D275" t="s">
        <v>8217</v>
      </c>
      <c r="E275" t="s">
        <v>897</v>
      </c>
      <c r="F275">
        <v>2012</v>
      </c>
      <c r="G275">
        <v>2015</v>
      </c>
      <c r="H275" s="42" t="s">
        <v>8627</v>
      </c>
      <c r="I275" s="42" t="s">
        <v>8055</v>
      </c>
      <c r="J275" s="45">
        <v>35219.5</v>
      </c>
      <c r="K275" s="46">
        <v>0</v>
      </c>
      <c r="L275" t="s">
        <v>10186</v>
      </c>
      <c r="M275" t="s">
        <v>10143</v>
      </c>
      <c r="N275" t="s">
        <v>10144</v>
      </c>
    </row>
    <row r="276" spans="1:14" x14ac:dyDescent="0.2">
      <c r="A276" t="s">
        <v>8075</v>
      </c>
      <c r="B276" s="42" t="s">
        <v>8625</v>
      </c>
      <c r="C276" t="s">
        <v>8626</v>
      </c>
      <c r="D276" t="s">
        <v>8217</v>
      </c>
      <c r="E276" t="s">
        <v>897</v>
      </c>
      <c r="F276">
        <v>2012</v>
      </c>
      <c r="G276">
        <v>2015</v>
      </c>
      <c r="H276" s="42" t="s">
        <v>8627</v>
      </c>
      <c r="I276" s="42" t="s">
        <v>8312</v>
      </c>
      <c r="J276" s="45">
        <v>6650</v>
      </c>
      <c r="K276" s="46">
        <v>0</v>
      </c>
      <c r="L276" t="s">
        <v>10186</v>
      </c>
      <c r="M276" s="69" t="s">
        <v>10147</v>
      </c>
    </row>
    <row r="277" spans="1:14" x14ac:dyDescent="0.2">
      <c r="A277" t="s">
        <v>4698</v>
      </c>
      <c r="B277" s="42" t="s">
        <v>8628</v>
      </c>
      <c r="C277" t="s">
        <v>8629</v>
      </c>
      <c r="D277" t="s">
        <v>8217</v>
      </c>
      <c r="E277" t="s">
        <v>897</v>
      </c>
      <c r="F277">
        <v>2012</v>
      </c>
      <c r="G277">
        <v>2015</v>
      </c>
      <c r="H277" s="42" t="s">
        <v>8630</v>
      </c>
      <c r="I277" s="42" t="s">
        <v>4698</v>
      </c>
      <c r="J277" s="45">
        <v>79938.5</v>
      </c>
      <c r="K277" s="46">
        <v>0</v>
      </c>
      <c r="L277" t="s">
        <v>10186</v>
      </c>
      <c r="M277" s="69" t="s">
        <v>10147</v>
      </c>
    </row>
    <row r="278" spans="1:14" hidden="1" x14ac:dyDescent="0.2">
      <c r="B278" s="42" t="s">
        <v>8631</v>
      </c>
      <c r="C278" t="s">
        <v>674</v>
      </c>
      <c r="D278" t="s">
        <v>8217</v>
      </c>
      <c r="E278" t="s">
        <v>897</v>
      </c>
      <c r="F278">
        <v>2012</v>
      </c>
      <c r="G278">
        <v>2015</v>
      </c>
      <c r="H278" s="42" t="s">
        <v>8632</v>
      </c>
      <c r="I278" s="42" t="s">
        <v>8055</v>
      </c>
      <c r="J278" s="45">
        <v>48126</v>
      </c>
      <c r="K278" s="46">
        <v>0</v>
      </c>
      <c r="L278" t="s">
        <v>10184</v>
      </c>
      <c r="M278" t="s">
        <v>10143</v>
      </c>
      <c r="N278" t="s">
        <v>10144</v>
      </c>
    </row>
    <row r="279" spans="1:14" x14ac:dyDescent="0.2">
      <c r="A279" t="s">
        <v>8084</v>
      </c>
      <c r="B279" s="42" t="s">
        <v>8631</v>
      </c>
      <c r="C279" t="s">
        <v>674</v>
      </c>
      <c r="D279" t="s">
        <v>8217</v>
      </c>
      <c r="E279" t="s">
        <v>897</v>
      </c>
      <c r="F279">
        <v>2012</v>
      </c>
      <c r="G279">
        <v>2015</v>
      </c>
      <c r="H279" s="42" t="s">
        <v>8632</v>
      </c>
      <c r="I279" s="42" t="s">
        <v>8084</v>
      </c>
      <c r="J279" s="45">
        <v>0</v>
      </c>
      <c r="K279" s="46">
        <v>0</v>
      </c>
      <c r="L279" t="s">
        <v>10184</v>
      </c>
      <c r="M279" s="69" t="s">
        <v>10147</v>
      </c>
      <c r="N279" t="s">
        <v>10199</v>
      </c>
    </row>
    <row r="280" spans="1:14" x14ac:dyDescent="0.2">
      <c r="A280" t="s">
        <v>8181</v>
      </c>
      <c r="B280" s="42" t="s">
        <v>8633</v>
      </c>
      <c r="C280" t="s">
        <v>8634</v>
      </c>
      <c r="D280" t="s">
        <v>8217</v>
      </c>
      <c r="E280" t="s">
        <v>897</v>
      </c>
      <c r="F280">
        <v>2012</v>
      </c>
      <c r="G280">
        <v>2015</v>
      </c>
      <c r="H280" s="42" t="s">
        <v>8635</v>
      </c>
      <c r="I280" s="42" t="s">
        <v>8273</v>
      </c>
      <c r="J280" s="45">
        <v>36142.5</v>
      </c>
      <c r="K280" s="46">
        <v>0</v>
      </c>
      <c r="L280" t="s">
        <v>10186</v>
      </c>
      <c r="M280" s="69" t="s">
        <v>10147</v>
      </c>
    </row>
    <row r="281" spans="1:14" ht="25.5" x14ac:dyDescent="0.2">
      <c r="A281" t="s">
        <v>8075</v>
      </c>
      <c r="B281" s="42" t="s">
        <v>8636</v>
      </c>
      <c r="C281" t="s">
        <v>8637</v>
      </c>
      <c r="D281" t="s">
        <v>8217</v>
      </c>
      <c r="E281" t="s">
        <v>897</v>
      </c>
      <c r="F281">
        <v>2012</v>
      </c>
      <c r="G281">
        <v>2015</v>
      </c>
      <c r="H281" s="42" t="s">
        <v>8638</v>
      </c>
      <c r="I281" s="42" t="s">
        <v>8079</v>
      </c>
      <c r="J281" s="45">
        <v>56585.5</v>
      </c>
      <c r="K281" s="46">
        <v>0</v>
      </c>
      <c r="L281" t="s">
        <v>10186</v>
      </c>
      <c r="M281" s="69" t="s">
        <v>10147</v>
      </c>
    </row>
    <row r="282" spans="1:14" x14ac:dyDescent="0.2">
      <c r="A282" t="s">
        <v>4698</v>
      </c>
      <c r="B282" s="42" t="s">
        <v>8639</v>
      </c>
      <c r="C282" t="s">
        <v>8640</v>
      </c>
      <c r="D282" t="s">
        <v>8217</v>
      </c>
      <c r="E282" t="s">
        <v>897</v>
      </c>
      <c r="F282">
        <v>2012</v>
      </c>
      <c r="G282">
        <v>2015</v>
      </c>
      <c r="H282" s="42" t="s">
        <v>8641</v>
      </c>
      <c r="I282" s="42" t="s">
        <v>4698</v>
      </c>
      <c r="J282" s="45">
        <v>35480</v>
      </c>
      <c r="K282" s="46">
        <v>0</v>
      </c>
      <c r="L282" t="s">
        <v>10184</v>
      </c>
      <c r="M282" s="69" t="s">
        <v>10147</v>
      </c>
    </row>
    <row r="283" spans="1:14" ht="25.5" x14ac:dyDescent="0.2">
      <c r="A283" t="s">
        <v>8095</v>
      </c>
      <c r="B283" s="42" t="s">
        <v>8639</v>
      </c>
      <c r="C283" t="s">
        <v>8640</v>
      </c>
      <c r="D283" t="s">
        <v>8217</v>
      </c>
      <c r="E283" t="s">
        <v>897</v>
      </c>
      <c r="F283">
        <v>2012</v>
      </c>
      <c r="G283">
        <v>2015</v>
      </c>
      <c r="H283" s="42" t="s">
        <v>8641</v>
      </c>
      <c r="I283" s="42" t="s">
        <v>10266</v>
      </c>
      <c r="J283" s="45">
        <v>34869.5</v>
      </c>
      <c r="K283" s="46">
        <v>0</v>
      </c>
      <c r="L283" t="s">
        <v>10184</v>
      </c>
      <c r="M283" s="69" t="s">
        <v>10147</v>
      </c>
    </row>
    <row r="284" spans="1:14" hidden="1" x14ac:dyDescent="0.2">
      <c r="B284" s="42" t="s">
        <v>8642</v>
      </c>
      <c r="C284" t="s">
        <v>8643</v>
      </c>
      <c r="D284" t="s">
        <v>8217</v>
      </c>
      <c r="E284" t="s">
        <v>897</v>
      </c>
      <c r="F284">
        <v>2012</v>
      </c>
      <c r="G284">
        <v>2015</v>
      </c>
      <c r="H284" s="42" t="s">
        <v>8644</v>
      </c>
      <c r="I284" s="42" t="s">
        <v>3511</v>
      </c>
      <c r="J284" s="45">
        <v>50890</v>
      </c>
      <c r="K284" s="46">
        <v>0</v>
      </c>
      <c r="L284" t="s">
        <v>10186</v>
      </c>
      <c r="M284" t="s">
        <v>10143</v>
      </c>
      <c r="N284" t="s">
        <v>10144</v>
      </c>
    </row>
    <row r="285" spans="1:14" hidden="1" x14ac:dyDescent="0.2">
      <c r="B285" s="42" t="s">
        <v>8642</v>
      </c>
      <c r="C285" t="s">
        <v>8643</v>
      </c>
      <c r="D285" t="s">
        <v>8217</v>
      </c>
      <c r="E285" t="s">
        <v>897</v>
      </c>
      <c r="F285">
        <v>2012</v>
      </c>
      <c r="G285">
        <v>2015</v>
      </c>
      <c r="H285" s="42" t="s">
        <v>8644</v>
      </c>
      <c r="I285" s="42" t="s">
        <v>8332</v>
      </c>
      <c r="J285" s="45">
        <v>15607</v>
      </c>
      <c r="K285" s="46">
        <v>0</v>
      </c>
      <c r="L285" t="s">
        <v>10186</v>
      </c>
      <c r="M285" t="s">
        <v>10143</v>
      </c>
      <c r="N285" t="s">
        <v>10144</v>
      </c>
    </row>
    <row r="286" spans="1:14" x14ac:dyDescent="0.2">
      <c r="A286" t="s">
        <v>8075</v>
      </c>
      <c r="B286" s="42" t="s">
        <v>8642</v>
      </c>
      <c r="C286" t="s">
        <v>8643</v>
      </c>
      <c r="D286" t="s">
        <v>8217</v>
      </c>
      <c r="E286" t="s">
        <v>897</v>
      </c>
      <c r="F286">
        <v>2012</v>
      </c>
      <c r="G286">
        <v>2015</v>
      </c>
      <c r="H286" s="42" t="s">
        <v>8644</v>
      </c>
      <c r="I286" s="42" t="s">
        <v>8079</v>
      </c>
      <c r="J286" s="45">
        <v>4261.5</v>
      </c>
      <c r="K286" s="46">
        <v>0</v>
      </c>
      <c r="L286" t="s">
        <v>10186</v>
      </c>
      <c r="M286" s="69" t="s">
        <v>10147</v>
      </c>
    </row>
    <row r="287" spans="1:14" hidden="1" x14ac:dyDescent="0.2">
      <c r="B287" s="42" t="s">
        <v>8645</v>
      </c>
      <c r="C287" t="s">
        <v>8646</v>
      </c>
      <c r="D287" t="s">
        <v>8217</v>
      </c>
      <c r="E287" t="s">
        <v>897</v>
      </c>
      <c r="F287">
        <v>2012</v>
      </c>
      <c r="G287">
        <v>2015</v>
      </c>
      <c r="H287" s="42" t="s">
        <v>8647</v>
      </c>
      <c r="I287" s="42" t="s">
        <v>1198</v>
      </c>
      <c r="J287" s="45">
        <v>63550.5</v>
      </c>
      <c r="K287" s="46">
        <v>0</v>
      </c>
      <c r="L287" t="s">
        <v>10184</v>
      </c>
      <c r="M287" t="s">
        <v>10143</v>
      </c>
      <c r="N287" t="s">
        <v>10144</v>
      </c>
    </row>
    <row r="288" spans="1:14" x14ac:dyDescent="0.2">
      <c r="A288" t="s">
        <v>8075</v>
      </c>
      <c r="B288" s="42" t="s">
        <v>8648</v>
      </c>
      <c r="C288" t="s">
        <v>8649</v>
      </c>
      <c r="D288" t="s">
        <v>8217</v>
      </c>
      <c r="E288" t="s">
        <v>897</v>
      </c>
      <c r="F288">
        <v>2012</v>
      </c>
      <c r="G288">
        <v>2015</v>
      </c>
      <c r="H288" s="42" t="s">
        <v>8650</v>
      </c>
      <c r="I288" s="42" t="s">
        <v>8075</v>
      </c>
      <c r="J288" s="45">
        <v>40102.5</v>
      </c>
      <c r="K288" s="46">
        <v>0</v>
      </c>
      <c r="L288" t="s">
        <v>10186</v>
      </c>
      <c r="M288" s="69" t="s">
        <v>10147</v>
      </c>
    </row>
    <row r="289" spans="1:14" x14ac:dyDescent="0.2">
      <c r="A289" t="s">
        <v>8651</v>
      </c>
      <c r="B289" s="42" t="s">
        <v>8652</v>
      </c>
      <c r="C289" t="s">
        <v>8653</v>
      </c>
      <c r="D289" t="s">
        <v>8217</v>
      </c>
      <c r="E289" t="s">
        <v>897</v>
      </c>
      <c r="F289">
        <v>2012</v>
      </c>
      <c r="G289">
        <v>2015</v>
      </c>
      <c r="H289" s="42" t="s">
        <v>8654</v>
      </c>
      <c r="I289" s="42" t="s">
        <v>8655</v>
      </c>
      <c r="J289" s="45">
        <v>4550.3</v>
      </c>
      <c r="K289" s="46">
        <v>0</v>
      </c>
      <c r="L289" t="s">
        <v>10186</v>
      </c>
      <c r="M289" s="69" t="s">
        <v>10147</v>
      </c>
    </row>
    <row r="290" spans="1:14" x14ac:dyDescent="0.2">
      <c r="A290" t="s">
        <v>8075</v>
      </c>
      <c r="B290" s="42" t="s">
        <v>8652</v>
      </c>
      <c r="C290" t="s">
        <v>8653</v>
      </c>
      <c r="D290" t="s">
        <v>8217</v>
      </c>
      <c r="E290" t="s">
        <v>897</v>
      </c>
      <c r="F290">
        <v>2012</v>
      </c>
      <c r="G290">
        <v>2015</v>
      </c>
      <c r="H290" s="42" t="s">
        <v>8654</v>
      </c>
      <c r="I290" s="42" t="s">
        <v>8079</v>
      </c>
      <c r="J290" s="45">
        <v>26045.29</v>
      </c>
      <c r="K290" s="46">
        <v>0</v>
      </c>
      <c r="L290" t="s">
        <v>10186</v>
      </c>
      <c r="M290" s="69" t="s">
        <v>10147</v>
      </c>
    </row>
    <row r="291" spans="1:14" x14ac:dyDescent="0.2">
      <c r="A291" t="s">
        <v>8080</v>
      </c>
      <c r="B291" s="42" t="s">
        <v>8652</v>
      </c>
      <c r="C291" t="s">
        <v>8653</v>
      </c>
      <c r="D291" t="s">
        <v>8217</v>
      </c>
      <c r="E291" t="s">
        <v>897</v>
      </c>
      <c r="F291">
        <v>2012</v>
      </c>
      <c r="G291">
        <v>2015</v>
      </c>
      <c r="H291" s="42" t="s">
        <v>8654</v>
      </c>
      <c r="I291" s="42" t="s">
        <v>8080</v>
      </c>
      <c r="J291" s="45">
        <v>4764.91</v>
      </c>
      <c r="K291" s="46">
        <v>0</v>
      </c>
      <c r="L291" t="s">
        <v>10186</v>
      </c>
      <c r="M291" s="69" t="s">
        <v>10147</v>
      </c>
    </row>
    <row r="292" spans="1:14" hidden="1" x14ac:dyDescent="0.2">
      <c r="B292" s="42" t="s">
        <v>8656</v>
      </c>
      <c r="C292" t="s">
        <v>8657</v>
      </c>
      <c r="D292" t="s">
        <v>8217</v>
      </c>
      <c r="E292" t="s">
        <v>897</v>
      </c>
      <c r="F292">
        <v>2012</v>
      </c>
      <c r="G292">
        <v>2015</v>
      </c>
      <c r="H292" s="42" t="s">
        <v>8658</v>
      </c>
      <c r="I292" s="42" t="s">
        <v>8326</v>
      </c>
      <c r="J292" s="45">
        <v>74399</v>
      </c>
      <c r="K292" s="46">
        <v>0</v>
      </c>
      <c r="L292" t="s">
        <v>10186</v>
      </c>
      <c r="M292" t="s">
        <v>10143</v>
      </c>
      <c r="N292" t="s">
        <v>10144</v>
      </c>
    </row>
    <row r="293" spans="1:14" x14ac:dyDescent="0.2">
      <c r="A293" t="s">
        <v>8084</v>
      </c>
      <c r="B293" s="42" t="s">
        <v>8659</v>
      </c>
      <c r="C293" t="s">
        <v>8660</v>
      </c>
      <c r="D293" t="s">
        <v>8217</v>
      </c>
      <c r="E293" t="s">
        <v>897</v>
      </c>
      <c r="F293">
        <v>2012</v>
      </c>
      <c r="G293">
        <v>2015</v>
      </c>
      <c r="H293" s="42" t="s">
        <v>8661</v>
      </c>
      <c r="I293" s="42" t="s">
        <v>8084</v>
      </c>
      <c r="J293" s="45">
        <v>82980.5</v>
      </c>
      <c r="K293" s="46">
        <v>0</v>
      </c>
      <c r="L293" t="s">
        <v>10186</v>
      </c>
      <c r="M293" s="69" t="s">
        <v>10147</v>
      </c>
    </row>
    <row r="294" spans="1:14" hidden="1" x14ac:dyDescent="0.2">
      <c r="B294" s="42" t="s">
        <v>8662</v>
      </c>
      <c r="C294" t="s">
        <v>8663</v>
      </c>
      <c r="D294" t="s">
        <v>8217</v>
      </c>
      <c r="E294" t="s">
        <v>897</v>
      </c>
      <c r="F294">
        <v>2012</v>
      </c>
      <c r="G294">
        <v>2015</v>
      </c>
      <c r="H294" s="42" t="s">
        <v>8664</v>
      </c>
      <c r="I294" s="42" t="s">
        <v>8665</v>
      </c>
      <c r="J294" s="45">
        <v>60398</v>
      </c>
      <c r="K294" s="46">
        <v>0</v>
      </c>
      <c r="L294" t="s">
        <v>10186</v>
      </c>
      <c r="M294" t="s">
        <v>10143</v>
      </c>
      <c r="N294" t="s">
        <v>10144</v>
      </c>
    </row>
    <row r="295" spans="1:14" hidden="1" x14ac:dyDescent="0.2">
      <c r="B295" s="42" t="s">
        <v>8666</v>
      </c>
      <c r="C295" t="s">
        <v>8667</v>
      </c>
      <c r="D295" t="s">
        <v>8217</v>
      </c>
      <c r="E295" t="s">
        <v>897</v>
      </c>
      <c r="F295">
        <v>2012</v>
      </c>
      <c r="G295">
        <v>2015</v>
      </c>
      <c r="H295" s="42" t="s">
        <v>8668</v>
      </c>
      <c r="I295" s="42" t="s">
        <v>8051</v>
      </c>
      <c r="J295" s="45">
        <v>39594</v>
      </c>
      <c r="K295" s="46">
        <v>0</v>
      </c>
      <c r="L295" t="s">
        <v>10184</v>
      </c>
      <c r="M295" t="s">
        <v>10143</v>
      </c>
      <c r="N295" t="s">
        <v>10144</v>
      </c>
    </row>
    <row r="296" spans="1:14" hidden="1" x14ac:dyDescent="0.2">
      <c r="B296" s="42" t="s">
        <v>8669</v>
      </c>
      <c r="C296" t="s">
        <v>8670</v>
      </c>
      <c r="D296" t="s">
        <v>8217</v>
      </c>
      <c r="E296" t="s">
        <v>897</v>
      </c>
      <c r="F296">
        <v>2012</v>
      </c>
      <c r="G296">
        <v>2015</v>
      </c>
      <c r="H296" s="42" t="s">
        <v>8671</v>
      </c>
      <c r="I296" s="42" t="s">
        <v>8672</v>
      </c>
      <c r="J296" s="45">
        <v>58601.5</v>
      </c>
      <c r="K296" s="46">
        <v>0</v>
      </c>
      <c r="L296" t="s">
        <v>10186</v>
      </c>
      <c r="M296" t="s">
        <v>10143</v>
      </c>
      <c r="N296" t="s">
        <v>10144</v>
      </c>
    </row>
    <row r="297" spans="1:14" hidden="1" x14ac:dyDescent="0.2">
      <c r="B297" s="42" t="s">
        <v>8673</v>
      </c>
      <c r="C297" t="s">
        <v>8674</v>
      </c>
      <c r="D297" t="s">
        <v>8217</v>
      </c>
      <c r="E297" t="s">
        <v>897</v>
      </c>
      <c r="F297">
        <v>2012</v>
      </c>
      <c r="G297">
        <v>2015</v>
      </c>
      <c r="H297" s="42" t="s">
        <v>8675</v>
      </c>
      <c r="I297" s="42" t="s">
        <v>8676</v>
      </c>
      <c r="J297" s="45">
        <v>25377</v>
      </c>
      <c r="K297" s="46">
        <v>0</v>
      </c>
      <c r="L297" t="s">
        <v>10184</v>
      </c>
      <c r="M297" t="s">
        <v>10143</v>
      </c>
      <c r="N297" t="s">
        <v>10144</v>
      </c>
    </row>
    <row r="298" spans="1:14" x14ac:dyDescent="0.2">
      <c r="A298" t="s">
        <v>4698</v>
      </c>
      <c r="B298" s="42" t="s">
        <v>8673</v>
      </c>
      <c r="C298" t="s">
        <v>8674</v>
      </c>
      <c r="D298" t="s">
        <v>8217</v>
      </c>
      <c r="E298" t="s">
        <v>897</v>
      </c>
      <c r="F298">
        <v>2012</v>
      </c>
      <c r="G298">
        <v>2015</v>
      </c>
      <c r="H298" s="42" t="s">
        <v>8675</v>
      </c>
      <c r="I298" s="42" t="s">
        <v>4698</v>
      </c>
      <c r="J298" s="45">
        <v>50124</v>
      </c>
      <c r="K298" s="46">
        <v>0</v>
      </c>
      <c r="L298" t="s">
        <v>10184</v>
      </c>
      <c r="M298" s="69" t="s">
        <v>10147</v>
      </c>
    </row>
    <row r="299" spans="1:14" ht="25.5" hidden="1" x14ac:dyDescent="0.2">
      <c r="B299" s="42" t="s">
        <v>8677</v>
      </c>
      <c r="C299" t="s">
        <v>8678</v>
      </c>
      <c r="D299" t="s">
        <v>8217</v>
      </c>
      <c r="E299" t="s">
        <v>897</v>
      </c>
      <c r="F299">
        <v>2012</v>
      </c>
      <c r="G299">
        <v>2015</v>
      </c>
      <c r="H299" s="42" t="s">
        <v>8050</v>
      </c>
      <c r="I299" s="42" t="s">
        <v>8051</v>
      </c>
      <c r="J299" s="45">
        <v>43361.3</v>
      </c>
      <c r="K299" s="46">
        <v>0</v>
      </c>
      <c r="L299" t="s">
        <v>10186</v>
      </c>
      <c r="M299" t="s">
        <v>10143</v>
      </c>
      <c r="N299" t="s">
        <v>10144</v>
      </c>
    </row>
    <row r="300" spans="1:14" ht="25.5" hidden="1" x14ac:dyDescent="0.2">
      <c r="B300" s="42" t="s">
        <v>8677</v>
      </c>
      <c r="C300" t="s">
        <v>8678</v>
      </c>
      <c r="D300" t="s">
        <v>8217</v>
      </c>
      <c r="E300" t="s">
        <v>897</v>
      </c>
      <c r="F300">
        <v>2012</v>
      </c>
      <c r="G300">
        <v>2015</v>
      </c>
      <c r="H300" s="42" t="s">
        <v>8050</v>
      </c>
      <c r="I300" s="42" t="s">
        <v>8332</v>
      </c>
      <c r="J300" s="45">
        <v>23537.200000000001</v>
      </c>
      <c r="K300" s="46">
        <v>0</v>
      </c>
      <c r="L300" t="s">
        <v>10186</v>
      </c>
      <c r="M300" t="s">
        <v>10143</v>
      </c>
      <c r="N300" t="s">
        <v>10144</v>
      </c>
    </row>
    <row r="301" spans="1:14" hidden="1" x14ac:dyDescent="0.2">
      <c r="B301" s="42" t="s">
        <v>8679</v>
      </c>
      <c r="C301" t="s">
        <v>8680</v>
      </c>
      <c r="D301" t="s">
        <v>8217</v>
      </c>
      <c r="E301" t="s">
        <v>897</v>
      </c>
      <c r="F301">
        <v>2012</v>
      </c>
      <c r="G301">
        <v>2015</v>
      </c>
      <c r="H301" s="42" t="s">
        <v>8681</v>
      </c>
      <c r="I301" s="42" t="s">
        <v>8330</v>
      </c>
      <c r="J301" s="45">
        <v>5660</v>
      </c>
      <c r="K301" s="46">
        <v>0</v>
      </c>
      <c r="L301" t="s">
        <v>10186</v>
      </c>
      <c r="M301" t="s">
        <v>10143</v>
      </c>
      <c r="N301" t="s">
        <v>10144</v>
      </c>
    </row>
    <row r="302" spans="1:14" hidden="1" x14ac:dyDescent="0.2">
      <c r="B302" s="42" t="s">
        <v>8679</v>
      </c>
      <c r="C302" t="s">
        <v>8680</v>
      </c>
      <c r="D302" t="s">
        <v>8217</v>
      </c>
      <c r="E302" t="s">
        <v>897</v>
      </c>
      <c r="F302">
        <v>2012</v>
      </c>
      <c r="G302">
        <v>2015</v>
      </c>
      <c r="H302" s="42" t="s">
        <v>8681</v>
      </c>
      <c r="I302" s="42" t="s">
        <v>8055</v>
      </c>
      <c r="J302" s="45">
        <v>19430</v>
      </c>
      <c r="K302" s="46">
        <v>0</v>
      </c>
      <c r="L302" t="s">
        <v>10186</v>
      </c>
      <c r="M302" t="s">
        <v>10143</v>
      </c>
      <c r="N302" t="s">
        <v>10144</v>
      </c>
    </row>
    <row r="303" spans="1:14" x14ac:dyDescent="0.2">
      <c r="A303" t="s">
        <v>4698</v>
      </c>
      <c r="B303" s="42" t="s">
        <v>8679</v>
      </c>
      <c r="C303" t="s">
        <v>8680</v>
      </c>
      <c r="D303" t="s">
        <v>8217</v>
      </c>
      <c r="E303" t="s">
        <v>897</v>
      </c>
      <c r="F303">
        <v>2012</v>
      </c>
      <c r="G303">
        <v>2015</v>
      </c>
      <c r="H303" s="42" t="s">
        <v>8681</v>
      </c>
      <c r="I303" s="42" t="s">
        <v>4698</v>
      </c>
      <c r="J303" s="45">
        <v>45495</v>
      </c>
      <c r="K303" s="46">
        <v>0</v>
      </c>
      <c r="L303" t="s">
        <v>10186</v>
      </c>
      <c r="M303" s="69" t="s">
        <v>10147</v>
      </c>
    </row>
    <row r="304" spans="1:14" ht="25.5" x14ac:dyDescent="0.2">
      <c r="A304" t="s">
        <v>2343</v>
      </c>
      <c r="B304" s="42" t="s">
        <v>8682</v>
      </c>
      <c r="C304" t="s">
        <v>8683</v>
      </c>
      <c r="D304" t="s">
        <v>8217</v>
      </c>
      <c r="E304" t="s">
        <v>897</v>
      </c>
      <c r="F304">
        <v>2012</v>
      </c>
      <c r="G304">
        <v>2015</v>
      </c>
      <c r="H304" s="42" t="s">
        <v>8684</v>
      </c>
      <c r="I304" s="42" t="s">
        <v>8685</v>
      </c>
      <c r="J304" s="45">
        <v>2274</v>
      </c>
      <c r="K304" s="46">
        <v>0</v>
      </c>
      <c r="L304" t="s">
        <v>10186</v>
      </c>
      <c r="M304" s="69" t="s">
        <v>10147</v>
      </c>
    </row>
    <row r="305" spans="1:14" hidden="1" x14ac:dyDescent="0.2">
      <c r="B305" s="42" t="s">
        <v>8686</v>
      </c>
      <c r="C305" t="s">
        <v>8687</v>
      </c>
      <c r="D305" t="s">
        <v>8217</v>
      </c>
      <c r="E305" t="s">
        <v>897</v>
      </c>
      <c r="F305">
        <v>2012</v>
      </c>
      <c r="G305">
        <v>2015</v>
      </c>
      <c r="H305" s="42" t="s">
        <v>8688</v>
      </c>
      <c r="I305" s="42" t="s">
        <v>8147</v>
      </c>
      <c r="J305" s="45">
        <v>2752</v>
      </c>
      <c r="K305" s="46">
        <v>0</v>
      </c>
      <c r="L305" t="s">
        <v>10186</v>
      </c>
      <c r="M305" t="s">
        <v>10143</v>
      </c>
      <c r="N305" t="s">
        <v>10144</v>
      </c>
    </row>
    <row r="306" spans="1:14" x14ac:dyDescent="0.2">
      <c r="A306" t="s">
        <v>8689</v>
      </c>
      <c r="B306" s="42" t="s">
        <v>8686</v>
      </c>
      <c r="C306" t="s">
        <v>8687</v>
      </c>
      <c r="D306" t="s">
        <v>8217</v>
      </c>
      <c r="E306" t="s">
        <v>897</v>
      </c>
      <c r="F306">
        <v>2012</v>
      </c>
      <c r="G306">
        <v>2015</v>
      </c>
      <c r="H306" s="42" t="s">
        <v>8688</v>
      </c>
      <c r="I306" s="42" t="s">
        <v>8689</v>
      </c>
      <c r="J306" s="45">
        <v>11129</v>
      </c>
      <c r="K306" s="46">
        <v>0</v>
      </c>
      <c r="L306" t="s">
        <v>10186</v>
      </c>
      <c r="M306" s="69" t="s">
        <v>10147</v>
      </c>
    </row>
    <row r="307" spans="1:14" x14ac:dyDescent="0.2">
      <c r="A307" t="s">
        <v>8075</v>
      </c>
      <c r="B307" s="42" t="s">
        <v>8690</v>
      </c>
      <c r="C307" t="s">
        <v>8691</v>
      </c>
      <c r="D307" t="s">
        <v>8217</v>
      </c>
      <c r="E307" t="s">
        <v>897</v>
      </c>
      <c r="F307">
        <v>2012</v>
      </c>
      <c r="G307">
        <v>2015</v>
      </c>
      <c r="H307" s="42" t="s">
        <v>8692</v>
      </c>
      <c r="I307" s="42" t="s">
        <v>8224</v>
      </c>
      <c r="J307" s="45">
        <v>24338.5</v>
      </c>
      <c r="K307" s="46">
        <v>0</v>
      </c>
      <c r="L307" t="s">
        <v>10186</v>
      </c>
      <c r="M307" s="69" t="s">
        <v>10147</v>
      </c>
    </row>
    <row r="308" spans="1:14" x14ac:dyDescent="0.2">
      <c r="A308" t="s">
        <v>8075</v>
      </c>
      <c r="B308" s="42" t="s">
        <v>8690</v>
      </c>
      <c r="C308" t="s">
        <v>8691</v>
      </c>
      <c r="D308" t="s">
        <v>8217</v>
      </c>
      <c r="E308" t="s">
        <v>897</v>
      </c>
      <c r="F308">
        <v>2012</v>
      </c>
      <c r="G308">
        <v>2015</v>
      </c>
      <c r="H308" s="42" t="s">
        <v>8692</v>
      </c>
      <c r="I308" s="42" t="s">
        <v>8132</v>
      </c>
      <c r="J308" s="45">
        <v>5335</v>
      </c>
      <c r="K308" s="46">
        <v>0</v>
      </c>
      <c r="L308" t="s">
        <v>10186</v>
      </c>
      <c r="M308" s="69" t="s">
        <v>10147</v>
      </c>
    </row>
    <row r="309" spans="1:14" hidden="1" x14ac:dyDescent="0.2">
      <c r="B309" s="42" t="s">
        <v>8693</v>
      </c>
      <c r="C309" t="s">
        <v>8694</v>
      </c>
      <c r="D309" t="s">
        <v>8217</v>
      </c>
      <c r="E309" t="s">
        <v>897</v>
      </c>
      <c r="F309">
        <v>2012</v>
      </c>
      <c r="G309">
        <v>2015</v>
      </c>
      <c r="H309" s="42" t="s">
        <v>8695</v>
      </c>
      <c r="I309" s="42" t="s">
        <v>8351</v>
      </c>
      <c r="J309" s="45">
        <v>38000.800000000003</v>
      </c>
      <c r="K309" s="46">
        <v>0</v>
      </c>
      <c r="L309" t="s">
        <v>10186</v>
      </c>
      <c r="M309" t="s">
        <v>10143</v>
      </c>
      <c r="N309" t="s">
        <v>10144</v>
      </c>
    </row>
    <row r="310" spans="1:14" x14ac:dyDescent="0.2">
      <c r="A310" t="s">
        <v>8099</v>
      </c>
      <c r="B310" s="42" t="s">
        <v>8693</v>
      </c>
      <c r="C310" t="s">
        <v>8694</v>
      </c>
      <c r="D310" t="s">
        <v>8217</v>
      </c>
      <c r="E310" t="s">
        <v>897</v>
      </c>
      <c r="F310">
        <v>2012</v>
      </c>
      <c r="G310">
        <v>2015</v>
      </c>
      <c r="H310" s="42" t="s">
        <v>8695</v>
      </c>
      <c r="I310" s="42" t="s">
        <v>8099</v>
      </c>
      <c r="J310" s="45">
        <v>28925.7</v>
      </c>
      <c r="K310" s="46">
        <v>0</v>
      </c>
      <c r="L310" t="s">
        <v>10186</v>
      </c>
      <c r="M310" s="69" t="s">
        <v>10147</v>
      </c>
    </row>
    <row r="311" spans="1:14" hidden="1" x14ac:dyDescent="0.2">
      <c r="B311" s="42" t="s">
        <v>8696</v>
      </c>
      <c r="C311" t="s">
        <v>8697</v>
      </c>
      <c r="D311" t="s">
        <v>8217</v>
      </c>
      <c r="E311" t="s">
        <v>897</v>
      </c>
      <c r="F311">
        <v>2012</v>
      </c>
      <c r="G311">
        <v>2015</v>
      </c>
      <c r="H311" s="42" t="s">
        <v>8698</v>
      </c>
      <c r="I311" s="42" t="s">
        <v>8351</v>
      </c>
      <c r="J311" s="45">
        <v>23183</v>
      </c>
      <c r="K311" s="46">
        <v>0</v>
      </c>
      <c r="L311" t="s">
        <v>10184</v>
      </c>
      <c r="M311" t="s">
        <v>10143</v>
      </c>
      <c r="N311" t="s">
        <v>10144</v>
      </c>
    </row>
    <row r="312" spans="1:14" x14ac:dyDescent="0.2">
      <c r="A312" t="s">
        <v>8095</v>
      </c>
      <c r="B312" s="42" t="s">
        <v>8696</v>
      </c>
      <c r="C312" t="s">
        <v>8697</v>
      </c>
      <c r="D312" t="s">
        <v>8217</v>
      </c>
      <c r="E312" t="s">
        <v>897</v>
      </c>
      <c r="F312">
        <v>2012</v>
      </c>
      <c r="G312">
        <v>2015</v>
      </c>
      <c r="H312" s="42" t="s">
        <v>8698</v>
      </c>
      <c r="I312" s="42" t="s">
        <v>8295</v>
      </c>
      <c r="J312" s="45">
        <v>26023</v>
      </c>
      <c r="K312" s="46">
        <v>0</v>
      </c>
      <c r="L312" t="s">
        <v>10184</v>
      </c>
      <c r="M312" s="69" t="s">
        <v>10147</v>
      </c>
    </row>
    <row r="313" spans="1:14" ht="25.5" x14ac:dyDescent="0.2">
      <c r="A313" t="s">
        <v>8225</v>
      </c>
      <c r="B313" s="42" t="s">
        <v>8699</v>
      </c>
      <c r="C313" t="s">
        <v>8700</v>
      </c>
      <c r="D313" t="s">
        <v>8217</v>
      </c>
      <c r="E313" t="s">
        <v>897</v>
      </c>
      <c r="F313">
        <v>2012</v>
      </c>
      <c r="G313">
        <v>2015</v>
      </c>
      <c r="H313" s="42" t="s">
        <v>8701</v>
      </c>
      <c r="I313" s="42" t="s">
        <v>8225</v>
      </c>
      <c r="J313" s="45">
        <v>52879</v>
      </c>
      <c r="K313" s="46">
        <v>0</v>
      </c>
      <c r="L313" t="s">
        <v>10186</v>
      </c>
      <c r="M313" s="69" t="s">
        <v>10147</v>
      </c>
    </row>
    <row r="314" spans="1:14" hidden="1" x14ac:dyDescent="0.2">
      <c r="B314" s="42" t="s">
        <v>8702</v>
      </c>
      <c r="C314" t="s">
        <v>8703</v>
      </c>
      <c r="D314" t="s">
        <v>8217</v>
      </c>
      <c r="E314" t="s">
        <v>897</v>
      </c>
      <c r="F314">
        <v>2012</v>
      </c>
      <c r="G314">
        <v>2015</v>
      </c>
      <c r="H314" s="42" t="s">
        <v>8704</v>
      </c>
      <c r="I314" s="42" t="s">
        <v>8291</v>
      </c>
      <c r="J314" s="45">
        <v>24558</v>
      </c>
      <c r="K314" s="46">
        <v>0</v>
      </c>
      <c r="L314" t="s">
        <v>10186</v>
      </c>
      <c r="M314" t="s">
        <v>10143</v>
      </c>
      <c r="N314" t="s">
        <v>10144</v>
      </c>
    </row>
    <row r="315" spans="1:14" x14ac:dyDescent="0.2">
      <c r="A315" t="s">
        <v>8075</v>
      </c>
      <c r="B315" s="42" t="s">
        <v>8702</v>
      </c>
      <c r="C315" t="s">
        <v>8703</v>
      </c>
      <c r="D315" t="s">
        <v>8217</v>
      </c>
      <c r="E315" t="s">
        <v>897</v>
      </c>
      <c r="F315">
        <v>2012</v>
      </c>
      <c r="G315">
        <v>2015</v>
      </c>
      <c r="H315" s="42" t="s">
        <v>8704</v>
      </c>
      <c r="I315" s="42" t="s">
        <v>8079</v>
      </c>
      <c r="J315" s="45">
        <v>4173</v>
      </c>
      <c r="K315" s="46">
        <v>0</v>
      </c>
      <c r="L315" t="s">
        <v>10186</v>
      </c>
      <c r="M315" s="69" t="s">
        <v>10147</v>
      </c>
    </row>
    <row r="316" spans="1:14" x14ac:dyDescent="0.2">
      <c r="A316" t="s">
        <v>8075</v>
      </c>
      <c r="B316" s="42" t="s">
        <v>8705</v>
      </c>
      <c r="C316" t="s">
        <v>8706</v>
      </c>
      <c r="D316" t="s">
        <v>8217</v>
      </c>
      <c r="E316" t="s">
        <v>897</v>
      </c>
      <c r="F316">
        <v>2012</v>
      </c>
      <c r="G316">
        <v>2015</v>
      </c>
      <c r="H316" s="42" t="s">
        <v>8707</v>
      </c>
      <c r="I316" s="42" t="s">
        <v>8075</v>
      </c>
      <c r="J316" s="45">
        <v>70707</v>
      </c>
      <c r="K316" s="46">
        <v>0</v>
      </c>
      <c r="L316" t="s">
        <v>10186</v>
      </c>
      <c r="M316" s="69" t="s">
        <v>10147</v>
      </c>
    </row>
    <row r="317" spans="1:14" hidden="1" x14ac:dyDescent="0.2">
      <c r="B317" s="42" t="s">
        <v>8708</v>
      </c>
      <c r="C317" t="s">
        <v>8709</v>
      </c>
      <c r="D317" t="s">
        <v>8217</v>
      </c>
      <c r="E317" t="s">
        <v>897</v>
      </c>
      <c r="F317">
        <v>2012</v>
      </c>
      <c r="G317">
        <v>2015</v>
      </c>
      <c r="H317" s="42" t="s">
        <v>8710</v>
      </c>
      <c r="I317" s="42" t="s">
        <v>8711</v>
      </c>
      <c r="J317" s="45">
        <v>47565</v>
      </c>
      <c r="K317" s="46">
        <v>0</v>
      </c>
      <c r="L317" t="s">
        <v>10186</v>
      </c>
      <c r="M317" t="s">
        <v>10143</v>
      </c>
      <c r="N317" t="s">
        <v>10144</v>
      </c>
    </row>
    <row r="318" spans="1:14" hidden="1" x14ac:dyDescent="0.2">
      <c r="B318" s="42" t="s">
        <v>8712</v>
      </c>
      <c r="C318" t="s">
        <v>686</v>
      </c>
      <c r="D318" t="s">
        <v>8217</v>
      </c>
      <c r="E318" t="s">
        <v>897</v>
      </c>
      <c r="F318">
        <v>2012</v>
      </c>
      <c r="G318">
        <v>2015</v>
      </c>
      <c r="H318" s="42" t="s">
        <v>8713</v>
      </c>
      <c r="I318" s="42" t="s">
        <v>8330</v>
      </c>
      <c r="J318" s="45" t="s">
        <v>8226</v>
      </c>
      <c r="K318" s="46">
        <v>0</v>
      </c>
      <c r="L318" t="s">
        <v>10186</v>
      </c>
      <c r="M318" t="s">
        <v>10143</v>
      </c>
      <c r="N318" t="s">
        <v>10144</v>
      </c>
    </row>
    <row r="319" spans="1:14" hidden="1" x14ac:dyDescent="0.2">
      <c r="B319" s="42" t="s">
        <v>8712</v>
      </c>
      <c r="C319" t="s">
        <v>686</v>
      </c>
      <c r="D319" t="s">
        <v>8217</v>
      </c>
      <c r="E319" t="s">
        <v>897</v>
      </c>
      <c r="F319">
        <v>2012</v>
      </c>
      <c r="G319">
        <v>2015</v>
      </c>
      <c r="H319" s="42" t="s">
        <v>8713</v>
      </c>
      <c r="I319" s="42" t="s">
        <v>8055</v>
      </c>
      <c r="J319" s="45" t="s">
        <v>8226</v>
      </c>
      <c r="K319" s="46">
        <v>0</v>
      </c>
      <c r="L319" t="s">
        <v>10186</v>
      </c>
      <c r="M319" t="s">
        <v>10143</v>
      </c>
      <c r="N319" t="s">
        <v>10144</v>
      </c>
    </row>
    <row r="320" spans="1:14" hidden="1" x14ac:dyDescent="0.2">
      <c r="B320" s="42" t="s">
        <v>8712</v>
      </c>
      <c r="C320" t="s">
        <v>686</v>
      </c>
      <c r="D320" t="s">
        <v>8217</v>
      </c>
      <c r="E320" t="s">
        <v>897</v>
      </c>
      <c r="F320">
        <v>2012</v>
      </c>
      <c r="G320">
        <v>2015</v>
      </c>
      <c r="H320" s="42" t="s">
        <v>8713</v>
      </c>
      <c r="I320" s="42" t="s">
        <v>8714</v>
      </c>
      <c r="J320" s="45">
        <v>14397</v>
      </c>
      <c r="K320" s="46">
        <v>0</v>
      </c>
      <c r="L320" t="s">
        <v>10186</v>
      </c>
      <c r="M320" t="s">
        <v>10143</v>
      </c>
      <c r="N320" t="s">
        <v>10144</v>
      </c>
    </row>
    <row r="321" spans="1:14" hidden="1" x14ac:dyDescent="0.2">
      <c r="B321" s="42" t="s">
        <v>8712</v>
      </c>
      <c r="C321" t="s">
        <v>686</v>
      </c>
      <c r="D321" t="s">
        <v>8217</v>
      </c>
      <c r="E321" t="s">
        <v>897</v>
      </c>
      <c r="F321">
        <v>2012</v>
      </c>
      <c r="G321">
        <v>2015</v>
      </c>
      <c r="H321" s="42" t="s">
        <v>8713</v>
      </c>
      <c r="I321" s="42" t="s">
        <v>8715</v>
      </c>
      <c r="J321" s="45">
        <v>5672</v>
      </c>
      <c r="K321" s="46">
        <v>0</v>
      </c>
      <c r="L321" t="s">
        <v>10186</v>
      </c>
      <c r="M321" t="s">
        <v>10143</v>
      </c>
      <c r="N321" t="s">
        <v>10144</v>
      </c>
    </row>
    <row r="322" spans="1:14" x14ac:dyDescent="0.2">
      <c r="A322" t="s">
        <v>8084</v>
      </c>
      <c r="B322" s="42" t="s">
        <v>8712</v>
      </c>
      <c r="C322" t="s">
        <v>686</v>
      </c>
      <c r="D322" t="s">
        <v>8217</v>
      </c>
      <c r="E322" t="s">
        <v>897</v>
      </c>
      <c r="F322">
        <v>2012</v>
      </c>
      <c r="G322">
        <v>2015</v>
      </c>
      <c r="H322" s="42" t="s">
        <v>8713</v>
      </c>
      <c r="I322" s="42" t="s">
        <v>8084</v>
      </c>
      <c r="J322" s="45">
        <v>0</v>
      </c>
      <c r="K322" s="46">
        <v>0</v>
      </c>
      <c r="L322" t="s">
        <v>10186</v>
      </c>
      <c r="M322" s="69" t="s">
        <v>10147</v>
      </c>
      <c r="N322" t="s">
        <v>10199</v>
      </c>
    </row>
    <row r="323" spans="1:14" hidden="1" x14ac:dyDescent="0.2">
      <c r="B323" s="42" t="s">
        <v>8716</v>
      </c>
      <c r="C323" t="s">
        <v>8717</v>
      </c>
      <c r="D323" t="s">
        <v>8217</v>
      </c>
      <c r="E323" t="s">
        <v>897</v>
      </c>
      <c r="F323">
        <v>2012</v>
      </c>
      <c r="G323">
        <v>2015</v>
      </c>
      <c r="H323" s="42" t="s">
        <v>8718</v>
      </c>
      <c r="I323" s="42" t="s">
        <v>8530</v>
      </c>
      <c r="J323" s="45">
        <v>58468.19</v>
      </c>
      <c r="K323" s="46">
        <v>0</v>
      </c>
      <c r="L323" t="s">
        <v>10186</v>
      </c>
      <c r="M323" t="s">
        <v>10143</v>
      </c>
      <c r="N323" t="s">
        <v>10144</v>
      </c>
    </row>
    <row r="324" spans="1:14" x14ac:dyDescent="0.2">
      <c r="A324" t="s">
        <v>2343</v>
      </c>
      <c r="B324" s="42" t="s">
        <v>8716</v>
      </c>
      <c r="C324" t="s">
        <v>8717</v>
      </c>
      <c r="D324" t="s">
        <v>8217</v>
      </c>
      <c r="E324" t="s">
        <v>897</v>
      </c>
      <c r="F324">
        <v>2012</v>
      </c>
      <c r="G324">
        <v>2015</v>
      </c>
      <c r="H324" s="42" t="s">
        <v>8718</v>
      </c>
      <c r="I324" s="42" t="s">
        <v>8719</v>
      </c>
      <c r="J324" s="45">
        <v>14619.81</v>
      </c>
      <c r="K324" s="46">
        <v>0</v>
      </c>
      <c r="L324" t="s">
        <v>10186</v>
      </c>
      <c r="M324" s="69" t="s">
        <v>10147</v>
      </c>
    </row>
    <row r="325" spans="1:14" hidden="1" x14ac:dyDescent="0.2">
      <c r="B325" s="42" t="s">
        <v>8720</v>
      </c>
      <c r="C325" t="s">
        <v>8721</v>
      </c>
      <c r="D325" t="s">
        <v>8217</v>
      </c>
      <c r="E325" t="s">
        <v>897</v>
      </c>
      <c r="F325">
        <v>2012</v>
      </c>
      <c r="G325">
        <v>2014</v>
      </c>
      <c r="H325" s="42" t="s">
        <v>8722</v>
      </c>
      <c r="I325" s="42" t="s">
        <v>8055</v>
      </c>
      <c r="J325" s="45">
        <v>7171</v>
      </c>
      <c r="K325" s="46">
        <v>0</v>
      </c>
      <c r="L325" t="s">
        <v>10184</v>
      </c>
      <c r="M325" t="s">
        <v>10143</v>
      </c>
      <c r="N325" t="s">
        <v>10144</v>
      </c>
    </row>
    <row r="326" spans="1:14" x14ac:dyDescent="0.2">
      <c r="A326" t="s">
        <v>935</v>
      </c>
      <c r="B326" s="42" t="s">
        <v>8720</v>
      </c>
      <c r="C326" t="s">
        <v>8721</v>
      </c>
      <c r="D326" t="s">
        <v>8217</v>
      </c>
      <c r="E326" t="s">
        <v>897</v>
      </c>
      <c r="F326">
        <v>2012</v>
      </c>
      <c r="G326">
        <v>2014</v>
      </c>
      <c r="H326" s="42" t="s">
        <v>8722</v>
      </c>
      <c r="I326" s="42" t="s">
        <v>935</v>
      </c>
      <c r="J326" s="45">
        <v>3076</v>
      </c>
      <c r="K326" s="46">
        <v>0</v>
      </c>
      <c r="L326" t="s">
        <v>10184</v>
      </c>
      <c r="M326" s="69" t="s">
        <v>10147</v>
      </c>
    </row>
    <row r="327" spans="1:14" x14ac:dyDescent="0.2">
      <c r="A327" t="s">
        <v>8170</v>
      </c>
      <c r="B327" s="42" t="s">
        <v>8723</v>
      </c>
      <c r="C327" t="s">
        <v>8724</v>
      </c>
      <c r="D327" t="s">
        <v>8217</v>
      </c>
      <c r="E327" t="s">
        <v>897</v>
      </c>
      <c r="F327">
        <v>2012</v>
      </c>
      <c r="G327">
        <v>2015</v>
      </c>
      <c r="H327" s="42" t="s">
        <v>8725</v>
      </c>
      <c r="I327" s="42" t="s">
        <v>8580</v>
      </c>
      <c r="J327" s="45" t="s">
        <v>8226</v>
      </c>
      <c r="K327" s="46">
        <v>0</v>
      </c>
      <c r="L327" t="s">
        <v>10186</v>
      </c>
      <c r="M327" s="69" t="s">
        <v>10147</v>
      </c>
    </row>
    <row r="328" spans="1:14" x14ac:dyDescent="0.2">
      <c r="A328" t="s">
        <v>8170</v>
      </c>
      <c r="B328" s="42" t="s">
        <v>8723</v>
      </c>
      <c r="C328" t="s">
        <v>8724</v>
      </c>
      <c r="D328" t="s">
        <v>8217</v>
      </c>
      <c r="E328" t="s">
        <v>897</v>
      </c>
      <c r="F328">
        <v>2012</v>
      </c>
      <c r="G328">
        <v>2015</v>
      </c>
      <c r="H328" s="42" t="s">
        <v>8725</v>
      </c>
      <c r="I328" s="42" t="s">
        <v>8170</v>
      </c>
      <c r="J328" s="45">
        <v>75683.5</v>
      </c>
      <c r="K328" s="46">
        <v>0</v>
      </c>
      <c r="L328" t="s">
        <v>10186</v>
      </c>
      <c r="M328" s="69" t="s">
        <v>10147</v>
      </c>
    </row>
    <row r="329" spans="1:14" hidden="1" x14ac:dyDescent="0.2">
      <c r="B329" s="42" t="s">
        <v>8726</v>
      </c>
      <c r="C329" t="s">
        <v>8727</v>
      </c>
      <c r="D329" t="s">
        <v>8217</v>
      </c>
      <c r="E329" t="s">
        <v>897</v>
      </c>
      <c r="F329">
        <v>2012</v>
      </c>
      <c r="G329">
        <v>2015</v>
      </c>
      <c r="H329" s="42" t="s">
        <v>8728</v>
      </c>
      <c r="I329" s="42" t="s">
        <v>8729</v>
      </c>
      <c r="J329" s="45" t="s">
        <v>8226</v>
      </c>
      <c r="K329" s="46">
        <v>0</v>
      </c>
      <c r="L329" t="s">
        <v>10186</v>
      </c>
      <c r="M329" t="s">
        <v>10143</v>
      </c>
      <c r="N329" t="s">
        <v>10144</v>
      </c>
    </row>
    <row r="330" spans="1:14" x14ac:dyDescent="0.2">
      <c r="A330" t="s">
        <v>8336</v>
      </c>
      <c r="B330" s="42" t="s">
        <v>8726</v>
      </c>
      <c r="C330" t="s">
        <v>8727</v>
      </c>
      <c r="D330" t="s">
        <v>8217</v>
      </c>
      <c r="E330" t="s">
        <v>897</v>
      </c>
      <c r="F330">
        <v>2012</v>
      </c>
      <c r="G330">
        <v>2015</v>
      </c>
      <c r="H330" s="42" t="s">
        <v>8728</v>
      </c>
      <c r="I330" s="42" t="s">
        <v>8336</v>
      </c>
      <c r="J330" s="45">
        <v>59007.5</v>
      </c>
      <c r="K330" s="46">
        <v>0</v>
      </c>
      <c r="L330" t="s">
        <v>10186</v>
      </c>
      <c r="M330" s="69" t="s">
        <v>10147</v>
      </c>
    </row>
    <row r="331" spans="1:14" hidden="1" x14ac:dyDescent="0.2">
      <c r="B331" s="42" t="s">
        <v>8730</v>
      </c>
      <c r="C331" t="s">
        <v>8731</v>
      </c>
      <c r="D331" t="s">
        <v>8217</v>
      </c>
      <c r="E331" t="s">
        <v>897</v>
      </c>
      <c r="F331">
        <v>2012</v>
      </c>
      <c r="G331">
        <v>2015</v>
      </c>
      <c r="H331" s="42" t="s">
        <v>8732</v>
      </c>
      <c r="I331" s="42" t="s">
        <v>8429</v>
      </c>
      <c r="J331" s="45">
        <v>39803.5</v>
      </c>
      <c r="K331" s="46">
        <v>0</v>
      </c>
      <c r="L331" t="s">
        <v>10186</v>
      </c>
      <c r="M331" t="s">
        <v>10143</v>
      </c>
      <c r="N331" t="s">
        <v>10144</v>
      </c>
    </row>
    <row r="332" spans="1:14" hidden="1" x14ac:dyDescent="0.2">
      <c r="B332" s="42" t="s">
        <v>8733</v>
      </c>
      <c r="C332" t="s">
        <v>8734</v>
      </c>
      <c r="D332" t="s">
        <v>8217</v>
      </c>
      <c r="E332" t="s">
        <v>897</v>
      </c>
      <c r="F332">
        <v>2012</v>
      </c>
      <c r="G332">
        <v>2015</v>
      </c>
      <c r="H332" s="42" t="s">
        <v>8735</v>
      </c>
      <c r="I332" s="42" t="s">
        <v>8665</v>
      </c>
      <c r="J332" s="45">
        <v>65606</v>
      </c>
      <c r="K332" s="46">
        <v>0</v>
      </c>
      <c r="L332" t="s">
        <v>10184</v>
      </c>
      <c r="M332" t="s">
        <v>10143</v>
      </c>
      <c r="N332" t="s">
        <v>10144</v>
      </c>
    </row>
    <row r="333" spans="1:14" x14ac:dyDescent="0.2">
      <c r="A333" t="s">
        <v>4698</v>
      </c>
      <c r="B333" s="42" t="s">
        <v>8736</v>
      </c>
      <c r="C333" t="s">
        <v>8737</v>
      </c>
      <c r="D333" t="s">
        <v>8217</v>
      </c>
      <c r="E333" t="s">
        <v>897</v>
      </c>
      <c r="F333">
        <v>2012</v>
      </c>
      <c r="G333">
        <v>2015</v>
      </c>
      <c r="H333" s="42" t="s">
        <v>8738</v>
      </c>
      <c r="I333" s="42" t="s">
        <v>4698</v>
      </c>
      <c r="J333" s="45">
        <v>44134.5</v>
      </c>
      <c r="K333" s="46">
        <v>0</v>
      </c>
      <c r="L333" t="s">
        <v>10186</v>
      </c>
      <c r="M333" s="69" t="s">
        <v>10147</v>
      </c>
    </row>
    <row r="334" spans="1:14" hidden="1" x14ac:dyDescent="0.2">
      <c r="B334" s="42" t="s">
        <v>8739</v>
      </c>
      <c r="C334" t="s">
        <v>8740</v>
      </c>
      <c r="D334" t="s">
        <v>8217</v>
      </c>
      <c r="E334" t="s">
        <v>897</v>
      </c>
      <c r="F334">
        <v>2012</v>
      </c>
      <c r="G334">
        <v>2015</v>
      </c>
      <c r="H334" s="42" t="s">
        <v>8741</v>
      </c>
      <c r="I334" s="42" t="s">
        <v>8090</v>
      </c>
      <c r="J334" s="45">
        <v>75665</v>
      </c>
      <c r="K334" s="46">
        <v>0</v>
      </c>
      <c r="L334" t="s">
        <v>10186</v>
      </c>
      <c r="M334" t="s">
        <v>10143</v>
      </c>
      <c r="N334" t="s">
        <v>10144</v>
      </c>
    </row>
    <row r="335" spans="1:14" hidden="1" x14ac:dyDescent="0.2">
      <c r="B335" s="42" t="s">
        <v>8742</v>
      </c>
      <c r="C335" t="s">
        <v>8743</v>
      </c>
      <c r="D335" t="s">
        <v>8217</v>
      </c>
      <c r="E335" t="s">
        <v>897</v>
      </c>
      <c r="F335">
        <v>2012</v>
      </c>
      <c r="G335">
        <v>2015</v>
      </c>
      <c r="H335" s="42" t="s">
        <v>8744</v>
      </c>
      <c r="I335" s="42" t="s">
        <v>8591</v>
      </c>
      <c r="J335" s="45">
        <v>3478.07</v>
      </c>
      <c r="K335" s="46">
        <v>0</v>
      </c>
      <c r="L335" t="s">
        <v>10186</v>
      </c>
      <c r="M335" t="s">
        <v>10143</v>
      </c>
      <c r="N335" t="s">
        <v>10144</v>
      </c>
    </row>
    <row r="336" spans="1:14" hidden="1" x14ac:dyDescent="0.2">
      <c r="B336" s="42" t="s">
        <v>8742</v>
      </c>
      <c r="C336" t="s">
        <v>8743</v>
      </c>
      <c r="D336" t="s">
        <v>8217</v>
      </c>
      <c r="E336" t="s">
        <v>897</v>
      </c>
      <c r="F336">
        <v>2012</v>
      </c>
      <c r="G336">
        <v>2015</v>
      </c>
      <c r="H336" s="42" t="s">
        <v>8744</v>
      </c>
      <c r="I336" s="42" t="s">
        <v>8484</v>
      </c>
      <c r="J336" s="45">
        <v>53285.43</v>
      </c>
      <c r="K336" s="46">
        <v>0</v>
      </c>
      <c r="L336" t="s">
        <v>10186</v>
      </c>
      <c r="M336" t="s">
        <v>10143</v>
      </c>
      <c r="N336" t="s">
        <v>10144</v>
      </c>
    </row>
    <row r="337" spans="1:14" hidden="1" x14ac:dyDescent="0.2">
      <c r="B337" s="42" t="s">
        <v>8745</v>
      </c>
      <c r="C337" t="s">
        <v>8746</v>
      </c>
      <c r="D337" t="s">
        <v>8217</v>
      </c>
      <c r="E337" t="s">
        <v>897</v>
      </c>
      <c r="F337">
        <v>2012</v>
      </c>
      <c r="G337">
        <v>2015</v>
      </c>
      <c r="H337" s="42" t="s">
        <v>8747</v>
      </c>
      <c r="I337" s="42" t="s">
        <v>8355</v>
      </c>
      <c r="J337" s="45">
        <v>30616.5</v>
      </c>
      <c r="K337" s="46">
        <v>0</v>
      </c>
      <c r="L337" t="s">
        <v>10186</v>
      </c>
      <c r="M337" t="s">
        <v>10143</v>
      </c>
      <c r="N337" t="s">
        <v>10144</v>
      </c>
    </row>
    <row r="338" spans="1:14" x14ac:dyDescent="0.2">
      <c r="A338" t="s">
        <v>8099</v>
      </c>
      <c r="B338" s="42" t="s">
        <v>8748</v>
      </c>
      <c r="C338" t="s">
        <v>8749</v>
      </c>
      <c r="D338" t="s">
        <v>8217</v>
      </c>
      <c r="E338" t="s">
        <v>897</v>
      </c>
      <c r="F338">
        <v>2012</v>
      </c>
      <c r="G338">
        <v>2015</v>
      </c>
      <c r="H338" s="42" t="s">
        <v>8750</v>
      </c>
      <c r="I338" s="42" t="s">
        <v>8099</v>
      </c>
      <c r="J338" s="45">
        <v>52975</v>
      </c>
      <c r="K338" s="46">
        <v>0</v>
      </c>
      <c r="L338" t="s">
        <v>10186</v>
      </c>
      <c r="M338" s="69" t="s">
        <v>10147</v>
      </c>
    </row>
    <row r="339" spans="1:14" hidden="1" x14ac:dyDescent="0.2">
      <c r="B339" s="42" t="s">
        <v>8751</v>
      </c>
      <c r="C339" t="s">
        <v>8752</v>
      </c>
      <c r="D339" t="s">
        <v>8217</v>
      </c>
      <c r="E339" t="s">
        <v>897</v>
      </c>
      <c r="F339">
        <v>2012</v>
      </c>
      <c r="G339">
        <v>2015</v>
      </c>
      <c r="H339" s="42" t="s">
        <v>8753</v>
      </c>
      <c r="I339" s="42" t="s">
        <v>8074</v>
      </c>
      <c r="J339" s="45">
        <v>37058.5</v>
      </c>
      <c r="K339" s="46">
        <v>0</v>
      </c>
      <c r="L339" t="s">
        <v>10186</v>
      </c>
      <c r="M339" t="s">
        <v>10143</v>
      </c>
      <c r="N339" t="s">
        <v>10144</v>
      </c>
    </row>
    <row r="340" spans="1:14" ht="25.5" x14ac:dyDescent="0.2">
      <c r="A340" t="s">
        <v>8075</v>
      </c>
      <c r="B340" s="42" t="s">
        <v>8754</v>
      </c>
      <c r="C340" t="s">
        <v>8755</v>
      </c>
      <c r="D340" t="s">
        <v>8217</v>
      </c>
      <c r="E340" t="s">
        <v>897</v>
      </c>
      <c r="F340">
        <v>2012</v>
      </c>
      <c r="G340">
        <v>2015</v>
      </c>
      <c r="H340" s="42" t="s">
        <v>8756</v>
      </c>
      <c r="I340" s="42" t="s">
        <v>8132</v>
      </c>
      <c r="J340" s="45">
        <v>34578</v>
      </c>
      <c r="K340" s="46">
        <v>0</v>
      </c>
      <c r="L340" t="s">
        <v>10184</v>
      </c>
      <c r="M340" s="69" t="s">
        <v>10147</v>
      </c>
    </row>
    <row r="341" spans="1:14" x14ac:dyDescent="0.2">
      <c r="A341" t="s">
        <v>8170</v>
      </c>
      <c r="B341" s="42" t="s">
        <v>8757</v>
      </c>
      <c r="C341" t="s">
        <v>8758</v>
      </c>
      <c r="D341" t="s">
        <v>8217</v>
      </c>
      <c r="E341" t="s">
        <v>897</v>
      </c>
      <c r="F341">
        <v>2012</v>
      </c>
      <c r="G341">
        <v>2015</v>
      </c>
      <c r="H341" s="42" t="s">
        <v>8759</v>
      </c>
      <c r="I341" s="42" t="s">
        <v>8170</v>
      </c>
      <c r="J341" s="45">
        <v>39555.5</v>
      </c>
      <c r="K341" s="46">
        <v>0</v>
      </c>
      <c r="L341" t="s">
        <v>10184</v>
      </c>
      <c r="M341" s="69" t="s">
        <v>10147</v>
      </c>
    </row>
    <row r="342" spans="1:14" x14ac:dyDescent="0.2">
      <c r="A342" t="s">
        <v>4698</v>
      </c>
      <c r="B342" s="42" t="s">
        <v>8760</v>
      </c>
      <c r="C342" t="s">
        <v>8761</v>
      </c>
      <c r="D342" t="s">
        <v>8217</v>
      </c>
      <c r="E342" t="s">
        <v>897</v>
      </c>
      <c r="F342">
        <v>2012</v>
      </c>
      <c r="G342">
        <v>2015</v>
      </c>
      <c r="H342" s="42" t="s">
        <v>8762</v>
      </c>
      <c r="I342" s="42" t="s">
        <v>4698</v>
      </c>
      <c r="J342" s="45">
        <v>37150</v>
      </c>
      <c r="K342" s="46">
        <v>0</v>
      </c>
      <c r="L342" t="s">
        <v>10186</v>
      </c>
      <c r="M342" s="69" t="s">
        <v>10147</v>
      </c>
    </row>
    <row r="343" spans="1:14" hidden="1" x14ac:dyDescent="0.2">
      <c r="B343" s="42" t="s">
        <v>8763</v>
      </c>
      <c r="C343" t="s">
        <v>8764</v>
      </c>
      <c r="D343" t="s">
        <v>8217</v>
      </c>
      <c r="E343" t="s">
        <v>897</v>
      </c>
      <c r="F343">
        <v>2012</v>
      </c>
      <c r="G343">
        <v>2015</v>
      </c>
      <c r="H343" s="42" t="s">
        <v>8765</v>
      </c>
      <c r="I343" s="42" t="s">
        <v>8055</v>
      </c>
      <c r="J343" s="45">
        <v>48107</v>
      </c>
      <c r="K343" s="46">
        <v>0</v>
      </c>
      <c r="L343" t="s">
        <v>10186</v>
      </c>
      <c r="M343" t="s">
        <v>10143</v>
      </c>
      <c r="N343" t="s">
        <v>10144</v>
      </c>
    </row>
    <row r="344" spans="1:14" hidden="1" x14ac:dyDescent="0.2">
      <c r="B344" s="42" t="s">
        <v>8766</v>
      </c>
      <c r="C344" t="s">
        <v>8767</v>
      </c>
      <c r="D344" t="s">
        <v>8217</v>
      </c>
      <c r="E344" t="s">
        <v>897</v>
      </c>
      <c r="F344">
        <v>2012</v>
      </c>
      <c r="G344">
        <v>2015</v>
      </c>
      <c r="H344" s="42" t="s">
        <v>2133</v>
      </c>
      <c r="I344" s="42" t="s">
        <v>1216</v>
      </c>
      <c r="J344" s="45">
        <v>31730.5</v>
      </c>
      <c r="K344" s="46">
        <v>0</v>
      </c>
      <c r="L344" t="s">
        <v>10184</v>
      </c>
      <c r="M344" t="s">
        <v>10143</v>
      </c>
      <c r="N344" t="s">
        <v>10144</v>
      </c>
    </row>
    <row r="345" spans="1:14" x14ac:dyDescent="0.2">
      <c r="A345" t="s">
        <v>4698</v>
      </c>
      <c r="B345" s="42" t="s">
        <v>8766</v>
      </c>
      <c r="C345" t="s">
        <v>8767</v>
      </c>
      <c r="D345" t="s">
        <v>8217</v>
      </c>
      <c r="E345" t="s">
        <v>897</v>
      </c>
      <c r="F345">
        <v>2012</v>
      </c>
      <c r="G345">
        <v>2015</v>
      </c>
      <c r="H345" s="42" t="s">
        <v>2133</v>
      </c>
      <c r="I345" s="42" t="s">
        <v>4698</v>
      </c>
      <c r="J345" s="45">
        <v>12677.5</v>
      </c>
      <c r="K345" s="46">
        <v>0</v>
      </c>
      <c r="L345" t="s">
        <v>10184</v>
      </c>
      <c r="M345" s="69" t="s">
        <v>10147</v>
      </c>
    </row>
    <row r="346" spans="1:14" x14ac:dyDescent="0.2">
      <c r="A346" t="s">
        <v>8075</v>
      </c>
      <c r="B346" s="42" t="s">
        <v>8768</v>
      </c>
      <c r="C346" t="s">
        <v>8769</v>
      </c>
      <c r="D346" t="s">
        <v>8217</v>
      </c>
      <c r="E346" t="s">
        <v>897</v>
      </c>
      <c r="F346">
        <v>2012</v>
      </c>
      <c r="G346">
        <v>2015</v>
      </c>
      <c r="H346" s="42" t="s">
        <v>8770</v>
      </c>
      <c r="I346" s="42" t="s">
        <v>8312</v>
      </c>
      <c r="J346" s="45">
        <v>50001</v>
      </c>
      <c r="K346" s="46">
        <v>0</v>
      </c>
      <c r="L346" t="s">
        <v>10186</v>
      </c>
      <c r="M346" s="69" t="s">
        <v>10147</v>
      </c>
    </row>
    <row r="347" spans="1:14" hidden="1" x14ac:dyDescent="0.2">
      <c r="B347" s="42" t="s">
        <v>8771</v>
      </c>
      <c r="C347" t="s">
        <v>8772</v>
      </c>
      <c r="D347" t="s">
        <v>8217</v>
      </c>
      <c r="E347" t="s">
        <v>897</v>
      </c>
      <c r="F347">
        <v>2012</v>
      </c>
      <c r="G347">
        <v>2015</v>
      </c>
      <c r="H347" s="42" t="s">
        <v>8773</v>
      </c>
      <c r="I347" s="42" t="s">
        <v>3372</v>
      </c>
      <c r="J347" s="45">
        <v>29734</v>
      </c>
      <c r="K347" s="46">
        <v>0</v>
      </c>
      <c r="L347" t="s">
        <v>10186</v>
      </c>
      <c r="M347" t="s">
        <v>10143</v>
      </c>
      <c r="N347" t="s">
        <v>10144</v>
      </c>
    </row>
    <row r="348" spans="1:14" x14ac:dyDescent="0.2">
      <c r="A348" t="s">
        <v>8170</v>
      </c>
      <c r="B348" s="42" t="s">
        <v>8771</v>
      </c>
      <c r="C348" t="s">
        <v>8772</v>
      </c>
      <c r="D348" t="s">
        <v>8217</v>
      </c>
      <c r="E348" t="s">
        <v>897</v>
      </c>
      <c r="F348">
        <v>2012</v>
      </c>
      <c r="G348">
        <v>2015</v>
      </c>
      <c r="H348" s="42" t="s">
        <v>8773</v>
      </c>
      <c r="I348" s="42" t="s">
        <v>8300</v>
      </c>
      <c r="J348" s="45">
        <v>13779</v>
      </c>
      <c r="K348" s="46">
        <v>0</v>
      </c>
      <c r="L348" t="s">
        <v>10186</v>
      </c>
      <c r="M348" s="69" t="s">
        <v>10147</v>
      </c>
    </row>
    <row r="349" spans="1:14" hidden="1" x14ac:dyDescent="0.2">
      <c r="B349" s="42" t="s">
        <v>8774</v>
      </c>
      <c r="C349" t="s">
        <v>8775</v>
      </c>
      <c r="D349" t="s">
        <v>8217</v>
      </c>
      <c r="E349" t="s">
        <v>897</v>
      </c>
      <c r="F349">
        <v>2012</v>
      </c>
      <c r="G349">
        <v>2015</v>
      </c>
      <c r="H349" s="42" t="s">
        <v>8776</v>
      </c>
      <c r="I349" s="42" t="s">
        <v>8118</v>
      </c>
      <c r="J349" s="45">
        <v>78549</v>
      </c>
      <c r="K349" s="46">
        <v>0</v>
      </c>
      <c r="L349" t="s">
        <v>10184</v>
      </c>
      <c r="M349" t="s">
        <v>10143</v>
      </c>
      <c r="N349" t="s">
        <v>10144</v>
      </c>
    </row>
    <row r="350" spans="1:14" ht="25.5" hidden="1" x14ac:dyDescent="0.2">
      <c r="B350" s="42" t="s">
        <v>8777</v>
      </c>
      <c r="C350" t="s">
        <v>8778</v>
      </c>
      <c r="D350" t="s">
        <v>8217</v>
      </c>
      <c r="E350" t="s">
        <v>897</v>
      </c>
      <c r="F350">
        <v>2012</v>
      </c>
      <c r="G350">
        <v>2015</v>
      </c>
      <c r="H350" s="42" t="s">
        <v>8779</v>
      </c>
      <c r="I350" s="42" t="s">
        <v>8051</v>
      </c>
      <c r="J350" s="45">
        <v>68891.69</v>
      </c>
      <c r="K350" s="46">
        <v>0</v>
      </c>
      <c r="L350" t="s">
        <v>10186</v>
      </c>
      <c r="M350" t="s">
        <v>10143</v>
      </c>
      <c r="N350" t="s">
        <v>10144</v>
      </c>
    </row>
    <row r="351" spans="1:14" ht="25.5" hidden="1" x14ac:dyDescent="0.2">
      <c r="B351" s="42" t="s">
        <v>8777</v>
      </c>
      <c r="C351" t="s">
        <v>8778</v>
      </c>
      <c r="D351" t="s">
        <v>8217</v>
      </c>
      <c r="E351" t="s">
        <v>897</v>
      </c>
      <c r="F351">
        <v>2012</v>
      </c>
      <c r="G351">
        <v>2015</v>
      </c>
      <c r="H351" s="42" t="s">
        <v>8779</v>
      </c>
      <c r="I351" s="42" t="s">
        <v>8247</v>
      </c>
      <c r="J351" s="45">
        <v>832.81</v>
      </c>
      <c r="K351" s="46">
        <v>0</v>
      </c>
      <c r="L351" t="s">
        <v>10186</v>
      </c>
      <c r="M351" t="s">
        <v>10143</v>
      </c>
      <c r="N351" t="s">
        <v>10144</v>
      </c>
    </row>
    <row r="352" spans="1:14" hidden="1" x14ac:dyDescent="0.2">
      <c r="B352" s="42" t="s">
        <v>8780</v>
      </c>
      <c r="C352" t="s">
        <v>8781</v>
      </c>
      <c r="D352" t="s">
        <v>8217</v>
      </c>
      <c r="E352" t="s">
        <v>897</v>
      </c>
      <c r="F352">
        <v>2012</v>
      </c>
      <c r="G352">
        <v>2015</v>
      </c>
      <c r="H352" s="42" t="s">
        <v>8782</v>
      </c>
      <c r="I352" s="42" t="s">
        <v>8055</v>
      </c>
      <c r="J352" s="45">
        <v>14500</v>
      </c>
      <c r="K352" s="46">
        <v>0</v>
      </c>
      <c r="L352" t="s">
        <v>10186</v>
      </c>
      <c r="M352" t="s">
        <v>10143</v>
      </c>
      <c r="N352" t="s">
        <v>10144</v>
      </c>
    </row>
    <row r="353" spans="1:14" x14ac:dyDescent="0.2">
      <c r="A353" t="s">
        <v>8084</v>
      </c>
      <c r="B353" s="42" t="s">
        <v>8780</v>
      </c>
      <c r="C353" t="s">
        <v>8781</v>
      </c>
      <c r="D353" t="s">
        <v>8217</v>
      </c>
      <c r="E353" t="s">
        <v>897</v>
      </c>
      <c r="F353">
        <v>2012</v>
      </c>
      <c r="G353">
        <v>2015</v>
      </c>
      <c r="H353" s="42" t="s">
        <v>8782</v>
      </c>
      <c r="I353" s="42" t="s">
        <v>8084</v>
      </c>
      <c r="J353" s="45">
        <v>43951</v>
      </c>
      <c r="K353" s="46">
        <v>0</v>
      </c>
      <c r="L353" t="s">
        <v>10186</v>
      </c>
      <c r="M353" s="69" t="s">
        <v>10147</v>
      </c>
    </row>
    <row r="354" spans="1:14" x14ac:dyDescent="0.2">
      <c r="A354" t="s">
        <v>4698</v>
      </c>
      <c r="B354" s="42" t="s">
        <v>8783</v>
      </c>
      <c r="C354" t="s">
        <v>8784</v>
      </c>
      <c r="D354" t="s">
        <v>8785</v>
      </c>
      <c r="E354" t="s">
        <v>897</v>
      </c>
      <c r="F354">
        <v>2013</v>
      </c>
      <c r="G354">
        <v>2017</v>
      </c>
      <c r="H354" s="42" t="s">
        <v>8786</v>
      </c>
      <c r="I354" s="42" t="s">
        <v>8787</v>
      </c>
      <c r="J354" s="47">
        <v>78919</v>
      </c>
      <c r="K354" s="46">
        <v>0</v>
      </c>
      <c r="L354" t="s">
        <v>10184</v>
      </c>
      <c r="M354" s="69" t="s">
        <v>10147</v>
      </c>
    </row>
    <row r="355" spans="1:14" x14ac:dyDescent="0.2">
      <c r="A355" t="s">
        <v>8075</v>
      </c>
      <c r="B355" s="42" t="s">
        <v>8788</v>
      </c>
      <c r="C355" t="s">
        <v>8789</v>
      </c>
      <c r="D355" t="s">
        <v>8785</v>
      </c>
      <c r="E355" t="s">
        <v>897</v>
      </c>
      <c r="F355">
        <v>2013</v>
      </c>
      <c r="G355">
        <v>2016</v>
      </c>
      <c r="H355" s="42" t="s">
        <v>8790</v>
      </c>
      <c r="I355" s="42" t="s">
        <v>8132</v>
      </c>
      <c r="J355" s="47">
        <v>53590.5</v>
      </c>
      <c r="K355" s="46">
        <v>0</v>
      </c>
      <c r="L355" t="s">
        <v>10186</v>
      </c>
      <c r="M355" s="69" t="s">
        <v>10147</v>
      </c>
    </row>
    <row r="356" spans="1:14" hidden="1" x14ac:dyDescent="0.2">
      <c r="B356" s="42" t="s">
        <v>8791</v>
      </c>
      <c r="C356" t="s">
        <v>8792</v>
      </c>
      <c r="D356" t="s">
        <v>8785</v>
      </c>
      <c r="E356" t="s">
        <v>897</v>
      </c>
      <c r="F356">
        <v>2013</v>
      </c>
      <c r="G356">
        <v>2017</v>
      </c>
      <c r="H356" s="42" t="s">
        <v>8793</v>
      </c>
      <c r="I356" s="42" t="s">
        <v>1198</v>
      </c>
      <c r="J356" s="47">
        <v>40191.5</v>
      </c>
      <c r="K356" s="46">
        <v>0</v>
      </c>
      <c r="L356" t="s">
        <v>10186</v>
      </c>
      <c r="M356" t="s">
        <v>10143</v>
      </c>
      <c r="N356" t="s">
        <v>10144</v>
      </c>
    </row>
    <row r="357" spans="1:14" ht="25.5" x14ac:dyDescent="0.2">
      <c r="A357" t="s">
        <v>4698</v>
      </c>
      <c r="B357" s="42" t="s">
        <v>8791</v>
      </c>
      <c r="C357" t="s">
        <v>8792</v>
      </c>
      <c r="D357" t="s">
        <v>8785</v>
      </c>
      <c r="E357" t="s">
        <v>897</v>
      </c>
      <c r="F357">
        <v>2013</v>
      </c>
      <c r="G357">
        <v>2017</v>
      </c>
      <c r="H357" s="42" t="s">
        <v>8793</v>
      </c>
      <c r="I357" s="42" t="s">
        <v>8284</v>
      </c>
      <c r="J357" s="47">
        <v>43498</v>
      </c>
      <c r="K357" s="46">
        <v>0</v>
      </c>
      <c r="L357" t="s">
        <v>10186</v>
      </c>
      <c r="M357" s="69" t="s">
        <v>10147</v>
      </c>
    </row>
    <row r="358" spans="1:14" x14ac:dyDescent="0.2">
      <c r="A358" t="s">
        <v>8181</v>
      </c>
      <c r="B358" s="42" t="s">
        <v>8794</v>
      </c>
      <c r="C358" t="s">
        <v>8795</v>
      </c>
      <c r="D358" t="s">
        <v>8785</v>
      </c>
      <c r="E358" t="s">
        <v>897</v>
      </c>
      <c r="F358">
        <v>2013</v>
      </c>
      <c r="G358">
        <v>2017</v>
      </c>
      <c r="H358" s="42" t="s">
        <v>8796</v>
      </c>
      <c r="I358" s="42" t="s">
        <v>8273</v>
      </c>
      <c r="J358" s="47">
        <v>47027.5</v>
      </c>
      <c r="K358" s="46">
        <v>0</v>
      </c>
      <c r="L358" t="s">
        <v>10186</v>
      </c>
      <c r="M358" s="69" t="s">
        <v>10147</v>
      </c>
    </row>
    <row r="359" spans="1:14" x14ac:dyDescent="0.2">
      <c r="A359" t="s">
        <v>8095</v>
      </c>
      <c r="B359" s="42" t="s">
        <v>8797</v>
      </c>
      <c r="C359" t="s">
        <v>8798</v>
      </c>
      <c r="D359" t="s">
        <v>8785</v>
      </c>
      <c r="E359" t="s">
        <v>897</v>
      </c>
      <c r="F359">
        <v>2013</v>
      </c>
      <c r="G359">
        <v>2016</v>
      </c>
      <c r="H359" s="42" t="s">
        <v>8799</v>
      </c>
      <c r="I359" s="42" t="s">
        <v>8095</v>
      </c>
      <c r="J359" s="47">
        <v>18684.27</v>
      </c>
      <c r="K359" s="46">
        <v>0</v>
      </c>
      <c r="L359" t="s">
        <v>10186</v>
      </c>
      <c r="M359" s="69" t="s">
        <v>10147</v>
      </c>
    </row>
    <row r="360" spans="1:14" x14ac:dyDescent="0.2">
      <c r="A360" t="s">
        <v>8170</v>
      </c>
      <c r="B360" s="42" t="s">
        <v>8797</v>
      </c>
      <c r="C360" t="s">
        <v>8798</v>
      </c>
      <c r="D360" t="s">
        <v>8785</v>
      </c>
      <c r="E360" t="s">
        <v>897</v>
      </c>
      <c r="F360">
        <v>2013</v>
      </c>
      <c r="G360">
        <v>2016</v>
      </c>
      <c r="H360" s="42" t="s">
        <v>8799</v>
      </c>
      <c r="I360" s="42" t="s">
        <v>8300</v>
      </c>
      <c r="J360" s="47">
        <v>78930.23</v>
      </c>
      <c r="K360" s="46">
        <v>0</v>
      </c>
      <c r="L360" t="s">
        <v>10186</v>
      </c>
      <c r="M360" s="69" t="s">
        <v>10147</v>
      </c>
    </row>
    <row r="361" spans="1:14" ht="25.5" hidden="1" x14ac:dyDescent="0.2">
      <c r="B361" s="42" t="s">
        <v>8800</v>
      </c>
      <c r="C361" t="s">
        <v>8801</v>
      </c>
      <c r="D361" t="s">
        <v>8785</v>
      </c>
      <c r="E361" t="s">
        <v>897</v>
      </c>
      <c r="F361">
        <v>2013</v>
      </c>
      <c r="G361">
        <v>2017</v>
      </c>
      <c r="H361" s="42" t="s">
        <v>8802</v>
      </c>
      <c r="I361" s="42" t="s">
        <v>8055</v>
      </c>
      <c r="J361" s="47">
        <v>70810</v>
      </c>
      <c r="K361" s="46">
        <v>0</v>
      </c>
      <c r="L361" t="s">
        <v>10184</v>
      </c>
      <c r="M361" t="s">
        <v>10143</v>
      </c>
      <c r="N361" t="s">
        <v>10144</v>
      </c>
    </row>
    <row r="362" spans="1:14" hidden="1" x14ac:dyDescent="0.2">
      <c r="B362" s="42" t="s">
        <v>8803</v>
      </c>
      <c r="C362" t="s">
        <v>8804</v>
      </c>
      <c r="D362" t="s">
        <v>8785</v>
      </c>
      <c r="E362" t="s">
        <v>897</v>
      </c>
      <c r="F362">
        <v>2013</v>
      </c>
      <c r="G362">
        <v>2017</v>
      </c>
      <c r="H362" s="42" t="s">
        <v>8805</v>
      </c>
      <c r="I362" s="42" t="s">
        <v>8326</v>
      </c>
      <c r="J362" s="47">
        <v>35856.5</v>
      </c>
      <c r="K362" s="46">
        <v>0</v>
      </c>
      <c r="L362" t="s">
        <v>10186</v>
      </c>
      <c r="M362" t="s">
        <v>10143</v>
      </c>
      <c r="N362" t="s">
        <v>10144</v>
      </c>
    </row>
    <row r="363" spans="1:14" ht="25.5" hidden="1" x14ac:dyDescent="0.2">
      <c r="B363" s="42" t="s">
        <v>8806</v>
      </c>
      <c r="C363" t="s">
        <v>8807</v>
      </c>
      <c r="D363" t="s">
        <v>8785</v>
      </c>
      <c r="E363" t="s">
        <v>897</v>
      </c>
      <c r="F363">
        <v>2013</v>
      </c>
      <c r="G363">
        <v>2017</v>
      </c>
      <c r="H363" s="42" t="s">
        <v>8808</v>
      </c>
      <c r="I363" s="42" t="s">
        <v>8051</v>
      </c>
      <c r="J363" s="47">
        <v>47237</v>
      </c>
      <c r="K363" s="46">
        <v>0</v>
      </c>
      <c r="L363" t="s">
        <v>10186</v>
      </c>
      <c r="M363" t="s">
        <v>10143</v>
      </c>
      <c r="N363" t="s">
        <v>10144</v>
      </c>
    </row>
    <row r="364" spans="1:14" hidden="1" x14ac:dyDescent="0.2">
      <c r="B364" s="42" t="s">
        <v>8809</v>
      </c>
      <c r="C364" t="s">
        <v>8810</v>
      </c>
      <c r="D364" t="s">
        <v>8785</v>
      </c>
      <c r="E364" t="s">
        <v>897</v>
      </c>
      <c r="F364">
        <v>2013</v>
      </c>
      <c r="G364">
        <v>2015</v>
      </c>
      <c r="H364" s="42" t="s">
        <v>8811</v>
      </c>
      <c r="I364" s="42" t="s">
        <v>8812</v>
      </c>
      <c r="J364" s="47">
        <v>40664</v>
      </c>
      <c r="K364" s="46">
        <v>0</v>
      </c>
      <c r="L364" t="s">
        <v>10184</v>
      </c>
      <c r="M364" t="s">
        <v>10143</v>
      </c>
      <c r="N364" t="s">
        <v>10144</v>
      </c>
    </row>
    <row r="365" spans="1:14" hidden="1" x14ac:dyDescent="0.2">
      <c r="B365" s="42" t="s">
        <v>8809</v>
      </c>
      <c r="C365" t="s">
        <v>8810</v>
      </c>
      <c r="D365" t="s">
        <v>8785</v>
      </c>
      <c r="E365" t="s">
        <v>897</v>
      </c>
      <c r="F365">
        <v>2013</v>
      </c>
      <c r="G365">
        <v>2015</v>
      </c>
      <c r="H365" s="42" t="s">
        <v>8811</v>
      </c>
      <c r="I365" s="42" t="s">
        <v>8453</v>
      </c>
      <c r="J365" s="47">
        <v>38850</v>
      </c>
      <c r="K365" s="46">
        <v>0</v>
      </c>
      <c r="L365" t="s">
        <v>10184</v>
      </c>
      <c r="M365" t="s">
        <v>10143</v>
      </c>
      <c r="N365" t="s">
        <v>10144</v>
      </c>
    </row>
    <row r="366" spans="1:14" hidden="1" x14ac:dyDescent="0.2">
      <c r="B366" s="42" t="s">
        <v>8809</v>
      </c>
      <c r="C366" t="s">
        <v>8810</v>
      </c>
      <c r="D366" t="s">
        <v>8785</v>
      </c>
      <c r="E366" t="s">
        <v>897</v>
      </c>
      <c r="F366">
        <v>2013</v>
      </c>
      <c r="G366">
        <v>2015</v>
      </c>
      <c r="H366" s="42" t="s">
        <v>8811</v>
      </c>
      <c r="I366" s="42" t="s">
        <v>8813</v>
      </c>
      <c r="J366" s="47">
        <v>38392</v>
      </c>
      <c r="K366" s="46">
        <v>0</v>
      </c>
      <c r="L366" t="s">
        <v>10184</v>
      </c>
      <c r="M366" t="s">
        <v>10143</v>
      </c>
      <c r="N366" t="s">
        <v>10144</v>
      </c>
    </row>
    <row r="367" spans="1:14" ht="25.5" x14ac:dyDescent="0.2">
      <c r="A367" t="s">
        <v>4698</v>
      </c>
      <c r="B367" s="42" t="s">
        <v>8814</v>
      </c>
      <c r="C367" t="s">
        <v>8815</v>
      </c>
      <c r="D367" t="s">
        <v>8785</v>
      </c>
      <c r="E367" t="s">
        <v>897</v>
      </c>
      <c r="F367">
        <v>2013</v>
      </c>
      <c r="G367">
        <v>2017</v>
      </c>
      <c r="H367" s="42" t="s">
        <v>8816</v>
      </c>
      <c r="I367" s="42" t="s">
        <v>8284</v>
      </c>
      <c r="J367" s="47">
        <v>28248</v>
      </c>
      <c r="K367" s="46">
        <v>0</v>
      </c>
      <c r="L367" t="s">
        <v>10186</v>
      </c>
      <c r="M367" s="69" t="s">
        <v>10147</v>
      </c>
    </row>
    <row r="368" spans="1:14" x14ac:dyDescent="0.2">
      <c r="A368" t="s">
        <v>8091</v>
      </c>
      <c r="B368" s="42" t="s">
        <v>8814</v>
      </c>
      <c r="C368" t="s">
        <v>8815</v>
      </c>
      <c r="D368" t="s">
        <v>8785</v>
      </c>
      <c r="E368" t="s">
        <v>897</v>
      </c>
      <c r="F368">
        <v>2013</v>
      </c>
      <c r="G368">
        <v>2017</v>
      </c>
      <c r="H368" s="42" t="s">
        <v>8816</v>
      </c>
      <c r="I368" s="42" t="s">
        <v>8457</v>
      </c>
      <c r="J368" s="47">
        <v>35941</v>
      </c>
      <c r="K368" s="46">
        <v>0</v>
      </c>
      <c r="L368" t="s">
        <v>10186</v>
      </c>
      <c r="M368" s="69" t="s">
        <v>10147</v>
      </c>
    </row>
    <row r="369" spans="1:14" x14ac:dyDescent="0.2">
      <c r="A369" t="s">
        <v>8091</v>
      </c>
      <c r="B369" s="42" t="s">
        <v>8817</v>
      </c>
      <c r="C369" t="s">
        <v>8818</v>
      </c>
      <c r="D369" t="s">
        <v>8785</v>
      </c>
      <c r="E369" t="s">
        <v>897</v>
      </c>
      <c r="F369">
        <v>2013</v>
      </c>
      <c r="G369">
        <v>2017</v>
      </c>
      <c r="H369" s="42" t="s">
        <v>8819</v>
      </c>
      <c r="I369" s="42" t="s">
        <v>8487</v>
      </c>
      <c r="J369" s="47">
        <v>86683</v>
      </c>
      <c r="K369" s="46">
        <v>0</v>
      </c>
      <c r="L369" t="s">
        <v>10184</v>
      </c>
      <c r="M369" s="69" t="s">
        <v>10147</v>
      </c>
    </row>
    <row r="370" spans="1:14" hidden="1" x14ac:dyDescent="0.2">
      <c r="B370" s="42" t="s">
        <v>8820</v>
      </c>
      <c r="C370" t="s">
        <v>8821</v>
      </c>
      <c r="D370" t="s">
        <v>8785</v>
      </c>
      <c r="E370" t="s">
        <v>897</v>
      </c>
      <c r="F370">
        <v>2013</v>
      </c>
      <c r="G370">
        <v>2017</v>
      </c>
      <c r="H370" s="42" t="s">
        <v>8822</v>
      </c>
      <c r="I370" s="42" t="s">
        <v>3511</v>
      </c>
      <c r="J370" s="47">
        <v>50226</v>
      </c>
      <c r="K370" s="46">
        <v>0</v>
      </c>
      <c r="L370" t="s">
        <v>10186</v>
      </c>
      <c r="M370" t="s">
        <v>10143</v>
      </c>
      <c r="N370" t="s">
        <v>10144</v>
      </c>
    </row>
    <row r="371" spans="1:14" hidden="1" x14ac:dyDescent="0.2">
      <c r="B371" s="42" t="s">
        <v>8820</v>
      </c>
      <c r="C371" t="s">
        <v>8821</v>
      </c>
      <c r="D371" t="s">
        <v>8785</v>
      </c>
      <c r="E371" t="s">
        <v>897</v>
      </c>
      <c r="F371">
        <v>2013</v>
      </c>
      <c r="G371">
        <v>2017</v>
      </c>
      <c r="H371" s="42" t="s">
        <v>8822</v>
      </c>
      <c r="I371" s="42" t="s">
        <v>8347</v>
      </c>
      <c r="J371" s="47">
        <v>9546</v>
      </c>
      <c r="K371" s="46">
        <v>0</v>
      </c>
      <c r="L371" t="s">
        <v>10186</v>
      </c>
      <c r="M371" t="s">
        <v>10143</v>
      </c>
      <c r="N371" t="s">
        <v>10144</v>
      </c>
    </row>
    <row r="372" spans="1:14" x14ac:dyDescent="0.2">
      <c r="A372" t="s">
        <v>8075</v>
      </c>
      <c r="B372" s="42" t="s">
        <v>8820</v>
      </c>
      <c r="C372" t="s">
        <v>8821</v>
      </c>
      <c r="D372" t="s">
        <v>8785</v>
      </c>
      <c r="E372" t="s">
        <v>897</v>
      </c>
      <c r="F372">
        <v>2013</v>
      </c>
      <c r="G372">
        <v>2017</v>
      </c>
      <c r="H372" s="42" t="s">
        <v>8822</v>
      </c>
      <c r="I372" s="42" t="s">
        <v>8075</v>
      </c>
      <c r="J372" s="47">
        <v>19447</v>
      </c>
      <c r="K372" s="46">
        <v>0</v>
      </c>
      <c r="L372" t="s">
        <v>10186</v>
      </c>
      <c r="M372" s="69" t="s">
        <v>10147</v>
      </c>
    </row>
    <row r="373" spans="1:14" hidden="1" x14ac:dyDescent="0.2">
      <c r="B373" s="42" t="s">
        <v>8823</v>
      </c>
      <c r="C373" t="s">
        <v>8824</v>
      </c>
      <c r="D373" t="s">
        <v>8785</v>
      </c>
      <c r="E373" t="s">
        <v>897</v>
      </c>
      <c r="F373">
        <v>2013</v>
      </c>
      <c r="G373">
        <v>2017</v>
      </c>
      <c r="H373" s="42" t="s">
        <v>8825</v>
      </c>
      <c r="I373" s="42" t="s">
        <v>5833</v>
      </c>
      <c r="J373" s="47">
        <v>7339.84</v>
      </c>
      <c r="K373" s="46">
        <v>0</v>
      </c>
      <c r="L373" t="s">
        <v>10186</v>
      </c>
      <c r="M373" t="s">
        <v>10143</v>
      </c>
      <c r="N373" t="s">
        <v>10144</v>
      </c>
    </row>
    <row r="374" spans="1:14" x14ac:dyDescent="0.2">
      <c r="A374" t="s">
        <v>8075</v>
      </c>
      <c r="B374" s="42" t="s">
        <v>8823</v>
      </c>
      <c r="C374" t="s">
        <v>8824</v>
      </c>
      <c r="D374" t="s">
        <v>8785</v>
      </c>
      <c r="E374" t="s">
        <v>897</v>
      </c>
      <c r="F374">
        <v>2013</v>
      </c>
      <c r="G374">
        <v>2017</v>
      </c>
      <c r="H374" s="42" t="s">
        <v>8825</v>
      </c>
      <c r="I374" s="42" t="s">
        <v>8075</v>
      </c>
      <c r="J374" s="47">
        <v>23099.16</v>
      </c>
      <c r="K374" s="46">
        <v>0</v>
      </c>
      <c r="L374" t="s">
        <v>10186</v>
      </c>
      <c r="M374" s="69" t="s">
        <v>10147</v>
      </c>
    </row>
    <row r="375" spans="1:14" ht="25.5" x14ac:dyDescent="0.2">
      <c r="A375" t="s">
        <v>8075</v>
      </c>
      <c r="B375" s="42" t="s">
        <v>8826</v>
      </c>
      <c r="C375" t="s">
        <v>8827</v>
      </c>
      <c r="D375" t="s">
        <v>8785</v>
      </c>
      <c r="E375" t="s">
        <v>897</v>
      </c>
      <c r="F375">
        <v>2013</v>
      </c>
      <c r="G375">
        <v>2017</v>
      </c>
      <c r="H375" s="42" t="s">
        <v>8828</v>
      </c>
      <c r="I375" s="42" t="s">
        <v>8075</v>
      </c>
      <c r="J375" s="47">
        <v>62855</v>
      </c>
      <c r="K375" s="46">
        <v>0</v>
      </c>
      <c r="L375" t="s">
        <v>10184</v>
      </c>
      <c r="M375" s="69" t="s">
        <v>10147</v>
      </c>
    </row>
    <row r="376" spans="1:14" hidden="1" x14ac:dyDescent="0.2">
      <c r="B376" s="42" t="s">
        <v>8829</v>
      </c>
      <c r="C376" t="s">
        <v>8830</v>
      </c>
      <c r="D376" t="s">
        <v>8785</v>
      </c>
      <c r="E376" t="s">
        <v>897</v>
      </c>
      <c r="F376">
        <v>2013</v>
      </c>
      <c r="G376">
        <v>2017</v>
      </c>
      <c r="H376" s="42" t="s">
        <v>8831</v>
      </c>
      <c r="I376" s="42" t="s">
        <v>8239</v>
      </c>
      <c r="J376" s="47">
        <v>20390.5</v>
      </c>
      <c r="K376" s="46">
        <v>0</v>
      </c>
      <c r="L376" t="s">
        <v>10186</v>
      </c>
      <c r="M376" t="s">
        <v>10143</v>
      </c>
      <c r="N376" t="s">
        <v>10144</v>
      </c>
    </row>
    <row r="377" spans="1:14" x14ac:dyDescent="0.2">
      <c r="A377" t="s">
        <v>8095</v>
      </c>
      <c r="B377" s="42" t="s">
        <v>8829</v>
      </c>
      <c r="C377" t="s">
        <v>8830</v>
      </c>
      <c r="D377" t="s">
        <v>8785</v>
      </c>
      <c r="E377" t="s">
        <v>897</v>
      </c>
      <c r="F377">
        <v>2013</v>
      </c>
      <c r="G377">
        <v>2017</v>
      </c>
      <c r="H377" s="42" t="s">
        <v>8831</v>
      </c>
      <c r="I377" s="42" t="s">
        <v>8095</v>
      </c>
      <c r="J377" s="47">
        <v>3073</v>
      </c>
      <c r="K377" s="46">
        <v>0</v>
      </c>
      <c r="L377" t="s">
        <v>10186</v>
      </c>
      <c r="M377" s="69" t="s">
        <v>10147</v>
      </c>
    </row>
    <row r="378" spans="1:14" x14ac:dyDescent="0.2">
      <c r="A378" t="s">
        <v>8099</v>
      </c>
      <c r="B378" s="42" t="s">
        <v>8829</v>
      </c>
      <c r="C378" t="s">
        <v>8830</v>
      </c>
      <c r="D378" t="s">
        <v>8785</v>
      </c>
      <c r="E378" t="s">
        <v>897</v>
      </c>
      <c r="F378">
        <v>2013</v>
      </c>
      <c r="G378">
        <v>2017</v>
      </c>
      <c r="H378" s="42" t="s">
        <v>8831</v>
      </c>
      <c r="I378" s="42" t="s">
        <v>8099</v>
      </c>
      <c r="J378" s="47">
        <v>7458</v>
      </c>
      <c r="K378" s="46">
        <v>0</v>
      </c>
      <c r="L378" t="s">
        <v>10186</v>
      </c>
      <c r="M378" s="69" t="s">
        <v>10147</v>
      </c>
    </row>
    <row r="379" spans="1:14" x14ac:dyDescent="0.2">
      <c r="A379" t="s">
        <v>8099</v>
      </c>
      <c r="B379" s="42" t="s">
        <v>8829</v>
      </c>
      <c r="C379" t="s">
        <v>8830</v>
      </c>
      <c r="D379" t="s">
        <v>8785</v>
      </c>
      <c r="E379" t="s">
        <v>897</v>
      </c>
      <c r="F379">
        <v>2013</v>
      </c>
      <c r="G379">
        <v>2017</v>
      </c>
      <c r="H379" s="42" t="s">
        <v>8831</v>
      </c>
      <c r="I379" s="42" t="s">
        <v>8099</v>
      </c>
      <c r="J379" s="47">
        <v>11058</v>
      </c>
      <c r="K379" s="46">
        <v>0</v>
      </c>
      <c r="L379" t="s">
        <v>10186</v>
      </c>
      <c r="M379" s="69" t="s">
        <v>10147</v>
      </c>
    </row>
    <row r="380" spans="1:14" hidden="1" x14ac:dyDescent="0.2">
      <c r="B380" s="42" t="s">
        <v>8832</v>
      </c>
      <c r="C380" t="s">
        <v>8833</v>
      </c>
      <c r="D380" t="s">
        <v>8785</v>
      </c>
      <c r="E380" t="s">
        <v>897</v>
      </c>
      <c r="F380">
        <v>2013</v>
      </c>
      <c r="G380">
        <v>2017</v>
      </c>
      <c r="H380" s="42" t="s">
        <v>8834</v>
      </c>
      <c r="I380" s="42" t="s">
        <v>8055</v>
      </c>
      <c r="J380" s="47">
        <v>65881</v>
      </c>
      <c r="K380" s="46">
        <v>0</v>
      </c>
      <c r="L380" t="s">
        <v>10186</v>
      </c>
      <c r="M380" t="s">
        <v>10143</v>
      </c>
      <c r="N380" t="s">
        <v>10144</v>
      </c>
    </row>
    <row r="381" spans="1:14" x14ac:dyDescent="0.2">
      <c r="A381" t="s">
        <v>8080</v>
      </c>
      <c r="B381" s="42" t="s">
        <v>8832</v>
      </c>
      <c r="C381" t="s">
        <v>8833</v>
      </c>
      <c r="D381" t="s">
        <v>8785</v>
      </c>
      <c r="E381" t="s">
        <v>897</v>
      </c>
      <c r="F381">
        <v>2013</v>
      </c>
      <c r="G381">
        <v>2017</v>
      </c>
      <c r="H381" s="42" t="s">
        <v>8834</v>
      </c>
      <c r="I381" s="42" t="s">
        <v>8080</v>
      </c>
      <c r="J381" s="47">
        <v>13595</v>
      </c>
      <c r="K381" s="46">
        <v>0</v>
      </c>
      <c r="L381" t="s">
        <v>10186</v>
      </c>
      <c r="M381" s="69" t="s">
        <v>10147</v>
      </c>
    </row>
    <row r="382" spans="1:14" hidden="1" x14ac:dyDescent="0.2">
      <c r="B382" s="42" t="s">
        <v>8835</v>
      </c>
      <c r="C382" t="s">
        <v>8836</v>
      </c>
      <c r="D382" t="s">
        <v>8785</v>
      </c>
      <c r="E382" t="s">
        <v>897</v>
      </c>
      <c r="F382">
        <v>2013</v>
      </c>
      <c r="G382">
        <v>2017</v>
      </c>
      <c r="H382" s="42" t="s">
        <v>8837</v>
      </c>
      <c r="I382" s="42" t="s">
        <v>8051</v>
      </c>
      <c r="J382" s="47">
        <v>35585</v>
      </c>
      <c r="K382" s="46">
        <v>0</v>
      </c>
      <c r="L382" t="s">
        <v>10186</v>
      </c>
      <c r="M382" t="s">
        <v>10143</v>
      </c>
      <c r="N382" t="s">
        <v>10144</v>
      </c>
    </row>
    <row r="383" spans="1:14" x14ac:dyDescent="0.2">
      <c r="A383" t="s">
        <v>8075</v>
      </c>
      <c r="B383" s="42" t="s">
        <v>8835</v>
      </c>
      <c r="C383" t="s">
        <v>8836</v>
      </c>
      <c r="D383" t="s">
        <v>8785</v>
      </c>
      <c r="E383" t="s">
        <v>897</v>
      </c>
      <c r="F383">
        <v>2013</v>
      </c>
      <c r="G383">
        <v>2017</v>
      </c>
      <c r="H383" s="42" t="s">
        <v>8837</v>
      </c>
      <c r="I383" s="42" t="s">
        <v>8224</v>
      </c>
      <c r="J383" s="47">
        <v>15603.5</v>
      </c>
      <c r="K383" s="46">
        <v>0</v>
      </c>
      <c r="L383" t="s">
        <v>10186</v>
      </c>
      <c r="M383" s="69" t="s">
        <v>10147</v>
      </c>
    </row>
    <row r="384" spans="1:14" hidden="1" x14ac:dyDescent="0.2">
      <c r="B384" s="42" t="s">
        <v>8838</v>
      </c>
      <c r="C384" t="s">
        <v>8839</v>
      </c>
      <c r="D384" t="s">
        <v>8785</v>
      </c>
      <c r="E384" t="s">
        <v>897</v>
      </c>
      <c r="F384">
        <v>2013</v>
      </c>
      <c r="G384">
        <v>2017</v>
      </c>
      <c r="H384" s="42" t="s">
        <v>8840</v>
      </c>
      <c r="I384" s="42" t="s">
        <v>8243</v>
      </c>
      <c r="J384" s="47">
        <v>11636</v>
      </c>
      <c r="K384" s="46">
        <v>0</v>
      </c>
      <c r="L384" t="s">
        <v>10186</v>
      </c>
      <c r="M384" t="s">
        <v>10143</v>
      </c>
      <c r="N384" t="s">
        <v>10144</v>
      </c>
    </row>
    <row r="385" spans="1:14" hidden="1" x14ac:dyDescent="0.2">
      <c r="B385" s="42" t="s">
        <v>8838</v>
      </c>
      <c r="C385" t="s">
        <v>8839</v>
      </c>
      <c r="D385" t="s">
        <v>8785</v>
      </c>
      <c r="E385" t="s">
        <v>897</v>
      </c>
      <c r="F385">
        <v>2013</v>
      </c>
      <c r="G385">
        <v>2017</v>
      </c>
      <c r="H385" s="42" t="s">
        <v>8840</v>
      </c>
      <c r="I385" s="42" t="s">
        <v>8351</v>
      </c>
      <c r="J385" s="47">
        <v>36429</v>
      </c>
      <c r="K385" s="46">
        <v>0</v>
      </c>
      <c r="L385" t="s">
        <v>10186</v>
      </c>
      <c r="M385" t="s">
        <v>10143</v>
      </c>
      <c r="N385" t="s">
        <v>10144</v>
      </c>
    </row>
    <row r="386" spans="1:14" x14ac:dyDescent="0.2">
      <c r="A386" t="s">
        <v>8410</v>
      </c>
      <c r="B386" s="42" t="s">
        <v>8838</v>
      </c>
      <c r="C386" t="s">
        <v>8839</v>
      </c>
      <c r="D386" t="s">
        <v>8785</v>
      </c>
      <c r="E386" t="s">
        <v>897</v>
      </c>
      <c r="F386">
        <v>2013</v>
      </c>
      <c r="G386">
        <v>2017</v>
      </c>
      <c r="H386" s="42" t="s">
        <v>8840</v>
      </c>
      <c r="I386" s="42" t="s">
        <v>8410</v>
      </c>
      <c r="J386" s="47">
        <v>20012</v>
      </c>
      <c r="K386" s="46">
        <v>0</v>
      </c>
      <c r="L386" t="s">
        <v>10186</v>
      </c>
      <c r="M386" s="69" t="s">
        <v>10147</v>
      </c>
    </row>
    <row r="387" spans="1:14" hidden="1" x14ac:dyDescent="0.2">
      <c r="B387" s="42" t="s">
        <v>8841</v>
      </c>
      <c r="C387" t="s">
        <v>8842</v>
      </c>
      <c r="D387" t="s">
        <v>8785</v>
      </c>
      <c r="E387" t="s">
        <v>897</v>
      </c>
      <c r="F387">
        <v>2013</v>
      </c>
      <c r="G387">
        <v>2016</v>
      </c>
      <c r="H387" s="42" t="s">
        <v>8843</v>
      </c>
      <c r="I387" s="42" t="s">
        <v>8051</v>
      </c>
      <c r="J387" s="47">
        <v>42332.5</v>
      </c>
      <c r="K387" s="46">
        <v>0</v>
      </c>
      <c r="L387" t="s">
        <v>10186</v>
      </c>
      <c r="M387" t="s">
        <v>10143</v>
      </c>
      <c r="N387" t="s">
        <v>10144</v>
      </c>
    </row>
    <row r="388" spans="1:14" x14ac:dyDescent="0.2">
      <c r="A388" t="s">
        <v>8075</v>
      </c>
      <c r="B388" s="42" t="s">
        <v>8841</v>
      </c>
      <c r="C388" t="s">
        <v>8842</v>
      </c>
      <c r="D388" t="s">
        <v>8785</v>
      </c>
      <c r="E388" t="s">
        <v>897</v>
      </c>
      <c r="F388">
        <v>2013</v>
      </c>
      <c r="G388">
        <v>2016</v>
      </c>
      <c r="H388" s="42" t="s">
        <v>8843</v>
      </c>
      <c r="I388" s="42" t="s">
        <v>8132</v>
      </c>
      <c r="J388" s="47">
        <v>6750</v>
      </c>
      <c r="K388" s="46">
        <v>0</v>
      </c>
      <c r="L388" t="s">
        <v>10186</v>
      </c>
      <c r="M388" s="69" t="s">
        <v>10147</v>
      </c>
    </row>
    <row r="389" spans="1:14" hidden="1" x14ac:dyDescent="0.2">
      <c r="B389" s="42" t="s">
        <v>8844</v>
      </c>
      <c r="C389" t="s">
        <v>8845</v>
      </c>
      <c r="D389" t="s">
        <v>8785</v>
      </c>
      <c r="E389" t="s">
        <v>897</v>
      </c>
      <c r="F389">
        <v>2013</v>
      </c>
      <c r="G389">
        <v>2016</v>
      </c>
      <c r="H389" s="42" t="s">
        <v>8846</v>
      </c>
      <c r="I389" s="42" t="s">
        <v>8665</v>
      </c>
      <c r="J389" s="47">
        <v>85051.5</v>
      </c>
      <c r="K389" s="46">
        <v>0</v>
      </c>
      <c r="L389" t="s">
        <v>10184</v>
      </c>
      <c r="M389" t="s">
        <v>10143</v>
      </c>
      <c r="N389" t="s">
        <v>10144</v>
      </c>
    </row>
    <row r="390" spans="1:14" hidden="1" x14ac:dyDescent="0.2">
      <c r="B390" s="42" t="s">
        <v>8847</v>
      </c>
      <c r="C390" t="s">
        <v>8848</v>
      </c>
      <c r="D390" t="s">
        <v>8785</v>
      </c>
      <c r="E390" t="s">
        <v>897</v>
      </c>
      <c r="F390">
        <v>2013</v>
      </c>
      <c r="G390">
        <v>2016</v>
      </c>
      <c r="H390" s="42" t="s">
        <v>8849</v>
      </c>
      <c r="I390" s="42" t="s">
        <v>8850</v>
      </c>
      <c r="J390" s="47">
        <v>53070.5</v>
      </c>
      <c r="K390" s="46">
        <v>0</v>
      </c>
      <c r="L390" t="s">
        <v>10184</v>
      </c>
      <c r="M390" t="s">
        <v>10143</v>
      </c>
      <c r="N390" t="s">
        <v>10144</v>
      </c>
    </row>
    <row r="391" spans="1:14" x14ac:dyDescent="0.2">
      <c r="A391" t="s">
        <v>4698</v>
      </c>
      <c r="B391" s="42" t="s">
        <v>8847</v>
      </c>
      <c r="C391" t="s">
        <v>8848</v>
      </c>
      <c r="D391" t="s">
        <v>8785</v>
      </c>
      <c r="E391" t="s">
        <v>897</v>
      </c>
      <c r="F391">
        <v>2013</v>
      </c>
      <c r="G391">
        <v>2016</v>
      </c>
      <c r="H391" s="42" t="s">
        <v>8849</v>
      </c>
      <c r="I391" s="42" t="s">
        <v>4698</v>
      </c>
      <c r="J391" s="47">
        <v>36866</v>
      </c>
      <c r="K391" s="46">
        <v>0</v>
      </c>
      <c r="L391" t="s">
        <v>10184</v>
      </c>
      <c r="M391" s="69" t="s">
        <v>10147</v>
      </c>
    </row>
    <row r="392" spans="1:14" x14ac:dyDescent="0.2">
      <c r="A392" t="s">
        <v>4698</v>
      </c>
      <c r="B392" s="42" t="s">
        <v>8851</v>
      </c>
      <c r="C392" t="s">
        <v>8852</v>
      </c>
      <c r="D392" t="s">
        <v>8785</v>
      </c>
      <c r="E392" t="s">
        <v>897</v>
      </c>
      <c r="F392">
        <v>2013</v>
      </c>
      <c r="G392">
        <v>2016</v>
      </c>
      <c r="H392" s="42" t="s">
        <v>8853</v>
      </c>
      <c r="I392" s="42" t="s">
        <v>4698</v>
      </c>
      <c r="J392" s="47">
        <v>8348.2999999999993</v>
      </c>
      <c r="K392" s="46">
        <v>0</v>
      </c>
      <c r="L392" t="s">
        <v>10186</v>
      </c>
      <c r="M392" s="69" t="s">
        <v>10147</v>
      </c>
    </row>
    <row r="393" spans="1:14" x14ac:dyDescent="0.2">
      <c r="A393" t="s">
        <v>8075</v>
      </c>
      <c r="B393" s="42" t="s">
        <v>8851</v>
      </c>
      <c r="C393" t="s">
        <v>8852</v>
      </c>
      <c r="D393" t="s">
        <v>8785</v>
      </c>
      <c r="E393" t="s">
        <v>897</v>
      </c>
      <c r="F393">
        <v>2013</v>
      </c>
      <c r="G393">
        <v>2016</v>
      </c>
      <c r="H393" s="42" t="s">
        <v>8853</v>
      </c>
      <c r="I393" s="42" t="s">
        <v>8132</v>
      </c>
      <c r="J393" s="47">
        <v>51783.199999999997</v>
      </c>
      <c r="K393" s="46">
        <v>0</v>
      </c>
      <c r="L393" t="s">
        <v>10186</v>
      </c>
      <c r="M393" s="69" t="s">
        <v>10147</v>
      </c>
    </row>
    <row r="394" spans="1:14" x14ac:dyDescent="0.2">
      <c r="A394" t="s">
        <v>4698</v>
      </c>
      <c r="B394" s="42" t="s">
        <v>8854</v>
      </c>
      <c r="C394" t="s">
        <v>8855</v>
      </c>
      <c r="D394" t="s">
        <v>8785</v>
      </c>
      <c r="E394" t="s">
        <v>897</v>
      </c>
      <c r="F394">
        <v>2013</v>
      </c>
      <c r="G394">
        <v>2017</v>
      </c>
      <c r="H394" s="42" t="s">
        <v>8856</v>
      </c>
      <c r="I394" s="42" t="s">
        <v>4698</v>
      </c>
      <c r="J394" s="47">
        <v>59353</v>
      </c>
      <c r="K394" s="46">
        <v>0</v>
      </c>
      <c r="L394" t="s">
        <v>10184</v>
      </c>
      <c r="M394" s="69" t="s">
        <v>10147</v>
      </c>
    </row>
    <row r="395" spans="1:14" x14ac:dyDescent="0.2">
      <c r="A395" t="s">
        <v>4698</v>
      </c>
      <c r="B395" s="42" t="s">
        <v>8857</v>
      </c>
      <c r="C395" t="s">
        <v>8858</v>
      </c>
      <c r="D395" t="s">
        <v>8785</v>
      </c>
      <c r="E395" t="s">
        <v>897</v>
      </c>
      <c r="F395">
        <v>2013</v>
      </c>
      <c r="G395">
        <v>2017</v>
      </c>
      <c r="H395" s="42" t="s">
        <v>1200</v>
      </c>
      <c r="I395" s="42" t="s">
        <v>4698</v>
      </c>
      <c r="J395" s="47">
        <v>67556.5</v>
      </c>
      <c r="K395" s="46">
        <v>0</v>
      </c>
      <c r="L395" t="s">
        <v>10186</v>
      </c>
      <c r="M395" s="69" t="s">
        <v>10147</v>
      </c>
    </row>
    <row r="396" spans="1:14" x14ac:dyDescent="0.2">
      <c r="A396" t="s">
        <v>8095</v>
      </c>
      <c r="B396" s="42" t="s">
        <v>8859</v>
      </c>
      <c r="C396" t="s">
        <v>8860</v>
      </c>
      <c r="D396" t="s">
        <v>8785</v>
      </c>
      <c r="E396" t="s">
        <v>897</v>
      </c>
      <c r="F396">
        <v>2013</v>
      </c>
      <c r="G396">
        <v>2017</v>
      </c>
      <c r="H396" s="42" t="s">
        <v>8861</v>
      </c>
      <c r="I396" s="42" t="s">
        <v>8862</v>
      </c>
      <c r="J396" s="47">
        <v>38917.5</v>
      </c>
      <c r="K396" s="46">
        <v>0</v>
      </c>
      <c r="L396" t="s">
        <v>10186</v>
      </c>
      <c r="M396" s="69" t="s">
        <v>10147</v>
      </c>
    </row>
    <row r="397" spans="1:14" x14ac:dyDescent="0.2">
      <c r="A397" t="s">
        <v>8075</v>
      </c>
      <c r="B397" s="42" t="s">
        <v>8863</v>
      </c>
      <c r="C397" t="s">
        <v>8864</v>
      </c>
      <c r="D397" t="s">
        <v>8785</v>
      </c>
      <c r="E397" t="s">
        <v>897</v>
      </c>
      <c r="F397">
        <v>2013</v>
      </c>
      <c r="G397">
        <v>2017</v>
      </c>
      <c r="H397" s="42" t="s">
        <v>8865</v>
      </c>
      <c r="I397" s="42" t="s">
        <v>8132</v>
      </c>
      <c r="J397" s="47">
        <v>44019.5</v>
      </c>
      <c r="K397" s="46">
        <v>0</v>
      </c>
      <c r="L397" t="s">
        <v>10186</v>
      </c>
      <c r="M397" s="69" t="s">
        <v>10147</v>
      </c>
    </row>
    <row r="398" spans="1:14" x14ac:dyDescent="0.2">
      <c r="A398" t="s">
        <v>8075</v>
      </c>
      <c r="B398" s="42" t="s">
        <v>8866</v>
      </c>
      <c r="C398" t="s">
        <v>8867</v>
      </c>
      <c r="D398" t="s">
        <v>8785</v>
      </c>
      <c r="E398" t="s">
        <v>897</v>
      </c>
      <c r="F398">
        <v>2013</v>
      </c>
      <c r="G398">
        <v>2017</v>
      </c>
      <c r="H398" s="42" t="s">
        <v>8868</v>
      </c>
      <c r="I398" s="42" t="s">
        <v>8075</v>
      </c>
      <c r="J398" s="47">
        <v>67363</v>
      </c>
      <c r="K398" s="46">
        <v>0</v>
      </c>
      <c r="L398" t="s">
        <v>10186</v>
      </c>
      <c r="M398" s="69" t="s">
        <v>10147</v>
      </c>
    </row>
    <row r="399" spans="1:14" hidden="1" x14ac:dyDescent="0.2">
      <c r="B399" s="42" t="s">
        <v>8869</v>
      </c>
      <c r="C399" t="s">
        <v>8870</v>
      </c>
      <c r="D399" t="s">
        <v>8785</v>
      </c>
      <c r="E399" t="s">
        <v>897</v>
      </c>
      <c r="F399">
        <v>2013</v>
      </c>
      <c r="G399">
        <v>2017</v>
      </c>
      <c r="H399" s="42" t="s">
        <v>8871</v>
      </c>
      <c r="I399" s="42" t="s">
        <v>8118</v>
      </c>
      <c r="J399" s="47">
        <v>18548</v>
      </c>
      <c r="K399" s="46">
        <v>0</v>
      </c>
      <c r="L399" t="s">
        <v>10186</v>
      </c>
      <c r="M399" t="s">
        <v>10143</v>
      </c>
      <c r="N399" t="s">
        <v>10144</v>
      </c>
    </row>
    <row r="400" spans="1:14" hidden="1" x14ac:dyDescent="0.2">
      <c r="B400" s="42" t="s">
        <v>8869</v>
      </c>
      <c r="C400" t="s">
        <v>8870</v>
      </c>
      <c r="D400" t="s">
        <v>8785</v>
      </c>
      <c r="E400" t="s">
        <v>897</v>
      </c>
      <c r="F400">
        <v>2013</v>
      </c>
      <c r="G400">
        <v>2017</v>
      </c>
      <c r="H400" s="42" t="s">
        <v>8871</v>
      </c>
      <c r="I400" s="42" t="s">
        <v>8070</v>
      </c>
      <c r="J400" s="47">
        <v>23959</v>
      </c>
      <c r="K400" s="46">
        <v>0</v>
      </c>
      <c r="L400" t="s">
        <v>10186</v>
      </c>
      <c r="M400" t="s">
        <v>10143</v>
      </c>
      <c r="N400" t="s">
        <v>10144</v>
      </c>
    </row>
    <row r="401" spans="1:14" x14ac:dyDescent="0.2">
      <c r="A401" t="s">
        <v>8091</v>
      </c>
      <c r="B401" s="42" t="s">
        <v>8869</v>
      </c>
      <c r="C401" t="s">
        <v>8870</v>
      </c>
      <c r="D401" t="s">
        <v>8785</v>
      </c>
      <c r="E401" t="s">
        <v>897</v>
      </c>
      <c r="F401">
        <v>2013</v>
      </c>
      <c r="G401">
        <v>2017</v>
      </c>
      <c r="H401" s="42" t="s">
        <v>8871</v>
      </c>
      <c r="I401" s="42" t="s">
        <v>8487</v>
      </c>
      <c r="J401" s="47">
        <v>34267</v>
      </c>
      <c r="K401" s="46">
        <v>0</v>
      </c>
      <c r="L401" t="s">
        <v>10186</v>
      </c>
      <c r="M401" s="69" t="s">
        <v>10147</v>
      </c>
    </row>
    <row r="402" spans="1:14" x14ac:dyDescent="0.2">
      <c r="A402" t="s">
        <v>4698</v>
      </c>
      <c r="B402" s="42" t="s">
        <v>8872</v>
      </c>
      <c r="C402" t="s">
        <v>8873</v>
      </c>
      <c r="D402" t="s">
        <v>8785</v>
      </c>
      <c r="E402" t="s">
        <v>897</v>
      </c>
      <c r="F402">
        <v>2013</v>
      </c>
      <c r="G402">
        <v>2017</v>
      </c>
      <c r="H402" s="42" t="s">
        <v>8874</v>
      </c>
      <c r="I402" s="42" t="s">
        <v>8875</v>
      </c>
      <c r="J402" s="47">
        <v>21257</v>
      </c>
      <c r="K402" s="46">
        <v>0</v>
      </c>
      <c r="L402" t="s">
        <v>10186</v>
      </c>
      <c r="M402" s="69" t="s">
        <v>10147</v>
      </c>
    </row>
    <row r="403" spans="1:14" hidden="1" x14ac:dyDescent="0.2">
      <c r="B403" s="42" t="s">
        <v>8876</v>
      </c>
      <c r="C403" t="s">
        <v>8877</v>
      </c>
      <c r="D403" t="s">
        <v>8785</v>
      </c>
      <c r="E403" t="s">
        <v>897</v>
      </c>
      <c r="F403">
        <v>2013</v>
      </c>
      <c r="G403">
        <v>2017</v>
      </c>
      <c r="H403" s="42" t="s">
        <v>8140</v>
      </c>
      <c r="I403" s="42" t="s">
        <v>8141</v>
      </c>
      <c r="J403" s="47">
        <v>50749</v>
      </c>
      <c r="K403" s="46">
        <v>0</v>
      </c>
      <c r="L403" t="s">
        <v>10186</v>
      </c>
      <c r="M403" t="s">
        <v>10143</v>
      </c>
      <c r="N403" t="s">
        <v>10144</v>
      </c>
    </row>
    <row r="404" spans="1:14" x14ac:dyDescent="0.2">
      <c r="A404" t="s">
        <v>8099</v>
      </c>
      <c r="B404" s="42" t="s">
        <v>8876</v>
      </c>
      <c r="C404" t="s">
        <v>8877</v>
      </c>
      <c r="D404" t="s">
        <v>8785</v>
      </c>
      <c r="E404" t="s">
        <v>897</v>
      </c>
      <c r="F404">
        <v>2013</v>
      </c>
      <c r="G404">
        <v>2017</v>
      </c>
      <c r="H404" s="42" t="s">
        <v>8140</v>
      </c>
      <c r="I404" s="42" t="s">
        <v>8099</v>
      </c>
      <c r="J404" s="47">
        <v>6174</v>
      </c>
      <c r="K404" s="46">
        <v>0</v>
      </c>
      <c r="L404" t="s">
        <v>10186</v>
      </c>
      <c r="M404" s="69" t="s">
        <v>10147</v>
      </c>
    </row>
    <row r="405" spans="1:14" x14ac:dyDescent="0.2">
      <c r="A405" t="s">
        <v>8075</v>
      </c>
      <c r="B405" s="42" t="s">
        <v>8878</v>
      </c>
      <c r="C405" t="s">
        <v>8879</v>
      </c>
      <c r="D405" t="s">
        <v>8785</v>
      </c>
      <c r="E405" t="s">
        <v>897</v>
      </c>
      <c r="F405">
        <v>2013</v>
      </c>
      <c r="G405">
        <v>2017</v>
      </c>
      <c r="H405" s="42" t="s">
        <v>8880</v>
      </c>
      <c r="I405" s="42" t="s">
        <v>8111</v>
      </c>
      <c r="J405" s="47">
        <v>35812</v>
      </c>
      <c r="K405" s="46">
        <v>0</v>
      </c>
      <c r="L405" t="s">
        <v>10186</v>
      </c>
      <c r="M405" s="69" t="s">
        <v>10147</v>
      </c>
    </row>
    <row r="406" spans="1:14" x14ac:dyDescent="0.2">
      <c r="A406" t="s">
        <v>8075</v>
      </c>
      <c r="B406" s="42" t="s">
        <v>8881</v>
      </c>
      <c r="C406" t="s">
        <v>8882</v>
      </c>
      <c r="D406" t="s">
        <v>8785</v>
      </c>
      <c r="E406" t="s">
        <v>897</v>
      </c>
      <c r="F406">
        <v>2013</v>
      </c>
      <c r="G406">
        <v>2017</v>
      </c>
      <c r="H406" s="42" t="s">
        <v>8883</v>
      </c>
      <c r="I406" s="42" t="s">
        <v>8884</v>
      </c>
      <c r="J406" s="47">
        <v>47351.5</v>
      </c>
      <c r="K406" s="46">
        <v>0</v>
      </c>
      <c r="L406" t="s">
        <v>10184</v>
      </c>
      <c r="M406" s="69" t="s">
        <v>10147</v>
      </c>
    </row>
    <row r="407" spans="1:14" hidden="1" x14ac:dyDescent="0.2">
      <c r="B407" s="42" t="s">
        <v>8885</v>
      </c>
      <c r="C407" t="s">
        <v>8886</v>
      </c>
      <c r="D407" t="s">
        <v>8785</v>
      </c>
      <c r="E407" t="s">
        <v>897</v>
      </c>
      <c r="F407">
        <v>2013</v>
      </c>
      <c r="G407">
        <v>2017</v>
      </c>
      <c r="H407" s="42" t="s">
        <v>8887</v>
      </c>
      <c r="I407" s="42" t="s">
        <v>8888</v>
      </c>
      <c r="J407" s="47">
        <v>7329.5</v>
      </c>
      <c r="K407" s="46">
        <v>0</v>
      </c>
      <c r="L407" t="s">
        <v>10184</v>
      </c>
      <c r="M407" t="s">
        <v>10143</v>
      </c>
      <c r="N407" t="s">
        <v>10144</v>
      </c>
    </row>
    <row r="408" spans="1:14" x14ac:dyDescent="0.2">
      <c r="A408" t="s">
        <v>4698</v>
      </c>
      <c r="B408" s="42" t="s">
        <v>8885</v>
      </c>
      <c r="C408" t="s">
        <v>8886</v>
      </c>
      <c r="D408" t="s">
        <v>8785</v>
      </c>
      <c r="E408" t="s">
        <v>897</v>
      </c>
      <c r="F408">
        <v>2013</v>
      </c>
      <c r="G408">
        <v>2017</v>
      </c>
      <c r="H408" s="42" t="s">
        <v>8887</v>
      </c>
      <c r="I408" s="42" t="s">
        <v>4698</v>
      </c>
      <c r="J408" s="47">
        <v>15378.5</v>
      </c>
      <c r="K408" s="46">
        <v>0</v>
      </c>
      <c r="L408" t="s">
        <v>10184</v>
      </c>
      <c r="M408" s="69" t="s">
        <v>10147</v>
      </c>
      <c r="N408" t="s">
        <v>10276</v>
      </c>
    </row>
    <row r="409" spans="1:14" x14ac:dyDescent="0.2">
      <c r="A409" t="s">
        <v>8336</v>
      </c>
      <c r="B409" s="42" t="s">
        <v>8889</v>
      </c>
      <c r="C409" t="s">
        <v>8890</v>
      </c>
      <c r="D409" t="s">
        <v>8785</v>
      </c>
      <c r="E409" t="s">
        <v>897</v>
      </c>
      <c r="F409">
        <v>2013</v>
      </c>
      <c r="G409">
        <v>2017</v>
      </c>
      <c r="H409" s="42" t="s">
        <v>8891</v>
      </c>
      <c r="I409" s="42" t="s">
        <v>8598</v>
      </c>
      <c r="J409" s="47">
        <v>38849</v>
      </c>
      <c r="K409" s="46">
        <v>0</v>
      </c>
      <c r="L409" t="s">
        <v>10186</v>
      </c>
      <c r="M409" s="69" t="s">
        <v>10147</v>
      </c>
    </row>
    <row r="410" spans="1:14" ht="25.5" hidden="1" x14ac:dyDescent="0.2">
      <c r="B410" s="42" t="s">
        <v>8892</v>
      </c>
      <c r="C410" t="s">
        <v>8893</v>
      </c>
      <c r="D410" t="s">
        <v>8785</v>
      </c>
      <c r="E410" t="s">
        <v>897</v>
      </c>
      <c r="F410">
        <v>2013</v>
      </c>
      <c r="G410">
        <v>2017</v>
      </c>
      <c r="H410" s="42" t="s">
        <v>8894</v>
      </c>
      <c r="I410" s="42" t="s">
        <v>8051</v>
      </c>
      <c r="J410" s="47">
        <v>43273</v>
      </c>
      <c r="K410" s="46">
        <v>0</v>
      </c>
      <c r="L410" t="s">
        <v>10184</v>
      </c>
      <c r="M410" t="s">
        <v>10143</v>
      </c>
      <c r="N410" t="s">
        <v>10144</v>
      </c>
    </row>
    <row r="411" spans="1:14" ht="25.5" hidden="1" x14ac:dyDescent="0.2">
      <c r="B411" s="42" t="s">
        <v>8892</v>
      </c>
      <c r="C411" t="s">
        <v>8893</v>
      </c>
      <c r="D411" t="s">
        <v>8785</v>
      </c>
      <c r="E411" t="s">
        <v>897</v>
      </c>
      <c r="F411">
        <v>2013</v>
      </c>
      <c r="G411">
        <v>2017</v>
      </c>
      <c r="H411" s="42" t="s">
        <v>8894</v>
      </c>
      <c r="I411" s="42" t="s">
        <v>8055</v>
      </c>
      <c r="J411" s="47">
        <v>25360</v>
      </c>
      <c r="K411" s="46">
        <v>0</v>
      </c>
      <c r="L411" t="s">
        <v>10184</v>
      </c>
      <c r="M411" t="s">
        <v>10143</v>
      </c>
      <c r="N411" t="s">
        <v>10144</v>
      </c>
    </row>
    <row r="412" spans="1:14" x14ac:dyDescent="0.2">
      <c r="A412" t="s">
        <v>8099</v>
      </c>
      <c r="B412" s="42" t="s">
        <v>8895</v>
      </c>
      <c r="C412" t="s">
        <v>8896</v>
      </c>
      <c r="D412" t="s">
        <v>8785</v>
      </c>
      <c r="E412" t="s">
        <v>897</v>
      </c>
      <c r="F412">
        <v>2013</v>
      </c>
      <c r="G412">
        <v>2017</v>
      </c>
      <c r="H412" s="42" t="s">
        <v>8897</v>
      </c>
      <c r="I412" s="42" t="s">
        <v>8099</v>
      </c>
      <c r="J412" s="47">
        <v>38393.5</v>
      </c>
      <c r="K412" s="46">
        <v>0</v>
      </c>
      <c r="L412" t="s">
        <v>10186</v>
      </c>
      <c r="M412" s="69" t="s">
        <v>10147</v>
      </c>
    </row>
    <row r="413" spans="1:14" x14ac:dyDescent="0.2">
      <c r="A413" t="s">
        <v>8181</v>
      </c>
      <c r="B413" s="42" t="s">
        <v>8898</v>
      </c>
      <c r="C413" t="s">
        <v>8899</v>
      </c>
      <c r="D413" t="s">
        <v>8785</v>
      </c>
      <c r="E413" t="s">
        <v>897</v>
      </c>
      <c r="F413">
        <v>2013</v>
      </c>
      <c r="G413">
        <v>2017</v>
      </c>
      <c r="H413" s="42" t="s">
        <v>8900</v>
      </c>
      <c r="I413" s="42" t="s">
        <v>8273</v>
      </c>
      <c r="J413" s="47">
        <v>45285</v>
      </c>
      <c r="K413" s="46">
        <v>0</v>
      </c>
      <c r="L413" t="s">
        <v>10186</v>
      </c>
      <c r="M413" s="69" t="s">
        <v>10147</v>
      </c>
    </row>
    <row r="414" spans="1:14" hidden="1" x14ac:dyDescent="0.2">
      <c r="B414" s="42" t="s">
        <v>8901</v>
      </c>
      <c r="C414" t="s">
        <v>8902</v>
      </c>
      <c r="D414" t="s">
        <v>8785</v>
      </c>
      <c r="E414" t="s">
        <v>897</v>
      </c>
      <c r="F414">
        <v>2013</v>
      </c>
      <c r="G414">
        <v>2017</v>
      </c>
      <c r="H414" s="42" t="s">
        <v>8903</v>
      </c>
      <c r="I414" s="42" t="s">
        <v>8051</v>
      </c>
      <c r="J414" s="47">
        <v>40003</v>
      </c>
      <c r="K414" s="46">
        <v>0</v>
      </c>
      <c r="L414" t="s">
        <v>10186</v>
      </c>
      <c r="M414" t="s">
        <v>10143</v>
      </c>
      <c r="N414" t="s">
        <v>10144</v>
      </c>
    </row>
    <row r="415" spans="1:14" x14ac:dyDescent="0.2">
      <c r="A415" t="s">
        <v>8075</v>
      </c>
      <c r="B415" s="42" t="s">
        <v>8901</v>
      </c>
      <c r="C415" t="s">
        <v>8902</v>
      </c>
      <c r="D415" t="s">
        <v>8785</v>
      </c>
      <c r="E415" t="s">
        <v>897</v>
      </c>
      <c r="F415">
        <v>2013</v>
      </c>
      <c r="G415">
        <v>2017</v>
      </c>
      <c r="H415" s="42" t="s">
        <v>8903</v>
      </c>
      <c r="I415" s="42" t="s">
        <v>8224</v>
      </c>
      <c r="J415" s="47">
        <v>6654</v>
      </c>
      <c r="K415" s="46">
        <v>0</v>
      </c>
      <c r="L415" t="s">
        <v>10186</v>
      </c>
      <c r="M415" s="69" t="s">
        <v>10147</v>
      </c>
    </row>
    <row r="416" spans="1:14" x14ac:dyDescent="0.2">
      <c r="A416" t="s">
        <v>8075</v>
      </c>
      <c r="B416" s="42" t="s">
        <v>8904</v>
      </c>
      <c r="C416" t="s">
        <v>8905</v>
      </c>
      <c r="D416" t="s">
        <v>8785</v>
      </c>
      <c r="E416" t="s">
        <v>897</v>
      </c>
      <c r="F416">
        <v>2013</v>
      </c>
      <c r="G416">
        <v>2017</v>
      </c>
      <c r="H416" s="42" t="s">
        <v>8906</v>
      </c>
      <c r="I416" s="42" t="s">
        <v>8111</v>
      </c>
      <c r="J416" s="47">
        <v>33782</v>
      </c>
      <c r="K416" s="46">
        <v>0</v>
      </c>
      <c r="L416" t="s">
        <v>10186</v>
      </c>
      <c r="M416" s="69" t="s">
        <v>10147</v>
      </c>
    </row>
    <row r="417" spans="1:14" x14ac:dyDescent="0.2">
      <c r="A417" t="s">
        <v>8091</v>
      </c>
      <c r="B417" s="42" t="s">
        <v>8907</v>
      </c>
      <c r="C417" t="s">
        <v>8908</v>
      </c>
      <c r="D417" t="s">
        <v>8785</v>
      </c>
      <c r="E417" t="s">
        <v>897</v>
      </c>
      <c r="F417">
        <v>2013</v>
      </c>
      <c r="G417">
        <v>2017</v>
      </c>
      <c r="H417" s="42" t="s">
        <v>8909</v>
      </c>
      <c r="I417" s="42" t="s">
        <v>8457</v>
      </c>
      <c r="J417" s="47">
        <v>86568.5</v>
      </c>
      <c r="K417" s="46">
        <v>0</v>
      </c>
      <c r="L417" t="s">
        <v>10184</v>
      </c>
      <c r="M417" s="69" t="s">
        <v>10147</v>
      </c>
    </row>
    <row r="418" spans="1:14" x14ac:dyDescent="0.2">
      <c r="A418" t="s">
        <v>8095</v>
      </c>
      <c r="B418" s="42" t="s">
        <v>8910</v>
      </c>
      <c r="C418" t="s">
        <v>8911</v>
      </c>
      <c r="D418" t="s">
        <v>8785</v>
      </c>
      <c r="E418" t="s">
        <v>897</v>
      </c>
      <c r="F418">
        <v>2013</v>
      </c>
      <c r="G418">
        <v>2017</v>
      </c>
      <c r="H418" s="42" t="s">
        <v>8912</v>
      </c>
      <c r="I418" s="42" t="s">
        <v>8095</v>
      </c>
      <c r="J418" s="47">
        <v>70756</v>
      </c>
      <c r="K418" s="46">
        <v>0</v>
      </c>
      <c r="L418" t="s">
        <v>10186</v>
      </c>
      <c r="M418" s="69" t="s">
        <v>10147</v>
      </c>
    </row>
    <row r="419" spans="1:14" hidden="1" x14ac:dyDescent="0.2">
      <c r="B419" s="42" t="s">
        <v>8913</v>
      </c>
      <c r="C419" t="s">
        <v>8914</v>
      </c>
      <c r="D419" t="s">
        <v>8785</v>
      </c>
      <c r="E419" t="s">
        <v>897</v>
      </c>
      <c r="F419">
        <v>2013</v>
      </c>
      <c r="G419">
        <v>2017</v>
      </c>
      <c r="H419" s="42" t="s">
        <v>8915</v>
      </c>
      <c r="I419" s="42" t="s">
        <v>8291</v>
      </c>
      <c r="J419" s="47">
        <v>11874.29</v>
      </c>
      <c r="K419" s="46">
        <v>0</v>
      </c>
      <c r="L419" t="s">
        <v>10186</v>
      </c>
      <c r="M419" t="s">
        <v>10143</v>
      </c>
      <c r="N419" t="s">
        <v>10144</v>
      </c>
    </row>
    <row r="420" spans="1:14" x14ac:dyDescent="0.2">
      <c r="A420" t="s">
        <v>8075</v>
      </c>
      <c r="B420" s="42" t="s">
        <v>8913</v>
      </c>
      <c r="C420" t="s">
        <v>8914</v>
      </c>
      <c r="D420" t="s">
        <v>8785</v>
      </c>
      <c r="E420" t="s">
        <v>897</v>
      </c>
      <c r="F420">
        <v>2013</v>
      </c>
      <c r="G420">
        <v>2017</v>
      </c>
      <c r="H420" s="42" t="s">
        <v>8915</v>
      </c>
      <c r="I420" s="42" t="s">
        <v>8132</v>
      </c>
      <c r="J420" s="47">
        <v>27467.71</v>
      </c>
      <c r="K420" s="46">
        <v>0</v>
      </c>
      <c r="L420" t="s">
        <v>10186</v>
      </c>
      <c r="M420" s="69" t="s">
        <v>10147</v>
      </c>
    </row>
    <row r="421" spans="1:14" hidden="1" x14ac:dyDescent="0.2">
      <c r="B421" s="42" t="s">
        <v>8916</v>
      </c>
      <c r="C421" t="s">
        <v>8917</v>
      </c>
      <c r="D421" t="s">
        <v>8785</v>
      </c>
      <c r="E421" t="s">
        <v>897</v>
      </c>
      <c r="F421">
        <v>2013</v>
      </c>
      <c r="G421">
        <v>2017</v>
      </c>
      <c r="H421" s="42" t="s">
        <v>8918</v>
      </c>
      <c r="I421" s="42" t="s">
        <v>8373</v>
      </c>
      <c r="J421" s="47">
        <v>9105.7999999999993</v>
      </c>
      <c r="K421" s="46">
        <v>0</v>
      </c>
      <c r="L421" t="s">
        <v>10184</v>
      </c>
      <c r="M421" t="s">
        <v>10143</v>
      </c>
      <c r="N421" t="s">
        <v>10144</v>
      </c>
    </row>
    <row r="422" spans="1:14" hidden="1" x14ac:dyDescent="0.2">
      <c r="B422" s="42" t="s">
        <v>8916</v>
      </c>
      <c r="C422" t="s">
        <v>8917</v>
      </c>
      <c r="D422" t="s">
        <v>8785</v>
      </c>
      <c r="E422" t="s">
        <v>897</v>
      </c>
      <c r="F422">
        <v>2013</v>
      </c>
      <c r="G422">
        <v>2017</v>
      </c>
      <c r="H422" s="42" t="s">
        <v>8918</v>
      </c>
      <c r="I422" s="42" t="s">
        <v>8888</v>
      </c>
      <c r="J422" s="47">
        <v>6555.7</v>
      </c>
      <c r="K422" s="46">
        <v>0</v>
      </c>
      <c r="L422" t="s">
        <v>10184</v>
      </c>
      <c r="M422" t="s">
        <v>10143</v>
      </c>
      <c r="N422" t="s">
        <v>10144</v>
      </c>
    </row>
    <row r="423" spans="1:14" x14ac:dyDescent="0.2">
      <c r="A423" t="s">
        <v>8080</v>
      </c>
      <c r="B423" s="42" t="s">
        <v>8916</v>
      </c>
      <c r="C423" t="s">
        <v>8917</v>
      </c>
      <c r="D423" t="s">
        <v>8785</v>
      </c>
      <c r="E423" t="s">
        <v>897</v>
      </c>
      <c r="F423">
        <v>2013</v>
      </c>
      <c r="G423">
        <v>2017</v>
      </c>
      <c r="H423" s="42" t="s">
        <v>8918</v>
      </c>
      <c r="I423" s="42" t="s">
        <v>8080</v>
      </c>
      <c r="J423" s="47">
        <v>30960.5</v>
      </c>
      <c r="K423" s="46">
        <v>0</v>
      </c>
      <c r="L423" t="s">
        <v>10184</v>
      </c>
      <c r="M423" s="69" t="s">
        <v>10147</v>
      </c>
    </row>
    <row r="424" spans="1:14" x14ac:dyDescent="0.2">
      <c r="A424" t="s">
        <v>8075</v>
      </c>
      <c r="B424" s="42" t="s">
        <v>8919</v>
      </c>
      <c r="C424" t="s">
        <v>8920</v>
      </c>
      <c r="D424" t="s">
        <v>8785</v>
      </c>
      <c r="E424" t="s">
        <v>897</v>
      </c>
      <c r="F424">
        <v>2013</v>
      </c>
      <c r="G424">
        <v>2017</v>
      </c>
      <c r="H424" s="42" t="s">
        <v>8921</v>
      </c>
      <c r="I424" s="42" t="s">
        <v>8075</v>
      </c>
      <c r="J424" s="47">
        <v>29785</v>
      </c>
      <c r="K424" s="46">
        <v>0</v>
      </c>
      <c r="L424" t="s">
        <v>10186</v>
      </c>
      <c r="M424" s="69" t="s">
        <v>10147</v>
      </c>
    </row>
    <row r="425" spans="1:14" ht="25.5" x14ac:dyDescent="0.2">
      <c r="A425" t="s">
        <v>8075</v>
      </c>
      <c r="B425" s="42" t="s">
        <v>8922</v>
      </c>
      <c r="C425" t="s">
        <v>8923</v>
      </c>
      <c r="D425" t="s">
        <v>8785</v>
      </c>
      <c r="E425" t="s">
        <v>897</v>
      </c>
      <c r="F425">
        <v>2013</v>
      </c>
      <c r="G425">
        <v>2017</v>
      </c>
      <c r="H425" s="42" t="s">
        <v>8924</v>
      </c>
      <c r="I425" s="42" t="s">
        <v>8414</v>
      </c>
      <c r="J425" s="47">
        <v>60710</v>
      </c>
      <c r="K425" s="46">
        <v>0</v>
      </c>
      <c r="L425" t="s">
        <v>10186</v>
      </c>
      <c r="M425" s="69" t="s">
        <v>10147</v>
      </c>
    </row>
    <row r="426" spans="1:14" x14ac:dyDescent="0.2">
      <c r="A426" t="s">
        <v>8075</v>
      </c>
      <c r="B426" s="42" t="s">
        <v>8925</v>
      </c>
      <c r="C426" t="s">
        <v>8926</v>
      </c>
      <c r="D426" t="s">
        <v>8785</v>
      </c>
      <c r="E426" t="s">
        <v>897</v>
      </c>
      <c r="F426">
        <v>2013</v>
      </c>
      <c r="G426">
        <v>2017</v>
      </c>
      <c r="H426" s="42" t="s">
        <v>8927</v>
      </c>
      <c r="I426" s="42" t="s">
        <v>8111</v>
      </c>
      <c r="J426" s="47">
        <v>41422.300000000003</v>
      </c>
      <c r="K426" s="46">
        <v>0</v>
      </c>
      <c r="L426" t="s">
        <v>10186</v>
      </c>
      <c r="M426" s="69" t="s">
        <v>10147</v>
      </c>
    </row>
    <row r="427" spans="1:14" x14ac:dyDescent="0.2">
      <c r="A427" t="s">
        <v>8080</v>
      </c>
      <c r="B427" s="42" t="s">
        <v>8925</v>
      </c>
      <c r="C427" t="s">
        <v>8926</v>
      </c>
      <c r="D427" t="s">
        <v>8785</v>
      </c>
      <c r="E427" t="s">
        <v>897</v>
      </c>
      <c r="F427">
        <v>2013</v>
      </c>
      <c r="G427">
        <v>2017</v>
      </c>
      <c r="H427" s="42" t="s">
        <v>8927</v>
      </c>
      <c r="I427" s="42" t="s">
        <v>8080</v>
      </c>
      <c r="J427" s="47">
        <v>16330.2</v>
      </c>
      <c r="K427" s="46">
        <v>0</v>
      </c>
      <c r="L427" t="s">
        <v>10186</v>
      </c>
      <c r="M427" s="69" t="s">
        <v>10147</v>
      </c>
    </row>
    <row r="428" spans="1:14" ht="25.5" x14ac:dyDescent="0.2">
      <c r="A428" t="s">
        <v>8075</v>
      </c>
      <c r="B428" s="42" t="s">
        <v>8928</v>
      </c>
      <c r="C428" t="s">
        <v>8929</v>
      </c>
      <c r="D428" t="s">
        <v>8785</v>
      </c>
      <c r="E428" t="s">
        <v>897</v>
      </c>
      <c r="F428">
        <v>2013</v>
      </c>
      <c r="G428">
        <v>2017</v>
      </c>
      <c r="H428" s="42" t="s">
        <v>8930</v>
      </c>
      <c r="I428" s="42" t="s">
        <v>8414</v>
      </c>
      <c r="J428" s="47">
        <v>57247</v>
      </c>
      <c r="K428" s="46">
        <v>0</v>
      </c>
      <c r="L428" t="s">
        <v>10186</v>
      </c>
      <c r="M428" s="69" t="s">
        <v>10147</v>
      </c>
    </row>
    <row r="429" spans="1:14" x14ac:dyDescent="0.2">
      <c r="A429" t="s">
        <v>4698</v>
      </c>
      <c r="B429" s="42" t="s">
        <v>8931</v>
      </c>
      <c r="C429" t="s">
        <v>8932</v>
      </c>
      <c r="D429" t="s">
        <v>8785</v>
      </c>
      <c r="E429" t="s">
        <v>897</v>
      </c>
      <c r="F429">
        <v>2013</v>
      </c>
      <c r="G429">
        <v>2017</v>
      </c>
      <c r="H429" s="42" t="s">
        <v>8933</v>
      </c>
      <c r="I429" s="42" t="s">
        <v>8875</v>
      </c>
      <c r="J429" s="47">
        <v>59831.5</v>
      </c>
      <c r="K429" s="46">
        <v>0</v>
      </c>
      <c r="L429" t="s">
        <v>10184</v>
      </c>
      <c r="M429" s="69" t="s">
        <v>10147</v>
      </c>
    </row>
    <row r="430" spans="1:14" hidden="1" x14ac:dyDescent="0.2">
      <c r="B430" s="42" t="s">
        <v>8934</v>
      </c>
      <c r="C430" t="s">
        <v>8935</v>
      </c>
      <c r="D430" t="s">
        <v>8785</v>
      </c>
      <c r="E430" t="s">
        <v>897</v>
      </c>
      <c r="F430">
        <v>2013</v>
      </c>
      <c r="G430">
        <v>2016</v>
      </c>
      <c r="H430" s="42" t="s">
        <v>8936</v>
      </c>
      <c r="I430" s="42" t="s">
        <v>8051</v>
      </c>
      <c r="J430" s="47">
        <v>20989</v>
      </c>
      <c r="K430" s="46">
        <v>0</v>
      </c>
      <c r="L430" t="s">
        <v>10186</v>
      </c>
      <c r="M430" t="s">
        <v>10143</v>
      </c>
      <c r="N430" t="s">
        <v>10144</v>
      </c>
    </row>
    <row r="431" spans="1:14" hidden="1" x14ac:dyDescent="0.2">
      <c r="B431" s="42" t="s">
        <v>8934</v>
      </c>
      <c r="C431" t="s">
        <v>8935</v>
      </c>
      <c r="D431" t="s">
        <v>8785</v>
      </c>
      <c r="E431" t="s">
        <v>897</v>
      </c>
      <c r="F431">
        <v>2013</v>
      </c>
      <c r="G431">
        <v>2016</v>
      </c>
      <c r="H431" s="42" t="s">
        <v>8936</v>
      </c>
      <c r="I431" s="42" t="s">
        <v>8247</v>
      </c>
      <c r="J431" s="47">
        <v>2308.5</v>
      </c>
      <c r="K431" s="46">
        <v>0</v>
      </c>
      <c r="L431" t="s">
        <v>10186</v>
      </c>
      <c r="M431" t="s">
        <v>10143</v>
      </c>
      <c r="N431" t="s">
        <v>10144</v>
      </c>
    </row>
    <row r="432" spans="1:14" x14ac:dyDescent="0.2">
      <c r="A432" t="s">
        <v>8075</v>
      </c>
      <c r="B432" s="42" t="s">
        <v>8934</v>
      </c>
      <c r="C432" t="s">
        <v>8935</v>
      </c>
      <c r="D432" t="s">
        <v>8785</v>
      </c>
      <c r="E432" t="s">
        <v>897</v>
      </c>
      <c r="F432">
        <v>2013</v>
      </c>
      <c r="G432">
        <v>2016</v>
      </c>
      <c r="H432" s="42" t="s">
        <v>8936</v>
      </c>
      <c r="I432" s="42" t="s">
        <v>8132</v>
      </c>
      <c r="J432" s="47">
        <v>25930</v>
      </c>
      <c r="K432" s="46">
        <v>0</v>
      </c>
      <c r="L432" t="s">
        <v>10186</v>
      </c>
      <c r="M432" s="69" t="s">
        <v>10147</v>
      </c>
    </row>
    <row r="433" spans="1:14" x14ac:dyDescent="0.2">
      <c r="A433" t="s">
        <v>4698</v>
      </c>
      <c r="B433" s="42" t="s">
        <v>8937</v>
      </c>
      <c r="C433" t="s">
        <v>8938</v>
      </c>
      <c r="D433" t="s">
        <v>8785</v>
      </c>
      <c r="E433" t="s">
        <v>897</v>
      </c>
      <c r="F433">
        <v>2013</v>
      </c>
      <c r="G433">
        <v>2016</v>
      </c>
      <c r="H433" s="42" t="s">
        <v>8939</v>
      </c>
      <c r="I433" s="42" t="s">
        <v>4698</v>
      </c>
      <c r="J433" s="47">
        <v>93257</v>
      </c>
      <c r="K433" s="46">
        <v>0</v>
      </c>
      <c r="L433" t="s">
        <v>10186</v>
      </c>
      <c r="M433" s="69" t="s">
        <v>10147</v>
      </c>
    </row>
    <row r="434" spans="1:14" hidden="1" x14ac:dyDescent="0.2">
      <c r="B434" s="42" t="s">
        <v>8940</v>
      </c>
      <c r="C434" t="s">
        <v>8941</v>
      </c>
      <c r="D434" t="s">
        <v>8785</v>
      </c>
      <c r="E434" t="s">
        <v>897</v>
      </c>
      <c r="F434">
        <v>2013</v>
      </c>
      <c r="G434">
        <v>2016</v>
      </c>
      <c r="H434" s="42" t="s">
        <v>8942</v>
      </c>
      <c r="I434" s="42" t="s">
        <v>1198</v>
      </c>
      <c r="J434" s="47">
        <v>35073</v>
      </c>
      <c r="K434" s="46">
        <v>0</v>
      </c>
      <c r="L434" t="s">
        <v>10186</v>
      </c>
      <c r="M434" t="s">
        <v>10143</v>
      </c>
      <c r="N434" t="s">
        <v>10144</v>
      </c>
    </row>
    <row r="435" spans="1:14" ht="25.5" x14ac:dyDescent="0.2">
      <c r="A435" t="s">
        <v>4698</v>
      </c>
      <c r="B435" s="42" t="s">
        <v>8940</v>
      </c>
      <c r="C435" t="s">
        <v>8941</v>
      </c>
      <c r="D435" t="s">
        <v>8785</v>
      </c>
      <c r="E435" t="s">
        <v>897</v>
      </c>
      <c r="F435">
        <v>2013</v>
      </c>
      <c r="G435">
        <v>2016</v>
      </c>
      <c r="H435" s="42" t="s">
        <v>8942</v>
      </c>
      <c r="I435" s="42" t="s">
        <v>8284</v>
      </c>
      <c r="J435" s="47">
        <v>56924</v>
      </c>
      <c r="K435" s="46">
        <v>0</v>
      </c>
      <c r="L435" t="s">
        <v>10186</v>
      </c>
      <c r="M435" s="69" t="s">
        <v>10147</v>
      </c>
    </row>
    <row r="436" spans="1:14" x14ac:dyDescent="0.2">
      <c r="A436" t="s">
        <v>4698</v>
      </c>
      <c r="B436" s="42" t="s">
        <v>8943</v>
      </c>
      <c r="C436" t="s">
        <v>8944</v>
      </c>
      <c r="D436" t="s">
        <v>8785</v>
      </c>
      <c r="E436" t="s">
        <v>897</v>
      </c>
      <c r="F436">
        <v>2013</v>
      </c>
      <c r="G436">
        <v>2016</v>
      </c>
      <c r="H436" s="42" t="s">
        <v>8945</v>
      </c>
      <c r="I436" s="42" t="s">
        <v>4698</v>
      </c>
      <c r="J436" s="47">
        <v>84084</v>
      </c>
      <c r="K436" s="46">
        <v>0</v>
      </c>
      <c r="L436" t="s">
        <v>10186</v>
      </c>
      <c r="M436" s="69" t="s">
        <v>10147</v>
      </c>
    </row>
    <row r="437" spans="1:14" ht="25.5" x14ac:dyDescent="0.2">
      <c r="A437" t="s">
        <v>8075</v>
      </c>
      <c r="B437" s="42" t="s">
        <v>8946</v>
      </c>
      <c r="C437" t="s">
        <v>8947</v>
      </c>
      <c r="D437" t="s">
        <v>8785</v>
      </c>
      <c r="E437" t="s">
        <v>897</v>
      </c>
      <c r="F437">
        <v>2013</v>
      </c>
      <c r="G437">
        <v>2017</v>
      </c>
      <c r="H437" s="42" t="s">
        <v>8948</v>
      </c>
      <c r="I437" s="42" t="s">
        <v>8075</v>
      </c>
      <c r="J437" s="47">
        <v>50621.5</v>
      </c>
      <c r="K437" s="46">
        <v>0</v>
      </c>
      <c r="L437" t="s">
        <v>10186</v>
      </c>
      <c r="M437" s="69" t="s">
        <v>10147</v>
      </c>
    </row>
    <row r="438" spans="1:14" hidden="1" x14ac:dyDescent="0.2">
      <c r="B438" s="42" t="s">
        <v>8949</v>
      </c>
      <c r="C438" t="s">
        <v>8950</v>
      </c>
      <c r="D438" t="s">
        <v>8785</v>
      </c>
      <c r="E438" t="s">
        <v>897</v>
      </c>
      <c r="F438">
        <v>2013</v>
      </c>
      <c r="G438">
        <v>2017</v>
      </c>
      <c r="H438" s="42" t="s">
        <v>8951</v>
      </c>
      <c r="I438" s="42" t="s">
        <v>1198</v>
      </c>
      <c r="J438" s="47">
        <v>37035.5</v>
      </c>
      <c r="K438" s="46">
        <v>0</v>
      </c>
      <c r="L438" t="s">
        <v>10186</v>
      </c>
      <c r="M438" t="s">
        <v>10143</v>
      </c>
      <c r="N438" t="s">
        <v>10144</v>
      </c>
    </row>
    <row r="439" spans="1:14" x14ac:dyDescent="0.2">
      <c r="A439" t="s">
        <v>8095</v>
      </c>
      <c r="B439" s="42" t="s">
        <v>8949</v>
      </c>
      <c r="C439" t="s">
        <v>8950</v>
      </c>
      <c r="D439" t="s">
        <v>8785</v>
      </c>
      <c r="E439" t="s">
        <v>897</v>
      </c>
      <c r="F439">
        <v>2013</v>
      </c>
      <c r="G439">
        <v>2017</v>
      </c>
      <c r="H439" s="42" t="s">
        <v>8951</v>
      </c>
      <c r="I439" s="42" t="s">
        <v>8295</v>
      </c>
      <c r="J439" s="47">
        <v>44320.5</v>
      </c>
      <c r="K439" s="46">
        <v>0</v>
      </c>
      <c r="L439" t="s">
        <v>10186</v>
      </c>
      <c r="M439" s="69" t="s">
        <v>10147</v>
      </c>
    </row>
    <row r="440" spans="1:14" ht="25.5" hidden="1" x14ac:dyDescent="0.2">
      <c r="B440" s="42" t="s">
        <v>8952</v>
      </c>
      <c r="C440" t="s">
        <v>8953</v>
      </c>
      <c r="D440" t="s">
        <v>8785</v>
      </c>
      <c r="E440" t="s">
        <v>897</v>
      </c>
      <c r="F440">
        <v>2013</v>
      </c>
      <c r="G440">
        <v>2017</v>
      </c>
      <c r="H440" s="42" t="s">
        <v>8954</v>
      </c>
      <c r="I440" s="42" t="s">
        <v>8051</v>
      </c>
      <c r="J440" s="47">
        <v>63081</v>
      </c>
      <c r="K440" s="46">
        <v>0</v>
      </c>
      <c r="L440" t="s">
        <v>10184</v>
      </c>
      <c r="M440" t="s">
        <v>10143</v>
      </c>
      <c r="N440" t="s">
        <v>10144</v>
      </c>
    </row>
    <row r="441" spans="1:14" hidden="1" x14ac:dyDescent="0.2">
      <c r="B441" s="42" t="s">
        <v>8955</v>
      </c>
      <c r="C441" t="s">
        <v>8956</v>
      </c>
      <c r="D441" t="s">
        <v>8785</v>
      </c>
      <c r="E441" t="s">
        <v>897</v>
      </c>
      <c r="F441">
        <v>2013</v>
      </c>
      <c r="G441">
        <v>2017</v>
      </c>
      <c r="H441" s="42" t="s">
        <v>8957</v>
      </c>
      <c r="I441" s="42" t="s">
        <v>1198</v>
      </c>
      <c r="J441" s="47">
        <v>21067</v>
      </c>
      <c r="K441" s="46">
        <v>0</v>
      </c>
      <c r="L441" t="s">
        <v>10186</v>
      </c>
      <c r="M441" t="s">
        <v>10143</v>
      </c>
      <c r="N441" t="s">
        <v>10144</v>
      </c>
    </row>
    <row r="442" spans="1:14" x14ac:dyDescent="0.2">
      <c r="A442" t="s">
        <v>4698</v>
      </c>
      <c r="B442" s="42" t="s">
        <v>8955</v>
      </c>
      <c r="C442" t="s">
        <v>8956</v>
      </c>
      <c r="D442" t="s">
        <v>8785</v>
      </c>
      <c r="E442" t="s">
        <v>897</v>
      </c>
      <c r="F442">
        <v>2013</v>
      </c>
      <c r="G442">
        <v>2017</v>
      </c>
      <c r="H442" s="42" t="s">
        <v>8957</v>
      </c>
      <c r="I442" s="42" t="s">
        <v>8787</v>
      </c>
      <c r="J442" s="47">
        <v>27583</v>
      </c>
      <c r="K442" s="46">
        <v>0</v>
      </c>
      <c r="L442" t="s">
        <v>10186</v>
      </c>
      <c r="M442" s="69" t="s">
        <v>10147</v>
      </c>
    </row>
    <row r="443" spans="1:14" x14ac:dyDescent="0.2">
      <c r="A443" t="s">
        <v>8075</v>
      </c>
      <c r="B443" s="42" t="s">
        <v>8958</v>
      </c>
      <c r="C443" t="s">
        <v>8959</v>
      </c>
      <c r="D443" t="s">
        <v>8785</v>
      </c>
      <c r="E443" t="s">
        <v>897</v>
      </c>
      <c r="F443">
        <v>2013</v>
      </c>
      <c r="G443">
        <v>2017</v>
      </c>
      <c r="H443" s="42" t="s">
        <v>8960</v>
      </c>
      <c r="I443" s="42" t="s">
        <v>8132</v>
      </c>
      <c r="J443" s="47">
        <v>31438</v>
      </c>
      <c r="K443" s="46">
        <v>0</v>
      </c>
      <c r="L443" t="s">
        <v>10186</v>
      </c>
      <c r="M443" s="69" t="s">
        <v>10147</v>
      </c>
    </row>
    <row r="444" spans="1:14" x14ac:dyDescent="0.2">
      <c r="A444" t="s">
        <v>8075</v>
      </c>
      <c r="B444" s="42" t="s">
        <v>8961</v>
      </c>
      <c r="C444" t="s">
        <v>8962</v>
      </c>
      <c r="D444" t="s">
        <v>8785</v>
      </c>
      <c r="E444" t="s">
        <v>897</v>
      </c>
      <c r="F444">
        <v>2013</v>
      </c>
      <c r="G444">
        <v>2017</v>
      </c>
      <c r="H444" s="42" t="s">
        <v>5697</v>
      </c>
      <c r="I444" s="42" t="s">
        <v>8132</v>
      </c>
      <c r="J444" s="47">
        <v>48359.5</v>
      </c>
      <c r="K444" s="46">
        <v>0</v>
      </c>
      <c r="L444" t="s">
        <v>10186</v>
      </c>
      <c r="M444" s="69" t="s">
        <v>10147</v>
      </c>
    </row>
    <row r="445" spans="1:14" hidden="1" x14ac:dyDescent="0.2">
      <c r="B445" s="42" t="s">
        <v>8963</v>
      </c>
      <c r="C445" t="s">
        <v>8964</v>
      </c>
      <c r="D445" t="s">
        <v>8785</v>
      </c>
      <c r="E445" t="s">
        <v>897</v>
      </c>
      <c r="F445">
        <v>2013</v>
      </c>
      <c r="G445">
        <v>2017</v>
      </c>
      <c r="H445" s="42" t="s">
        <v>8965</v>
      </c>
      <c r="I445" s="42" t="s">
        <v>8070</v>
      </c>
      <c r="J445" s="47">
        <v>65091</v>
      </c>
      <c r="K445" s="46">
        <v>0</v>
      </c>
      <c r="L445" t="s">
        <v>10186</v>
      </c>
      <c r="M445" t="s">
        <v>10143</v>
      </c>
      <c r="N445" t="s">
        <v>10144</v>
      </c>
    </row>
    <row r="446" spans="1:14" x14ac:dyDescent="0.2">
      <c r="A446" t="s">
        <v>8084</v>
      </c>
      <c r="B446" s="42" t="s">
        <v>8966</v>
      </c>
      <c r="C446" t="s">
        <v>8967</v>
      </c>
      <c r="D446" t="s">
        <v>8785</v>
      </c>
      <c r="E446" t="s">
        <v>897</v>
      </c>
      <c r="F446">
        <v>2013</v>
      </c>
      <c r="G446">
        <v>2017</v>
      </c>
      <c r="H446" s="42" t="s">
        <v>8968</v>
      </c>
      <c r="I446" s="42" t="s">
        <v>8084</v>
      </c>
      <c r="J446" s="47">
        <v>69375</v>
      </c>
      <c r="K446" s="46">
        <v>0</v>
      </c>
      <c r="L446" t="s">
        <v>10186</v>
      </c>
      <c r="M446" s="69" t="s">
        <v>10147</v>
      </c>
    </row>
    <row r="447" spans="1:14" hidden="1" x14ac:dyDescent="0.2">
      <c r="B447" s="42" t="s">
        <v>8969</v>
      </c>
      <c r="C447" t="s">
        <v>8970</v>
      </c>
      <c r="D447" t="s">
        <v>8785</v>
      </c>
      <c r="E447" t="s">
        <v>897</v>
      </c>
      <c r="F447">
        <v>2013</v>
      </c>
      <c r="G447">
        <v>2017</v>
      </c>
      <c r="H447" s="42" t="s">
        <v>5174</v>
      </c>
      <c r="I447" s="42" t="s">
        <v>8330</v>
      </c>
      <c r="J447" s="47">
        <v>11500</v>
      </c>
      <c r="K447" s="46">
        <v>0</v>
      </c>
      <c r="L447" t="s">
        <v>10186</v>
      </c>
      <c r="M447" t="s">
        <v>10143</v>
      </c>
      <c r="N447" t="s">
        <v>10144</v>
      </c>
    </row>
    <row r="448" spans="1:14" ht="25.5" x14ac:dyDescent="0.2">
      <c r="A448" t="s">
        <v>8075</v>
      </c>
      <c r="B448" s="42" t="s">
        <v>8969</v>
      </c>
      <c r="C448" t="s">
        <v>8970</v>
      </c>
      <c r="D448" t="s">
        <v>8785</v>
      </c>
      <c r="E448" t="s">
        <v>897</v>
      </c>
      <c r="F448">
        <v>2013</v>
      </c>
      <c r="G448">
        <v>2017</v>
      </c>
      <c r="H448" s="42" t="s">
        <v>5174</v>
      </c>
      <c r="I448" s="42" t="s">
        <v>8414</v>
      </c>
      <c r="J448" s="47">
        <v>44572</v>
      </c>
      <c r="K448" s="46">
        <v>0</v>
      </c>
      <c r="L448" t="s">
        <v>10186</v>
      </c>
      <c r="M448" s="69" t="s">
        <v>10147</v>
      </c>
    </row>
    <row r="449" spans="1:14" ht="25.5" hidden="1" x14ac:dyDescent="0.2">
      <c r="B449" s="42" t="s">
        <v>8971</v>
      </c>
      <c r="C449" t="s">
        <v>8972</v>
      </c>
      <c r="D449" t="s">
        <v>8785</v>
      </c>
      <c r="E449" t="s">
        <v>897</v>
      </c>
      <c r="F449">
        <v>2013</v>
      </c>
      <c r="G449">
        <v>2017</v>
      </c>
      <c r="H449" s="42" t="s">
        <v>8973</v>
      </c>
      <c r="I449" s="42" t="s">
        <v>8974</v>
      </c>
      <c r="J449" s="47">
        <v>32670.2</v>
      </c>
      <c r="K449" s="46">
        <v>0</v>
      </c>
      <c r="L449" t="s">
        <v>10184</v>
      </c>
      <c r="M449" t="s">
        <v>10143</v>
      </c>
      <c r="N449" t="s">
        <v>10144</v>
      </c>
    </row>
    <row r="450" spans="1:14" ht="25.5" x14ac:dyDescent="0.2">
      <c r="A450" t="s">
        <v>8170</v>
      </c>
      <c r="B450" s="42" t="s">
        <v>8971</v>
      </c>
      <c r="C450" t="s">
        <v>8972</v>
      </c>
      <c r="D450" t="s">
        <v>8785</v>
      </c>
      <c r="E450" t="s">
        <v>897</v>
      </c>
      <c r="F450">
        <v>2013</v>
      </c>
      <c r="G450">
        <v>2017</v>
      </c>
      <c r="H450" s="42" t="s">
        <v>8973</v>
      </c>
      <c r="I450" s="42" t="s">
        <v>8300</v>
      </c>
      <c r="J450" s="47">
        <v>36226.300000000003</v>
      </c>
      <c r="K450" s="46">
        <v>0</v>
      </c>
      <c r="L450" t="s">
        <v>10184</v>
      </c>
      <c r="M450" s="69" t="s">
        <v>10147</v>
      </c>
    </row>
    <row r="451" spans="1:14" x14ac:dyDescent="0.2">
      <c r="A451" t="s">
        <v>8075</v>
      </c>
      <c r="B451" s="42" t="s">
        <v>8975</v>
      </c>
      <c r="C451" t="s">
        <v>8976</v>
      </c>
      <c r="D451" t="s">
        <v>8785</v>
      </c>
      <c r="E451" t="s">
        <v>897</v>
      </c>
      <c r="F451">
        <v>2013</v>
      </c>
      <c r="G451">
        <v>2017</v>
      </c>
      <c r="H451" s="42" t="s">
        <v>8977</v>
      </c>
      <c r="I451" s="42" t="s">
        <v>8132</v>
      </c>
      <c r="J451" s="47">
        <v>32303.5</v>
      </c>
      <c r="K451" s="46">
        <v>0</v>
      </c>
      <c r="L451" t="s">
        <v>10186</v>
      </c>
      <c r="M451" s="69" t="s">
        <v>10147</v>
      </c>
    </row>
    <row r="452" spans="1:14" x14ac:dyDescent="0.2">
      <c r="A452" t="s">
        <v>8075</v>
      </c>
      <c r="B452" s="42" t="s">
        <v>8978</v>
      </c>
      <c r="C452" t="s">
        <v>8979</v>
      </c>
      <c r="D452" t="s">
        <v>8785</v>
      </c>
      <c r="E452" t="s">
        <v>897</v>
      </c>
      <c r="F452">
        <v>2013</v>
      </c>
      <c r="G452">
        <v>2017</v>
      </c>
      <c r="H452" s="42" t="s">
        <v>8980</v>
      </c>
      <c r="I452" s="42" t="s">
        <v>8132</v>
      </c>
      <c r="J452" s="47">
        <v>35469</v>
      </c>
      <c r="K452" s="46">
        <v>0</v>
      </c>
      <c r="L452" t="s">
        <v>10186</v>
      </c>
      <c r="M452" s="69" t="s">
        <v>10147</v>
      </c>
    </row>
    <row r="453" spans="1:14" hidden="1" x14ac:dyDescent="0.2">
      <c r="B453" s="42" t="s">
        <v>8981</v>
      </c>
      <c r="C453" t="s">
        <v>8982</v>
      </c>
      <c r="D453" t="s">
        <v>8785</v>
      </c>
      <c r="E453" t="s">
        <v>897</v>
      </c>
      <c r="F453">
        <v>2013</v>
      </c>
      <c r="G453">
        <v>2017</v>
      </c>
      <c r="H453" s="42" t="s">
        <v>8983</v>
      </c>
      <c r="I453" s="42" t="s">
        <v>8239</v>
      </c>
      <c r="J453" s="47">
        <v>71018</v>
      </c>
      <c r="K453" s="46">
        <v>0</v>
      </c>
      <c r="L453" t="s">
        <v>10186</v>
      </c>
      <c r="M453" t="s">
        <v>10143</v>
      </c>
      <c r="N453" t="s">
        <v>10144</v>
      </c>
    </row>
    <row r="454" spans="1:14" x14ac:dyDescent="0.2">
      <c r="A454" t="s">
        <v>8075</v>
      </c>
      <c r="B454" s="42" t="s">
        <v>8984</v>
      </c>
      <c r="C454" t="s">
        <v>8985</v>
      </c>
      <c r="D454" t="s">
        <v>8785</v>
      </c>
      <c r="E454" t="s">
        <v>897</v>
      </c>
      <c r="F454">
        <v>2013</v>
      </c>
      <c r="G454">
        <v>2017</v>
      </c>
      <c r="H454" s="42" t="s">
        <v>5493</v>
      </c>
      <c r="I454" s="42" t="s">
        <v>8132</v>
      </c>
      <c r="J454" s="47">
        <v>36135</v>
      </c>
      <c r="K454" s="46">
        <v>0</v>
      </c>
      <c r="L454" t="s">
        <v>10186</v>
      </c>
      <c r="M454" s="69" t="s">
        <v>10147</v>
      </c>
    </row>
    <row r="455" spans="1:14" hidden="1" x14ac:dyDescent="0.2">
      <c r="B455" s="42" t="s">
        <v>8986</v>
      </c>
      <c r="C455" t="s">
        <v>8987</v>
      </c>
      <c r="D455" t="s">
        <v>8785</v>
      </c>
      <c r="E455" t="s">
        <v>897</v>
      </c>
      <c r="F455">
        <v>2013</v>
      </c>
      <c r="G455">
        <v>2017</v>
      </c>
      <c r="H455" s="42" t="s">
        <v>8988</v>
      </c>
      <c r="I455" s="42" t="s">
        <v>8243</v>
      </c>
      <c r="J455" s="47">
        <v>12745.85</v>
      </c>
      <c r="K455" s="46">
        <v>0</v>
      </c>
      <c r="L455" t="s">
        <v>10184</v>
      </c>
      <c r="M455" t="s">
        <v>10143</v>
      </c>
      <c r="N455" t="s">
        <v>10144</v>
      </c>
    </row>
    <row r="456" spans="1:14" hidden="1" x14ac:dyDescent="0.2">
      <c r="B456" s="42" t="s">
        <v>8986</v>
      </c>
      <c r="C456" t="s">
        <v>8987</v>
      </c>
      <c r="D456" t="s">
        <v>8785</v>
      </c>
      <c r="E456" t="s">
        <v>897</v>
      </c>
      <c r="F456">
        <v>2013</v>
      </c>
      <c r="G456">
        <v>2017</v>
      </c>
      <c r="H456" s="42" t="s">
        <v>8988</v>
      </c>
      <c r="I456" s="42" t="s">
        <v>8291</v>
      </c>
      <c r="J456" s="47">
        <v>7178.62</v>
      </c>
      <c r="K456" s="46">
        <v>0</v>
      </c>
      <c r="L456" t="s">
        <v>10184</v>
      </c>
      <c r="M456" t="s">
        <v>10143</v>
      </c>
      <c r="N456" t="s">
        <v>10144</v>
      </c>
    </row>
    <row r="457" spans="1:14" x14ac:dyDescent="0.2">
      <c r="A457" t="s">
        <v>8095</v>
      </c>
      <c r="B457" s="42" t="s">
        <v>8986</v>
      </c>
      <c r="C457" t="s">
        <v>8987</v>
      </c>
      <c r="D457" t="s">
        <v>8785</v>
      </c>
      <c r="E457" t="s">
        <v>897</v>
      </c>
      <c r="F457">
        <v>2013</v>
      </c>
      <c r="G457">
        <v>2017</v>
      </c>
      <c r="H457" s="42" t="s">
        <v>8988</v>
      </c>
      <c r="I457" s="42" t="s">
        <v>8095</v>
      </c>
      <c r="J457" s="47">
        <v>10047.33</v>
      </c>
      <c r="K457" s="46">
        <v>0</v>
      </c>
      <c r="L457" t="s">
        <v>10184</v>
      </c>
      <c r="M457" s="69" t="s">
        <v>10147</v>
      </c>
    </row>
    <row r="458" spans="1:14" x14ac:dyDescent="0.2">
      <c r="A458" t="s">
        <v>8075</v>
      </c>
      <c r="B458" s="42" t="s">
        <v>8986</v>
      </c>
      <c r="C458" t="s">
        <v>8987</v>
      </c>
      <c r="D458" t="s">
        <v>8785</v>
      </c>
      <c r="E458" t="s">
        <v>897</v>
      </c>
      <c r="F458">
        <v>2013</v>
      </c>
      <c r="G458">
        <v>2017</v>
      </c>
      <c r="H458" s="42" t="s">
        <v>8988</v>
      </c>
      <c r="I458" s="42" t="s">
        <v>8132</v>
      </c>
      <c r="J458" s="47">
        <v>32641.7</v>
      </c>
      <c r="K458" s="46">
        <v>0</v>
      </c>
      <c r="L458" t="s">
        <v>10184</v>
      </c>
      <c r="M458" s="69" t="s">
        <v>10147</v>
      </c>
    </row>
    <row r="459" spans="1:14" x14ac:dyDescent="0.2">
      <c r="A459" t="s">
        <v>4698</v>
      </c>
      <c r="B459" s="42" t="s">
        <v>8989</v>
      </c>
      <c r="C459" t="s">
        <v>8990</v>
      </c>
      <c r="D459" t="s">
        <v>8785</v>
      </c>
      <c r="E459" t="s">
        <v>897</v>
      </c>
      <c r="F459">
        <v>2013</v>
      </c>
      <c r="G459">
        <v>2017</v>
      </c>
      <c r="H459" s="42" t="s">
        <v>8991</v>
      </c>
      <c r="I459" s="42" t="s">
        <v>4698</v>
      </c>
      <c r="J459" s="47">
        <v>70896</v>
      </c>
      <c r="K459" s="46">
        <v>0</v>
      </c>
      <c r="L459" t="s">
        <v>10184</v>
      </c>
      <c r="M459" s="69" t="s">
        <v>10147</v>
      </c>
    </row>
    <row r="460" spans="1:14" hidden="1" x14ac:dyDescent="0.2">
      <c r="B460" s="42" t="s">
        <v>8992</v>
      </c>
      <c r="C460" t="s">
        <v>8993</v>
      </c>
      <c r="D460" t="s">
        <v>8785</v>
      </c>
      <c r="E460" t="s">
        <v>897</v>
      </c>
      <c r="F460">
        <v>2013</v>
      </c>
      <c r="G460">
        <v>2016</v>
      </c>
      <c r="H460" s="42" t="s">
        <v>8994</v>
      </c>
      <c r="I460" s="42" t="s">
        <v>8055</v>
      </c>
      <c r="J460" s="47">
        <v>65216.5</v>
      </c>
      <c r="K460" s="46">
        <v>0</v>
      </c>
      <c r="L460" t="s">
        <v>10186</v>
      </c>
      <c r="M460" t="s">
        <v>10143</v>
      </c>
      <c r="N460" t="s">
        <v>10144</v>
      </c>
    </row>
    <row r="461" spans="1:14" hidden="1" x14ac:dyDescent="0.2">
      <c r="B461" s="42" t="s">
        <v>8992</v>
      </c>
      <c r="C461" t="s">
        <v>8993</v>
      </c>
      <c r="D461" t="s">
        <v>8785</v>
      </c>
      <c r="E461" t="s">
        <v>897</v>
      </c>
      <c r="F461">
        <v>2013</v>
      </c>
      <c r="G461">
        <v>2016</v>
      </c>
      <c r="H461" s="42" t="s">
        <v>8994</v>
      </c>
      <c r="I461" s="42" t="s">
        <v>8191</v>
      </c>
      <c r="J461" s="47">
        <v>27750</v>
      </c>
      <c r="K461" s="46">
        <v>0</v>
      </c>
      <c r="L461" t="s">
        <v>10186</v>
      </c>
      <c r="M461" t="s">
        <v>10143</v>
      </c>
      <c r="N461" t="s">
        <v>10144</v>
      </c>
    </row>
    <row r="462" spans="1:14" hidden="1" x14ac:dyDescent="0.2">
      <c r="B462" s="42" t="s">
        <v>8995</v>
      </c>
      <c r="C462" t="s">
        <v>8996</v>
      </c>
      <c r="D462" t="s">
        <v>8785</v>
      </c>
      <c r="E462" t="s">
        <v>897</v>
      </c>
      <c r="F462">
        <v>2013</v>
      </c>
      <c r="G462">
        <v>2017</v>
      </c>
      <c r="H462" s="42" t="s">
        <v>8997</v>
      </c>
      <c r="I462" s="42" t="s">
        <v>8330</v>
      </c>
      <c r="J462" s="47">
        <v>6000</v>
      </c>
      <c r="K462" s="46">
        <v>0</v>
      </c>
      <c r="L462" t="s">
        <v>10186</v>
      </c>
      <c r="M462" t="s">
        <v>10143</v>
      </c>
      <c r="N462" t="s">
        <v>10144</v>
      </c>
    </row>
    <row r="463" spans="1:14" hidden="1" x14ac:dyDescent="0.2">
      <c r="B463" s="42" t="s">
        <v>8995</v>
      </c>
      <c r="C463" t="s">
        <v>8996</v>
      </c>
      <c r="D463" t="s">
        <v>8785</v>
      </c>
      <c r="E463" t="s">
        <v>897</v>
      </c>
      <c r="F463">
        <v>2013</v>
      </c>
      <c r="G463">
        <v>2017</v>
      </c>
      <c r="H463" s="42" t="s">
        <v>8997</v>
      </c>
      <c r="I463" s="42" t="s">
        <v>8280</v>
      </c>
      <c r="J463" s="47">
        <v>13785</v>
      </c>
      <c r="K463" s="46">
        <v>0</v>
      </c>
      <c r="L463" t="s">
        <v>10186</v>
      </c>
      <c r="M463" t="s">
        <v>10143</v>
      </c>
      <c r="N463" t="s">
        <v>10144</v>
      </c>
    </row>
    <row r="464" spans="1:14" hidden="1" x14ac:dyDescent="0.2">
      <c r="B464" s="42" t="s">
        <v>8995</v>
      </c>
      <c r="C464" t="s">
        <v>8996</v>
      </c>
      <c r="D464" t="s">
        <v>8785</v>
      </c>
      <c r="E464" t="s">
        <v>897</v>
      </c>
      <c r="F464">
        <v>2013</v>
      </c>
      <c r="G464">
        <v>2017</v>
      </c>
      <c r="H464" s="42" t="s">
        <v>8997</v>
      </c>
      <c r="I464" s="42" t="s">
        <v>8311</v>
      </c>
      <c r="J464" s="47">
        <v>15095</v>
      </c>
      <c r="K464" s="46">
        <v>0</v>
      </c>
      <c r="L464" t="s">
        <v>10186</v>
      </c>
      <c r="M464" t="s">
        <v>10143</v>
      </c>
      <c r="N464" t="s">
        <v>10144</v>
      </c>
    </row>
    <row r="465" spans="1:14" hidden="1" x14ac:dyDescent="0.2">
      <c r="B465" s="42" t="s">
        <v>8998</v>
      </c>
      <c r="C465" t="s">
        <v>8999</v>
      </c>
      <c r="D465" t="s">
        <v>8785</v>
      </c>
      <c r="E465" t="s">
        <v>897</v>
      </c>
      <c r="F465">
        <v>2013</v>
      </c>
      <c r="G465">
        <v>2016</v>
      </c>
      <c r="H465" s="42" t="s">
        <v>9000</v>
      </c>
      <c r="I465" s="42" t="s">
        <v>9001</v>
      </c>
      <c r="J465" s="47">
        <v>127065</v>
      </c>
      <c r="K465" s="46">
        <v>0</v>
      </c>
      <c r="L465" t="s">
        <v>10184</v>
      </c>
      <c r="M465" t="s">
        <v>10143</v>
      </c>
      <c r="N465" t="s">
        <v>10144</v>
      </c>
    </row>
    <row r="466" spans="1:14" x14ac:dyDescent="0.2">
      <c r="A466" t="s">
        <v>8095</v>
      </c>
      <c r="B466" s="42" t="s">
        <v>8998</v>
      </c>
      <c r="C466" t="s">
        <v>8999</v>
      </c>
      <c r="D466" t="s">
        <v>8785</v>
      </c>
      <c r="E466" t="s">
        <v>897</v>
      </c>
      <c r="F466">
        <v>2013</v>
      </c>
      <c r="G466">
        <v>2016</v>
      </c>
      <c r="H466" s="42" t="s">
        <v>9000</v>
      </c>
      <c r="I466" s="42" t="s">
        <v>8095</v>
      </c>
      <c r="J466" s="47">
        <v>36667.5</v>
      </c>
      <c r="K466" s="46">
        <v>0</v>
      </c>
      <c r="L466" t="s">
        <v>10184</v>
      </c>
      <c r="M466" s="69" t="s">
        <v>10147</v>
      </c>
    </row>
    <row r="467" spans="1:14" hidden="1" x14ac:dyDescent="0.2">
      <c r="A467" t="s">
        <v>9002</v>
      </c>
      <c r="B467" s="42" t="s">
        <v>9003</v>
      </c>
      <c r="C467" t="s">
        <v>9004</v>
      </c>
      <c r="D467" t="s">
        <v>8785</v>
      </c>
      <c r="E467" t="s">
        <v>897</v>
      </c>
      <c r="F467">
        <v>2013</v>
      </c>
      <c r="G467">
        <v>2017</v>
      </c>
      <c r="H467" s="42" t="s">
        <v>9005</v>
      </c>
      <c r="I467" s="42" t="s">
        <v>9002</v>
      </c>
      <c r="J467" s="47">
        <v>43604.5</v>
      </c>
      <c r="K467" s="46">
        <v>0</v>
      </c>
      <c r="L467" t="s">
        <v>10184</v>
      </c>
      <c r="M467" s="69" t="s">
        <v>10147</v>
      </c>
    </row>
    <row r="468" spans="1:14" hidden="1" x14ac:dyDescent="0.2">
      <c r="B468" s="42" t="s">
        <v>9006</v>
      </c>
      <c r="C468" t="s">
        <v>9007</v>
      </c>
      <c r="D468" t="s">
        <v>8785</v>
      </c>
      <c r="E468" t="s">
        <v>897</v>
      </c>
      <c r="F468">
        <v>2013</v>
      </c>
      <c r="G468">
        <v>2016</v>
      </c>
      <c r="H468" s="42" t="s">
        <v>9008</v>
      </c>
      <c r="I468" s="42" t="s">
        <v>9009</v>
      </c>
      <c r="J468" s="47">
        <v>39489</v>
      </c>
      <c r="K468" s="46">
        <v>0</v>
      </c>
      <c r="L468" t="s">
        <v>10184</v>
      </c>
      <c r="M468" t="s">
        <v>10143</v>
      </c>
      <c r="N468" t="s">
        <v>10144</v>
      </c>
    </row>
    <row r="469" spans="1:14" hidden="1" x14ac:dyDescent="0.2">
      <c r="B469" s="42" t="s">
        <v>9010</v>
      </c>
      <c r="C469" t="s">
        <v>9011</v>
      </c>
      <c r="D469" t="s">
        <v>8785</v>
      </c>
      <c r="E469" t="s">
        <v>897</v>
      </c>
      <c r="F469">
        <v>2013</v>
      </c>
      <c r="G469">
        <v>2017</v>
      </c>
      <c r="H469" s="42" t="s">
        <v>9012</v>
      </c>
      <c r="I469" s="42" t="s">
        <v>9013</v>
      </c>
      <c r="J469" s="47">
        <v>64396</v>
      </c>
      <c r="K469" s="46">
        <v>0</v>
      </c>
      <c r="L469" t="s">
        <v>10186</v>
      </c>
      <c r="M469" t="s">
        <v>10143</v>
      </c>
      <c r="N469" t="s">
        <v>10144</v>
      </c>
    </row>
    <row r="470" spans="1:14" hidden="1" x14ac:dyDescent="0.2">
      <c r="B470" s="42" t="s">
        <v>9014</v>
      </c>
      <c r="C470" t="s">
        <v>9015</v>
      </c>
      <c r="D470" t="s">
        <v>8785</v>
      </c>
      <c r="E470" t="s">
        <v>897</v>
      </c>
      <c r="F470">
        <v>2013</v>
      </c>
      <c r="G470">
        <v>2016</v>
      </c>
      <c r="H470" s="42" t="s">
        <v>9016</v>
      </c>
      <c r="I470" s="42" t="s">
        <v>9017</v>
      </c>
      <c r="J470" s="47">
        <v>12765</v>
      </c>
      <c r="K470" s="46">
        <v>0</v>
      </c>
      <c r="L470" t="s">
        <v>10186</v>
      </c>
      <c r="M470" t="s">
        <v>10143</v>
      </c>
      <c r="N470" t="s">
        <v>10144</v>
      </c>
    </row>
    <row r="471" spans="1:14" x14ac:dyDescent="0.2">
      <c r="A471" t="s">
        <v>4698</v>
      </c>
      <c r="B471" s="42" t="s">
        <v>9014</v>
      </c>
      <c r="C471" t="s">
        <v>9015</v>
      </c>
      <c r="D471" t="s">
        <v>8785</v>
      </c>
      <c r="E471" t="s">
        <v>897</v>
      </c>
      <c r="F471">
        <v>2013</v>
      </c>
      <c r="G471">
        <v>2016</v>
      </c>
      <c r="H471" s="42" t="s">
        <v>9016</v>
      </c>
      <c r="I471" s="42" t="s">
        <v>4698</v>
      </c>
      <c r="J471" s="47">
        <v>62252.2</v>
      </c>
      <c r="K471" s="46">
        <v>0</v>
      </c>
      <c r="L471" t="s">
        <v>10186</v>
      </c>
      <c r="M471" s="69" t="s">
        <v>10147</v>
      </c>
    </row>
    <row r="472" spans="1:14" x14ac:dyDescent="0.2">
      <c r="A472" t="s">
        <v>8075</v>
      </c>
      <c r="B472" s="42" t="s">
        <v>9014</v>
      </c>
      <c r="C472" t="s">
        <v>9015</v>
      </c>
      <c r="D472" t="s">
        <v>8785</v>
      </c>
      <c r="E472" t="s">
        <v>897</v>
      </c>
      <c r="F472">
        <v>2013</v>
      </c>
      <c r="G472">
        <v>2016</v>
      </c>
      <c r="H472" s="42" t="s">
        <v>9016</v>
      </c>
      <c r="I472" s="42" t="s">
        <v>8132</v>
      </c>
      <c r="J472" s="47">
        <v>11549.3</v>
      </c>
      <c r="K472" s="46">
        <v>0</v>
      </c>
      <c r="L472" t="s">
        <v>10186</v>
      </c>
      <c r="M472" s="69" t="s">
        <v>10147</v>
      </c>
    </row>
    <row r="473" spans="1:14" hidden="1" x14ac:dyDescent="0.2">
      <c r="B473" s="42" t="s">
        <v>9018</v>
      </c>
      <c r="C473" t="s">
        <v>9019</v>
      </c>
      <c r="D473" t="s">
        <v>8785</v>
      </c>
      <c r="E473" t="s">
        <v>897</v>
      </c>
      <c r="F473">
        <v>2013</v>
      </c>
      <c r="G473">
        <v>2016</v>
      </c>
      <c r="H473" s="42" t="s">
        <v>9020</v>
      </c>
      <c r="I473" s="42" t="s">
        <v>9021</v>
      </c>
      <c r="J473" s="47">
        <v>54645.5</v>
      </c>
      <c r="K473" s="46">
        <v>0</v>
      </c>
      <c r="L473" t="s">
        <v>10184</v>
      </c>
      <c r="M473" t="s">
        <v>10143</v>
      </c>
      <c r="N473" t="s">
        <v>10144</v>
      </c>
    </row>
    <row r="474" spans="1:14" hidden="1" x14ac:dyDescent="0.2">
      <c r="B474" s="42" t="s">
        <v>9022</v>
      </c>
      <c r="C474" t="s">
        <v>9023</v>
      </c>
      <c r="D474" t="s">
        <v>8785</v>
      </c>
      <c r="E474" t="s">
        <v>897</v>
      </c>
      <c r="F474">
        <v>2013</v>
      </c>
      <c r="G474">
        <v>2017</v>
      </c>
      <c r="H474" s="42" t="s">
        <v>9024</v>
      </c>
      <c r="I474" s="42" t="s">
        <v>9025</v>
      </c>
      <c r="J474" s="47">
        <v>12875.4</v>
      </c>
      <c r="K474" s="46">
        <v>0</v>
      </c>
      <c r="L474" t="s">
        <v>10184</v>
      </c>
      <c r="M474" t="s">
        <v>10143</v>
      </c>
      <c r="N474" t="s">
        <v>10144</v>
      </c>
    </row>
    <row r="475" spans="1:14" x14ac:dyDescent="0.2">
      <c r="A475" t="s">
        <v>4698</v>
      </c>
      <c r="B475" s="42" t="s">
        <v>9022</v>
      </c>
      <c r="C475" t="s">
        <v>9023</v>
      </c>
      <c r="D475" t="s">
        <v>8785</v>
      </c>
      <c r="E475" t="s">
        <v>897</v>
      </c>
      <c r="F475">
        <v>2013</v>
      </c>
      <c r="G475">
        <v>2017</v>
      </c>
      <c r="H475" s="42" t="s">
        <v>9024</v>
      </c>
      <c r="I475" s="42" t="s">
        <v>8875</v>
      </c>
      <c r="J475" s="47">
        <v>61783.6</v>
      </c>
      <c r="K475" s="46">
        <v>0</v>
      </c>
      <c r="L475" t="s">
        <v>10184</v>
      </c>
      <c r="M475" s="69" t="s">
        <v>10147</v>
      </c>
    </row>
    <row r="476" spans="1:14" ht="25.5" x14ac:dyDescent="0.2">
      <c r="A476" t="s">
        <v>8075</v>
      </c>
      <c r="B476" s="42" t="s">
        <v>9026</v>
      </c>
      <c r="C476" t="s">
        <v>9027</v>
      </c>
      <c r="D476" t="s">
        <v>8785</v>
      </c>
      <c r="E476" t="s">
        <v>897</v>
      </c>
      <c r="F476">
        <v>2013</v>
      </c>
      <c r="G476">
        <v>2017</v>
      </c>
      <c r="H476" s="42" t="s">
        <v>9028</v>
      </c>
      <c r="I476" s="42" t="s">
        <v>8132</v>
      </c>
      <c r="J476" s="47">
        <v>51901.5</v>
      </c>
      <c r="K476" s="46">
        <v>0</v>
      </c>
      <c r="L476" t="s">
        <v>10184</v>
      </c>
      <c r="M476" s="69" t="s">
        <v>10147</v>
      </c>
    </row>
    <row r="477" spans="1:14" hidden="1" x14ac:dyDescent="0.2">
      <c r="B477" s="42" t="s">
        <v>9029</v>
      </c>
      <c r="C477" t="s">
        <v>9030</v>
      </c>
      <c r="D477" t="s">
        <v>8785</v>
      </c>
      <c r="E477" t="s">
        <v>897</v>
      </c>
      <c r="F477">
        <v>2013</v>
      </c>
      <c r="G477">
        <v>2017</v>
      </c>
      <c r="H477" s="42" t="s">
        <v>9031</v>
      </c>
      <c r="I477" s="42" t="s">
        <v>9032</v>
      </c>
      <c r="J477" s="47">
        <v>24463.52</v>
      </c>
      <c r="K477" s="46">
        <v>0</v>
      </c>
      <c r="L477" t="s">
        <v>10186</v>
      </c>
      <c r="M477" t="s">
        <v>10143</v>
      </c>
      <c r="N477" t="s">
        <v>10144</v>
      </c>
    </row>
    <row r="478" spans="1:14" x14ac:dyDescent="0.2">
      <c r="A478" t="s">
        <v>935</v>
      </c>
      <c r="B478" s="42" t="s">
        <v>9029</v>
      </c>
      <c r="C478" t="s">
        <v>9030</v>
      </c>
      <c r="D478" t="s">
        <v>8785</v>
      </c>
      <c r="E478" t="s">
        <v>897</v>
      </c>
      <c r="F478">
        <v>2013</v>
      </c>
      <c r="G478">
        <v>2017</v>
      </c>
      <c r="H478" s="42" t="s">
        <v>9031</v>
      </c>
      <c r="I478" s="42" t="s">
        <v>9033</v>
      </c>
      <c r="J478" s="47">
        <v>19188.48</v>
      </c>
      <c r="K478" s="46">
        <v>0</v>
      </c>
      <c r="L478" t="s">
        <v>10186</v>
      </c>
      <c r="M478" s="69" t="s">
        <v>10147</v>
      </c>
    </row>
    <row r="479" spans="1:14" hidden="1" x14ac:dyDescent="0.2">
      <c r="B479" s="42" t="s">
        <v>9034</v>
      </c>
      <c r="C479" t="s">
        <v>9035</v>
      </c>
      <c r="D479" t="s">
        <v>8785</v>
      </c>
      <c r="E479" t="s">
        <v>897</v>
      </c>
      <c r="F479">
        <v>2013</v>
      </c>
      <c r="G479">
        <v>2017</v>
      </c>
      <c r="H479" s="42" t="s">
        <v>9036</v>
      </c>
      <c r="I479" s="42" t="s">
        <v>8055</v>
      </c>
      <c r="J479" s="47">
        <v>21993.46</v>
      </c>
      <c r="K479" s="46">
        <v>0</v>
      </c>
      <c r="L479" t="s">
        <v>10186</v>
      </c>
      <c r="M479" t="s">
        <v>10143</v>
      </c>
      <c r="N479" t="s">
        <v>10144</v>
      </c>
    </row>
    <row r="480" spans="1:14" x14ac:dyDescent="0.2">
      <c r="A480" t="s">
        <v>935</v>
      </c>
      <c r="B480" s="42" t="s">
        <v>9034</v>
      </c>
      <c r="C480" t="s">
        <v>9035</v>
      </c>
      <c r="D480" t="s">
        <v>8785</v>
      </c>
      <c r="E480" t="s">
        <v>897</v>
      </c>
      <c r="F480">
        <v>2013</v>
      </c>
      <c r="G480">
        <v>2017</v>
      </c>
      <c r="H480" s="42" t="s">
        <v>9036</v>
      </c>
      <c r="I480" s="42" t="s">
        <v>935</v>
      </c>
      <c r="J480" s="47">
        <v>23122.240000000002</v>
      </c>
      <c r="K480" s="46">
        <v>0</v>
      </c>
      <c r="L480" t="s">
        <v>10186</v>
      </c>
      <c r="M480" s="69" t="s">
        <v>10147</v>
      </c>
    </row>
    <row r="481" spans="1:14" x14ac:dyDescent="0.2">
      <c r="A481" t="s">
        <v>8170</v>
      </c>
      <c r="B481" s="42" t="s">
        <v>9034</v>
      </c>
      <c r="C481" t="s">
        <v>9035</v>
      </c>
      <c r="D481" t="s">
        <v>8785</v>
      </c>
      <c r="E481" t="s">
        <v>897</v>
      </c>
      <c r="F481">
        <v>2013</v>
      </c>
      <c r="G481">
        <v>2017</v>
      </c>
      <c r="H481" s="42" t="s">
        <v>9036</v>
      </c>
      <c r="I481" s="42" t="s">
        <v>8170</v>
      </c>
      <c r="J481" s="47">
        <v>22673.3</v>
      </c>
      <c r="K481" s="46">
        <v>0</v>
      </c>
      <c r="L481" t="s">
        <v>10186</v>
      </c>
      <c r="M481" s="69" t="s">
        <v>10147</v>
      </c>
    </row>
    <row r="482" spans="1:14" hidden="1" x14ac:dyDescent="0.2">
      <c r="B482" s="42" t="s">
        <v>9037</v>
      </c>
      <c r="C482" t="s">
        <v>9038</v>
      </c>
      <c r="D482" t="s">
        <v>8785</v>
      </c>
      <c r="E482" t="s">
        <v>897</v>
      </c>
      <c r="F482">
        <v>2013</v>
      </c>
      <c r="G482">
        <v>2016</v>
      </c>
      <c r="H482" s="42" t="s">
        <v>9039</v>
      </c>
      <c r="I482" s="42" t="s">
        <v>3511</v>
      </c>
      <c r="J482" s="47">
        <v>24036.25</v>
      </c>
      <c r="K482" s="46">
        <v>0</v>
      </c>
      <c r="L482" t="s">
        <v>10186</v>
      </c>
      <c r="M482" t="s">
        <v>10143</v>
      </c>
      <c r="N482" t="s">
        <v>10144</v>
      </c>
    </row>
    <row r="483" spans="1:14" x14ac:dyDescent="0.2">
      <c r="A483" t="s">
        <v>4698</v>
      </c>
      <c r="B483" s="42" t="s">
        <v>9037</v>
      </c>
      <c r="C483" t="s">
        <v>9038</v>
      </c>
      <c r="D483" t="s">
        <v>8785</v>
      </c>
      <c r="E483" t="s">
        <v>897</v>
      </c>
      <c r="F483">
        <v>2013</v>
      </c>
      <c r="G483">
        <v>2016</v>
      </c>
      <c r="H483" s="42" t="s">
        <v>9039</v>
      </c>
      <c r="I483" s="42" t="s">
        <v>4698</v>
      </c>
      <c r="J483" s="47">
        <v>22533.3</v>
      </c>
      <c r="K483" s="46">
        <v>0</v>
      </c>
      <c r="L483" t="s">
        <v>10186</v>
      </c>
      <c r="M483" s="69" t="s">
        <v>10147</v>
      </c>
    </row>
    <row r="484" spans="1:14" x14ac:dyDescent="0.2">
      <c r="A484" t="s">
        <v>8170</v>
      </c>
      <c r="B484" s="42" t="s">
        <v>9037</v>
      </c>
      <c r="C484" t="s">
        <v>9038</v>
      </c>
      <c r="D484" t="s">
        <v>8785</v>
      </c>
      <c r="E484" t="s">
        <v>897</v>
      </c>
      <c r="F484">
        <v>2013</v>
      </c>
      <c r="G484">
        <v>2016</v>
      </c>
      <c r="H484" s="42" t="s">
        <v>9039</v>
      </c>
      <c r="I484" s="42" t="s">
        <v>8300</v>
      </c>
      <c r="J484" s="47">
        <v>35330.449999999997</v>
      </c>
      <c r="K484" s="46">
        <v>0</v>
      </c>
      <c r="L484" t="s">
        <v>10186</v>
      </c>
      <c r="M484" s="69" t="s">
        <v>10147</v>
      </c>
    </row>
    <row r="485" spans="1:14" hidden="1" x14ac:dyDescent="0.2">
      <c r="B485" s="42" t="s">
        <v>9040</v>
      </c>
      <c r="C485" t="s">
        <v>9041</v>
      </c>
      <c r="D485" t="s">
        <v>8785</v>
      </c>
      <c r="E485" t="s">
        <v>897</v>
      </c>
      <c r="F485">
        <v>2013</v>
      </c>
      <c r="G485">
        <v>2017</v>
      </c>
      <c r="H485" s="42" t="s">
        <v>9042</v>
      </c>
      <c r="I485" s="42" t="s">
        <v>8055</v>
      </c>
      <c r="J485" s="47">
        <v>63975.5</v>
      </c>
      <c r="K485" s="46">
        <v>0</v>
      </c>
      <c r="L485" t="s">
        <v>10184</v>
      </c>
      <c r="M485" t="s">
        <v>10143</v>
      </c>
      <c r="N485" t="s">
        <v>10144</v>
      </c>
    </row>
    <row r="486" spans="1:14" ht="25.5" x14ac:dyDescent="0.2">
      <c r="A486" t="s">
        <v>8095</v>
      </c>
      <c r="B486" s="42" t="s">
        <v>9043</v>
      </c>
      <c r="C486" t="s">
        <v>9044</v>
      </c>
      <c r="D486" t="s">
        <v>8785</v>
      </c>
      <c r="E486" t="s">
        <v>897</v>
      </c>
      <c r="F486">
        <v>2013</v>
      </c>
      <c r="G486">
        <v>2016</v>
      </c>
      <c r="H486" s="42" t="s">
        <v>9045</v>
      </c>
      <c r="I486" s="42" t="s">
        <v>10266</v>
      </c>
      <c r="J486" s="47">
        <v>74425.5</v>
      </c>
      <c r="K486" s="46">
        <v>0</v>
      </c>
      <c r="L486" t="s">
        <v>10186</v>
      </c>
      <c r="M486" s="69" t="s">
        <v>10147</v>
      </c>
    </row>
    <row r="487" spans="1:14" x14ac:dyDescent="0.2">
      <c r="A487" t="s">
        <v>8099</v>
      </c>
      <c r="B487" s="42" t="s">
        <v>9046</v>
      </c>
      <c r="C487" t="s">
        <v>9047</v>
      </c>
      <c r="D487" t="s">
        <v>8785</v>
      </c>
      <c r="E487" t="s">
        <v>897</v>
      </c>
      <c r="F487">
        <v>2013</v>
      </c>
      <c r="G487">
        <v>2017</v>
      </c>
      <c r="H487" s="42" t="s">
        <v>9048</v>
      </c>
      <c r="I487" s="42" t="s">
        <v>9049</v>
      </c>
      <c r="J487" s="47">
        <v>57543</v>
      </c>
      <c r="K487" s="46">
        <v>0</v>
      </c>
      <c r="L487" t="s">
        <v>10186</v>
      </c>
      <c r="M487" s="69" t="s">
        <v>10147</v>
      </c>
    </row>
    <row r="488" spans="1:14" x14ac:dyDescent="0.2">
      <c r="A488" t="s">
        <v>4698</v>
      </c>
      <c r="B488" s="42" t="s">
        <v>9050</v>
      </c>
      <c r="C488" t="s">
        <v>9051</v>
      </c>
      <c r="D488" t="s">
        <v>8785</v>
      </c>
      <c r="E488" t="s">
        <v>897</v>
      </c>
      <c r="F488">
        <v>2013</v>
      </c>
      <c r="G488">
        <v>2016</v>
      </c>
      <c r="H488" s="42" t="s">
        <v>9052</v>
      </c>
      <c r="I488" s="42" t="s">
        <v>4698</v>
      </c>
      <c r="J488" s="47">
        <v>25181</v>
      </c>
      <c r="K488" s="46">
        <v>0</v>
      </c>
      <c r="L488" t="s">
        <v>10186</v>
      </c>
      <c r="M488" s="69" t="s">
        <v>10147</v>
      </c>
    </row>
    <row r="489" spans="1:14" hidden="1" x14ac:dyDescent="0.2">
      <c r="B489" s="42" t="s">
        <v>9053</v>
      </c>
      <c r="C489" t="s">
        <v>9054</v>
      </c>
      <c r="D489" t="s">
        <v>8785</v>
      </c>
      <c r="E489" t="s">
        <v>897</v>
      </c>
      <c r="F489">
        <v>2013</v>
      </c>
      <c r="G489">
        <v>2017</v>
      </c>
      <c r="H489" s="42" t="s">
        <v>9055</v>
      </c>
      <c r="I489" s="42" t="s">
        <v>8118</v>
      </c>
      <c r="J489" s="47">
        <v>36376.83</v>
      </c>
      <c r="K489" s="46">
        <v>0</v>
      </c>
      <c r="L489" t="s">
        <v>10184</v>
      </c>
      <c r="M489" t="s">
        <v>10143</v>
      </c>
      <c r="N489" t="s">
        <v>10144</v>
      </c>
    </row>
    <row r="490" spans="1:14" hidden="1" x14ac:dyDescent="0.2">
      <c r="B490" s="42" t="s">
        <v>9053</v>
      </c>
      <c r="C490" t="s">
        <v>9054</v>
      </c>
      <c r="D490" t="s">
        <v>8785</v>
      </c>
      <c r="E490" t="s">
        <v>897</v>
      </c>
      <c r="F490">
        <v>2013</v>
      </c>
      <c r="G490">
        <v>2017</v>
      </c>
      <c r="H490" s="42" t="s">
        <v>9055</v>
      </c>
      <c r="I490" s="42" t="s">
        <v>8291</v>
      </c>
      <c r="J490" s="47">
        <v>18193.169999999998</v>
      </c>
      <c r="K490" s="46">
        <v>0</v>
      </c>
      <c r="L490" t="s">
        <v>10184</v>
      </c>
      <c r="M490" t="s">
        <v>10143</v>
      </c>
      <c r="N490" t="s">
        <v>10144</v>
      </c>
    </row>
    <row r="491" spans="1:14" hidden="1" x14ac:dyDescent="0.2">
      <c r="B491" s="42" t="s">
        <v>9056</v>
      </c>
      <c r="C491" t="s">
        <v>9057</v>
      </c>
      <c r="D491" t="s">
        <v>8785</v>
      </c>
      <c r="E491" t="s">
        <v>897</v>
      </c>
      <c r="F491">
        <v>2013</v>
      </c>
      <c r="G491">
        <v>2016</v>
      </c>
      <c r="H491" s="42" t="s">
        <v>9058</v>
      </c>
      <c r="I491" s="42" t="s">
        <v>8331</v>
      </c>
      <c r="J491" s="47">
        <v>55652</v>
      </c>
      <c r="K491" s="46">
        <v>0</v>
      </c>
      <c r="L491" t="s">
        <v>10184</v>
      </c>
      <c r="M491" t="s">
        <v>10143</v>
      </c>
      <c r="N491" t="s">
        <v>10144</v>
      </c>
    </row>
    <row r="492" spans="1:14" x14ac:dyDescent="0.2">
      <c r="A492" t="s">
        <v>4698</v>
      </c>
      <c r="B492" s="42" t="s">
        <v>9056</v>
      </c>
      <c r="C492" t="s">
        <v>9057</v>
      </c>
      <c r="D492" t="s">
        <v>8785</v>
      </c>
      <c r="E492" t="s">
        <v>897</v>
      </c>
      <c r="F492">
        <v>2013</v>
      </c>
      <c r="G492">
        <v>2016</v>
      </c>
      <c r="H492" s="42" t="s">
        <v>9058</v>
      </c>
      <c r="I492" s="42" t="s">
        <v>4698</v>
      </c>
      <c r="J492" s="47">
        <v>9265</v>
      </c>
      <c r="K492" s="46">
        <v>0</v>
      </c>
      <c r="L492" t="s">
        <v>10184</v>
      </c>
      <c r="M492" s="69" t="s">
        <v>10147</v>
      </c>
    </row>
    <row r="493" spans="1:14" hidden="1" x14ac:dyDescent="0.2">
      <c r="A493" t="s">
        <v>8177</v>
      </c>
      <c r="B493" s="42" t="s">
        <v>9056</v>
      </c>
      <c r="C493" t="s">
        <v>9057</v>
      </c>
      <c r="D493" t="s">
        <v>8785</v>
      </c>
      <c r="E493" t="s">
        <v>897</v>
      </c>
      <c r="F493">
        <v>2013</v>
      </c>
      <c r="G493">
        <v>2016</v>
      </c>
      <c r="H493" s="42" t="s">
        <v>9058</v>
      </c>
      <c r="I493" s="42" t="s">
        <v>8177</v>
      </c>
      <c r="J493" s="47">
        <v>21587.5</v>
      </c>
      <c r="K493" s="46">
        <v>0</v>
      </c>
      <c r="L493" t="s">
        <v>10184</v>
      </c>
      <c r="M493" s="69" t="s">
        <v>10147</v>
      </c>
    </row>
    <row r="494" spans="1:14" x14ac:dyDescent="0.2">
      <c r="A494" t="s">
        <v>8095</v>
      </c>
      <c r="B494" s="42" t="s">
        <v>9059</v>
      </c>
      <c r="C494" t="s">
        <v>9060</v>
      </c>
      <c r="D494" t="s">
        <v>8785</v>
      </c>
      <c r="E494" t="s">
        <v>897</v>
      </c>
      <c r="F494">
        <v>2013</v>
      </c>
      <c r="G494">
        <v>2017</v>
      </c>
      <c r="H494" s="42" t="s">
        <v>9061</v>
      </c>
      <c r="I494" s="42" t="s">
        <v>8295</v>
      </c>
      <c r="J494" s="47">
        <v>77677</v>
      </c>
      <c r="K494" s="46">
        <v>0</v>
      </c>
      <c r="L494" t="s">
        <v>10184</v>
      </c>
      <c r="M494" s="69" t="s">
        <v>10147</v>
      </c>
    </row>
    <row r="495" spans="1:14" x14ac:dyDescent="0.2">
      <c r="A495" t="s">
        <v>8170</v>
      </c>
      <c r="B495" s="42" t="s">
        <v>9062</v>
      </c>
      <c r="C495" t="s">
        <v>9063</v>
      </c>
      <c r="D495" t="s">
        <v>8785</v>
      </c>
      <c r="E495" t="s">
        <v>897</v>
      </c>
      <c r="F495">
        <v>2013</v>
      </c>
      <c r="G495">
        <v>2017</v>
      </c>
      <c r="H495" s="42" t="s">
        <v>9064</v>
      </c>
      <c r="I495" s="42" t="s">
        <v>8300</v>
      </c>
      <c r="J495" s="47">
        <v>63966.5</v>
      </c>
      <c r="K495" s="46">
        <v>0</v>
      </c>
      <c r="L495" t="s">
        <v>10184</v>
      </c>
      <c r="M495" s="69" t="s">
        <v>10147</v>
      </c>
    </row>
    <row r="496" spans="1:14" x14ac:dyDescent="0.2">
      <c r="A496" t="s">
        <v>8075</v>
      </c>
      <c r="B496" s="42" t="s">
        <v>9065</v>
      </c>
      <c r="C496" t="s">
        <v>9066</v>
      </c>
      <c r="D496" t="s">
        <v>8785</v>
      </c>
      <c r="E496" t="s">
        <v>897</v>
      </c>
      <c r="F496">
        <v>2013</v>
      </c>
      <c r="G496">
        <v>2016</v>
      </c>
      <c r="H496" s="42" t="s">
        <v>9067</v>
      </c>
      <c r="I496" s="42" t="s">
        <v>8224</v>
      </c>
      <c r="J496" s="47">
        <v>67177</v>
      </c>
      <c r="K496" s="46">
        <v>0</v>
      </c>
      <c r="L496" t="s">
        <v>10184</v>
      </c>
      <c r="M496" s="69" t="s">
        <v>10147</v>
      </c>
    </row>
    <row r="497" spans="1:14" hidden="1" x14ac:dyDescent="0.2">
      <c r="B497" s="42" t="s">
        <v>9068</v>
      </c>
      <c r="C497" t="s">
        <v>9069</v>
      </c>
      <c r="D497" t="s">
        <v>8785</v>
      </c>
      <c r="E497" t="s">
        <v>897</v>
      </c>
      <c r="F497">
        <v>2013</v>
      </c>
      <c r="G497">
        <v>2017</v>
      </c>
      <c r="H497" s="42" t="s">
        <v>9070</v>
      </c>
      <c r="I497" s="42" t="s">
        <v>8291</v>
      </c>
      <c r="J497" s="47">
        <v>27195</v>
      </c>
      <c r="K497" s="46">
        <v>0</v>
      </c>
      <c r="L497" t="s">
        <v>10186</v>
      </c>
      <c r="M497" t="s">
        <v>10143</v>
      </c>
      <c r="N497" t="s">
        <v>10144</v>
      </c>
    </row>
    <row r="498" spans="1:14" x14ac:dyDescent="0.2">
      <c r="A498" t="s">
        <v>8075</v>
      </c>
      <c r="B498" s="42" t="s">
        <v>9068</v>
      </c>
      <c r="C498" t="s">
        <v>9069</v>
      </c>
      <c r="D498" t="s">
        <v>8785</v>
      </c>
      <c r="E498" t="s">
        <v>897</v>
      </c>
      <c r="F498">
        <v>2013</v>
      </c>
      <c r="G498">
        <v>2017</v>
      </c>
      <c r="H498" s="42" t="s">
        <v>9070</v>
      </c>
      <c r="I498" s="42" t="s">
        <v>8132</v>
      </c>
      <c r="J498" s="47">
        <v>13365.5</v>
      </c>
      <c r="K498" s="46">
        <v>0</v>
      </c>
      <c r="L498" t="s">
        <v>10186</v>
      </c>
      <c r="M498" s="69" t="s">
        <v>10147</v>
      </c>
    </row>
    <row r="499" spans="1:14" hidden="1" x14ac:dyDescent="0.2">
      <c r="B499" s="42" t="s">
        <v>9071</v>
      </c>
      <c r="C499" t="s">
        <v>9072</v>
      </c>
      <c r="D499" t="s">
        <v>8785</v>
      </c>
      <c r="E499" t="s">
        <v>897</v>
      </c>
      <c r="F499">
        <v>2013</v>
      </c>
      <c r="G499">
        <v>2017</v>
      </c>
      <c r="H499" s="42" t="s">
        <v>9073</v>
      </c>
      <c r="I499" s="42" t="s">
        <v>8118</v>
      </c>
      <c r="J499" s="47">
        <v>70624.5</v>
      </c>
      <c r="K499" s="46">
        <v>0</v>
      </c>
      <c r="L499" t="s">
        <v>10184</v>
      </c>
      <c r="M499" t="s">
        <v>10143</v>
      </c>
      <c r="N499" t="s">
        <v>10144</v>
      </c>
    </row>
    <row r="500" spans="1:14" hidden="1" x14ac:dyDescent="0.2">
      <c r="B500" s="42" t="s">
        <v>9074</v>
      </c>
      <c r="C500" t="s">
        <v>9075</v>
      </c>
      <c r="D500" t="s">
        <v>8785</v>
      </c>
      <c r="E500" t="s">
        <v>897</v>
      </c>
      <c r="F500">
        <v>2013</v>
      </c>
      <c r="G500">
        <v>2016</v>
      </c>
      <c r="H500" s="42" t="s">
        <v>9076</v>
      </c>
      <c r="I500" s="42" t="s">
        <v>9077</v>
      </c>
      <c r="J500" s="47">
        <v>28380.5</v>
      </c>
      <c r="K500" s="46">
        <v>0</v>
      </c>
      <c r="L500" t="s">
        <v>10184</v>
      </c>
      <c r="M500" t="s">
        <v>10143</v>
      </c>
      <c r="N500" t="s">
        <v>10144</v>
      </c>
    </row>
    <row r="501" spans="1:14" x14ac:dyDescent="0.2">
      <c r="A501" t="s">
        <v>4698</v>
      </c>
      <c r="B501" s="42" t="s">
        <v>9074</v>
      </c>
      <c r="C501" t="s">
        <v>9075</v>
      </c>
      <c r="D501" t="s">
        <v>8785</v>
      </c>
      <c r="E501" t="s">
        <v>897</v>
      </c>
      <c r="F501">
        <v>2013</v>
      </c>
      <c r="G501">
        <v>2016</v>
      </c>
      <c r="H501" s="42" t="s">
        <v>9076</v>
      </c>
      <c r="I501" s="42" t="s">
        <v>8875</v>
      </c>
      <c r="J501" s="47">
        <v>57311.5</v>
      </c>
      <c r="K501" s="46">
        <v>0</v>
      </c>
      <c r="L501" t="s">
        <v>10184</v>
      </c>
      <c r="M501" s="69" t="s">
        <v>10147</v>
      </c>
    </row>
    <row r="502" spans="1:14" hidden="1" x14ac:dyDescent="0.2">
      <c r="B502" s="42" t="s">
        <v>9078</v>
      </c>
      <c r="C502" t="s">
        <v>9079</v>
      </c>
      <c r="D502" t="s">
        <v>8785</v>
      </c>
      <c r="E502" t="s">
        <v>897</v>
      </c>
      <c r="F502">
        <v>2013</v>
      </c>
      <c r="G502">
        <v>2016</v>
      </c>
      <c r="H502" s="42" t="s">
        <v>9080</v>
      </c>
      <c r="I502" s="42" t="s">
        <v>8330</v>
      </c>
      <c r="J502" s="47">
        <v>6964.5</v>
      </c>
      <c r="K502" s="46">
        <v>0</v>
      </c>
      <c r="L502" t="s">
        <v>10186</v>
      </c>
      <c r="M502" t="s">
        <v>10143</v>
      </c>
      <c r="N502" t="s">
        <v>10144</v>
      </c>
    </row>
    <row r="503" spans="1:14" hidden="1" x14ac:dyDescent="0.2">
      <c r="B503" s="42" t="s">
        <v>9078</v>
      </c>
      <c r="C503" t="s">
        <v>9079</v>
      </c>
      <c r="D503" t="s">
        <v>8785</v>
      </c>
      <c r="E503" t="s">
        <v>897</v>
      </c>
      <c r="F503">
        <v>2013</v>
      </c>
      <c r="G503">
        <v>2016</v>
      </c>
      <c r="H503" s="42" t="s">
        <v>9080</v>
      </c>
      <c r="I503" s="42" t="s">
        <v>3511</v>
      </c>
      <c r="J503" s="47">
        <v>57796</v>
      </c>
      <c r="K503" s="46">
        <v>0</v>
      </c>
      <c r="L503" t="s">
        <v>10186</v>
      </c>
      <c r="M503" t="s">
        <v>10143</v>
      </c>
      <c r="N503" t="s">
        <v>10144</v>
      </c>
    </row>
    <row r="504" spans="1:14" hidden="1" x14ac:dyDescent="0.2">
      <c r="B504" s="42" t="s">
        <v>9078</v>
      </c>
      <c r="C504" t="s">
        <v>9079</v>
      </c>
      <c r="D504" t="s">
        <v>8785</v>
      </c>
      <c r="E504" t="s">
        <v>897</v>
      </c>
      <c r="F504">
        <v>2013</v>
      </c>
      <c r="G504">
        <v>2016</v>
      </c>
      <c r="H504" s="42" t="s">
        <v>9080</v>
      </c>
      <c r="I504" s="42" t="s">
        <v>8332</v>
      </c>
      <c r="J504" s="47">
        <v>6723</v>
      </c>
      <c r="K504" s="46">
        <v>0</v>
      </c>
      <c r="L504" t="s">
        <v>10186</v>
      </c>
      <c r="M504" t="s">
        <v>10143</v>
      </c>
      <c r="N504" t="s">
        <v>10144</v>
      </c>
    </row>
    <row r="505" spans="1:14" x14ac:dyDescent="0.2">
      <c r="A505" t="s">
        <v>4698</v>
      </c>
      <c r="B505" s="42" t="s">
        <v>9078</v>
      </c>
      <c r="C505" t="s">
        <v>9079</v>
      </c>
      <c r="D505" t="s">
        <v>8785</v>
      </c>
      <c r="E505" t="s">
        <v>897</v>
      </c>
      <c r="F505">
        <v>2013</v>
      </c>
      <c r="G505">
        <v>2016</v>
      </c>
      <c r="H505" s="42" t="s">
        <v>9080</v>
      </c>
      <c r="I505" s="42" t="s">
        <v>4698</v>
      </c>
      <c r="J505" s="47">
        <v>19758</v>
      </c>
      <c r="K505" s="46">
        <v>0</v>
      </c>
      <c r="L505" t="s">
        <v>10186</v>
      </c>
      <c r="M505" s="69" t="s">
        <v>10147</v>
      </c>
    </row>
    <row r="506" spans="1:14" x14ac:dyDescent="0.2">
      <c r="A506" t="s">
        <v>8075</v>
      </c>
      <c r="B506" s="42" t="s">
        <v>9081</v>
      </c>
      <c r="C506" t="s">
        <v>9082</v>
      </c>
      <c r="D506" t="s">
        <v>8785</v>
      </c>
      <c r="E506" t="s">
        <v>897</v>
      </c>
      <c r="F506">
        <v>2013</v>
      </c>
      <c r="G506">
        <v>2016</v>
      </c>
      <c r="H506" s="42" t="s">
        <v>9083</v>
      </c>
      <c r="I506" s="42" t="s">
        <v>8224</v>
      </c>
      <c r="J506" s="47">
        <v>32288</v>
      </c>
      <c r="K506" s="46">
        <v>0</v>
      </c>
      <c r="L506" t="s">
        <v>10186</v>
      </c>
      <c r="M506" s="69" t="s">
        <v>10147</v>
      </c>
    </row>
    <row r="507" spans="1:14" x14ac:dyDescent="0.2">
      <c r="A507" t="s">
        <v>8099</v>
      </c>
      <c r="B507" s="42" t="s">
        <v>9084</v>
      </c>
      <c r="C507" t="s">
        <v>9085</v>
      </c>
      <c r="D507" t="s">
        <v>8785</v>
      </c>
      <c r="E507" t="s">
        <v>897</v>
      </c>
      <c r="F507">
        <v>2013</v>
      </c>
      <c r="G507">
        <v>2017</v>
      </c>
      <c r="H507" s="42" t="s">
        <v>9086</v>
      </c>
      <c r="I507" s="42" t="s">
        <v>8099</v>
      </c>
      <c r="J507" s="47">
        <v>27485</v>
      </c>
      <c r="K507" s="46">
        <v>0</v>
      </c>
      <c r="L507" t="s">
        <v>10186</v>
      </c>
      <c r="M507" s="69" t="s">
        <v>10147</v>
      </c>
    </row>
    <row r="508" spans="1:14" hidden="1" x14ac:dyDescent="0.2">
      <c r="B508" s="42" t="s">
        <v>9087</v>
      </c>
      <c r="C508" t="s">
        <v>9088</v>
      </c>
      <c r="D508" t="s">
        <v>8785</v>
      </c>
      <c r="E508" t="s">
        <v>897</v>
      </c>
      <c r="F508">
        <v>2013</v>
      </c>
      <c r="G508">
        <v>2016</v>
      </c>
      <c r="H508" s="42" t="s">
        <v>9089</v>
      </c>
      <c r="I508" s="42" t="s">
        <v>3511</v>
      </c>
      <c r="J508" s="47">
        <v>83154.5</v>
      </c>
      <c r="K508" s="46">
        <v>0</v>
      </c>
      <c r="L508" t="s">
        <v>10186</v>
      </c>
      <c r="M508" t="s">
        <v>10143</v>
      </c>
      <c r="N508" t="s">
        <v>10144</v>
      </c>
    </row>
    <row r="509" spans="1:14" x14ac:dyDescent="0.2">
      <c r="A509" t="s">
        <v>4698</v>
      </c>
      <c r="B509" s="42" t="s">
        <v>9087</v>
      </c>
      <c r="C509" t="s">
        <v>9088</v>
      </c>
      <c r="D509" t="s">
        <v>8785</v>
      </c>
      <c r="E509" t="s">
        <v>897</v>
      </c>
      <c r="F509">
        <v>2013</v>
      </c>
      <c r="G509">
        <v>2016</v>
      </c>
      <c r="H509" s="42" t="s">
        <v>9089</v>
      </c>
      <c r="I509" s="42" t="s">
        <v>4698</v>
      </c>
      <c r="J509" s="47">
        <v>24420</v>
      </c>
      <c r="K509" s="46">
        <v>0</v>
      </c>
      <c r="L509" t="s">
        <v>10186</v>
      </c>
      <c r="M509" s="69" t="s">
        <v>10147</v>
      </c>
    </row>
    <row r="510" spans="1:14" hidden="1" x14ac:dyDescent="0.2">
      <c r="B510" s="42" t="s">
        <v>9090</v>
      </c>
      <c r="C510" t="s">
        <v>9091</v>
      </c>
      <c r="D510" t="s">
        <v>8785</v>
      </c>
      <c r="E510" t="s">
        <v>897</v>
      </c>
      <c r="F510">
        <v>2013</v>
      </c>
      <c r="G510">
        <v>2016</v>
      </c>
      <c r="H510" s="42" t="s">
        <v>9092</v>
      </c>
      <c r="I510" s="42" t="s">
        <v>9093</v>
      </c>
      <c r="J510" s="47">
        <v>71848</v>
      </c>
      <c r="K510" s="46">
        <v>0</v>
      </c>
      <c r="L510" t="s">
        <v>10184</v>
      </c>
      <c r="M510" t="s">
        <v>10143</v>
      </c>
      <c r="N510" t="s">
        <v>10144</v>
      </c>
    </row>
    <row r="511" spans="1:14" hidden="1" x14ac:dyDescent="0.2">
      <c r="B511" s="42" t="s">
        <v>9090</v>
      </c>
      <c r="C511" t="s">
        <v>9091</v>
      </c>
      <c r="D511" t="s">
        <v>8785</v>
      </c>
      <c r="E511" t="s">
        <v>897</v>
      </c>
      <c r="F511">
        <v>2013</v>
      </c>
      <c r="G511">
        <v>2016</v>
      </c>
      <c r="H511" s="42" t="s">
        <v>9092</v>
      </c>
      <c r="I511" s="42" t="s">
        <v>3372</v>
      </c>
      <c r="J511" s="47">
        <v>26640</v>
      </c>
      <c r="K511" s="46">
        <v>0</v>
      </c>
      <c r="L511" t="s">
        <v>10184</v>
      </c>
      <c r="M511" t="s">
        <v>10143</v>
      </c>
      <c r="N511" t="s">
        <v>10144</v>
      </c>
    </row>
    <row r="512" spans="1:14" ht="25.5" hidden="1" x14ac:dyDescent="0.2">
      <c r="B512" s="42" t="s">
        <v>9094</v>
      </c>
      <c r="C512" t="s">
        <v>9095</v>
      </c>
      <c r="D512" t="s">
        <v>8785</v>
      </c>
      <c r="E512" t="s">
        <v>897</v>
      </c>
      <c r="F512">
        <v>2013</v>
      </c>
      <c r="G512">
        <v>2017</v>
      </c>
      <c r="H512" s="42" t="s">
        <v>9096</v>
      </c>
      <c r="I512" s="42" t="s">
        <v>3372</v>
      </c>
      <c r="J512" s="47">
        <v>24952</v>
      </c>
      <c r="K512" s="46">
        <v>0</v>
      </c>
      <c r="L512" t="s">
        <v>10186</v>
      </c>
      <c r="M512" t="s">
        <v>10143</v>
      </c>
      <c r="N512" t="s">
        <v>10144</v>
      </c>
    </row>
    <row r="513" spans="1:14" ht="25.5" x14ac:dyDescent="0.2">
      <c r="A513" t="s">
        <v>8075</v>
      </c>
      <c r="B513" s="42" t="s">
        <v>9094</v>
      </c>
      <c r="C513" t="s">
        <v>9095</v>
      </c>
      <c r="D513" t="s">
        <v>8785</v>
      </c>
      <c r="E513" t="s">
        <v>897</v>
      </c>
      <c r="F513">
        <v>2013</v>
      </c>
      <c r="G513">
        <v>2017</v>
      </c>
      <c r="H513" s="42" t="s">
        <v>9096</v>
      </c>
      <c r="I513" s="42" t="s">
        <v>8075</v>
      </c>
      <c r="J513" s="47">
        <v>6972</v>
      </c>
      <c r="K513" s="46">
        <v>0</v>
      </c>
      <c r="L513" t="s">
        <v>10186</v>
      </c>
      <c r="M513" s="69" t="s">
        <v>10147</v>
      </c>
    </row>
    <row r="514" spans="1:14" x14ac:dyDescent="0.2">
      <c r="A514" t="s">
        <v>8075</v>
      </c>
      <c r="B514" s="42" t="s">
        <v>9097</v>
      </c>
      <c r="C514" t="s">
        <v>9098</v>
      </c>
      <c r="D514" t="s">
        <v>8785</v>
      </c>
      <c r="E514" t="s">
        <v>897</v>
      </c>
      <c r="F514">
        <v>2013</v>
      </c>
      <c r="G514">
        <v>2017</v>
      </c>
      <c r="H514" s="42" t="s">
        <v>9099</v>
      </c>
      <c r="I514" s="42" t="s">
        <v>8075</v>
      </c>
      <c r="J514" s="47">
        <v>10229</v>
      </c>
      <c r="K514" s="46">
        <v>0</v>
      </c>
      <c r="L514" t="s">
        <v>10184</v>
      </c>
      <c r="M514" s="69" t="s">
        <v>10147</v>
      </c>
    </row>
    <row r="515" spans="1:14" x14ac:dyDescent="0.2">
      <c r="A515" t="s">
        <v>8080</v>
      </c>
      <c r="B515" s="42" t="s">
        <v>9097</v>
      </c>
      <c r="C515" t="s">
        <v>9098</v>
      </c>
      <c r="D515" t="s">
        <v>8785</v>
      </c>
      <c r="E515" t="s">
        <v>897</v>
      </c>
      <c r="F515">
        <v>2013</v>
      </c>
      <c r="G515">
        <v>2017</v>
      </c>
      <c r="H515" s="42" t="s">
        <v>9099</v>
      </c>
      <c r="I515" s="42" t="s">
        <v>9100</v>
      </c>
      <c r="J515" s="47">
        <v>41791.5</v>
      </c>
      <c r="K515" s="46">
        <v>0</v>
      </c>
      <c r="L515" t="s">
        <v>10184</v>
      </c>
      <c r="M515" s="69" t="s">
        <v>10147</v>
      </c>
    </row>
    <row r="516" spans="1:14" x14ac:dyDescent="0.2">
      <c r="A516" t="s">
        <v>4698</v>
      </c>
      <c r="B516" s="42" t="s">
        <v>9101</v>
      </c>
      <c r="C516" t="s">
        <v>9102</v>
      </c>
      <c r="D516" t="s">
        <v>8785</v>
      </c>
      <c r="E516" t="s">
        <v>897</v>
      </c>
      <c r="F516">
        <v>2013</v>
      </c>
      <c r="G516">
        <v>2017</v>
      </c>
      <c r="H516" s="42" t="s">
        <v>9103</v>
      </c>
      <c r="I516" s="42" t="s">
        <v>4698</v>
      </c>
      <c r="J516" s="47">
        <v>46041</v>
      </c>
      <c r="K516" s="46">
        <v>0</v>
      </c>
      <c r="L516" t="s">
        <v>10184</v>
      </c>
      <c r="M516" s="69" t="s">
        <v>10147</v>
      </c>
    </row>
    <row r="517" spans="1:14" ht="25.5" hidden="1" x14ac:dyDescent="0.2">
      <c r="B517" s="42" t="s">
        <v>9104</v>
      </c>
      <c r="C517" t="s">
        <v>9105</v>
      </c>
      <c r="D517" t="s">
        <v>8785</v>
      </c>
      <c r="E517" t="s">
        <v>897</v>
      </c>
      <c r="F517">
        <v>2013</v>
      </c>
      <c r="G517">
        <v>2017</v>
      </c>
      <c r="H517" s="42" t="s">
        <v>9106</v>
      </c>
      <c r="I517" s="42" t="s">
        <v>9107</v>
      </c>
      <c r="J517" s="47">
        <v>5431</v>
      </c>
      <c r="K517" s="46">
        <v>0</v>
      </c>
      <c r="L517" t="s">
        <v>10186</v>
      </c>
      <c r="M517" t="s">
        <v>10143</v>
      </c>
      <c r="N517" t="s">
        <v>10144</v>
      </c>
    </row>
    <row r="518" spans="1:14" hidden="1" x14ac:dyDescent="0.2">
      <c r="B518" s="42" t="s">
        <v>9104</v>
      </c>
      <c r="C518" t="s">
        <v>9105</v>
      </c>
      <c r="D518" t="s">
        <v>8785</v>
      </c>
      <c r="E518" t="s">
        <v>897</v>
      </c>
      <c r="F518">
        <v>2013</v>
      </c>
      <c r="G518">
        <v>2017</v>
      </c>
      <c r="H518" s="42" t="s">
        <v>9106</v>
      </c>
      <c r="I518" s="42" t="s">
        <v>8070</v>
      </c>
      <c r="J518" s="47">
        <v>14322</v>
      </c>
      <c r="K518" s="46">
        <v>0</v>
      </c>
      <c r="L518" t="s">
        <v>10186</v>
      </c>
      <c r="M518" t="s">
        <v>10143</v>
      </c>
      <c r="N518" t="s">
        <v>10144</v>
      </c>
    </row>
    <row r="519" spans="1:14" x14ac:dyDescent="0.2">
      <c r="A519" t="s">
        <v>8091</v>
      </c>
      <c r="B519" s="42" t="s">
        <v>9104</v>
      </c>
      <c r="C519" t="s">
        <v>9105</v>
      </c>
      <c r="D519" t="s">
        <v>8785</v>
      </c>
      <c r="E519" t="s">
        <v>897</v>
      </c>
      <c r="F519">
        <v>2013</v>
      </c>
      <c r="G519">
        <v>2017</v>
      </c>
      <c r="H519" s="42" t="s">
        <v>9106</v>
      </c>
      <c r="I519" s="42" t="s">
        <v>8487</v>
      </c>
      <c r="J519" s="47">
        <v>28595</v>
      </c>
      <c r="K519" s="46">
        <v>0</v>
      </c>
      <c r="L519" t="s">
        <v>10186</v>
      </c>
      <c r="M519" s="69" t="s">
        <v>10147</v>
      </c>
    </row>
    <row r="520" spans="1:14" hidden="1" x14ac:dyDescent="0.2">
      <c r="B520" s="42" t="s">
        <v>9108</v>
      </c>
      <c r="C520" t="s">
        <v>9109</v>
      </c>
      <c r="D520" t="s">
        <v>8785</v>
      </c>
      <c r="E520" t="s">
        <v>897</v>
      </c>
      <c r="F520">
        <v>2013</v>
      </c>
      <c r="G520">
        <v>2017</v>
      </c>
      <c r="H520" s="42" t="s">
        <v>9110</v>
      </c>
      <c r="I520" s="42" t="s">
        <v>8330</v>
      </c>
      <c r="J520" s="47">
        <v>47595</v>
      </c>
      <c r="K520" s="46">
        <v>0</v>
      </c>
      <c r="L520" t="s">
        <v>10186</v>
      </c>
      <c r="M520" t="s">
        <v>10143</v>
      </c>
      <c r="N520" t="s">
        <v>10144</v>
      </c>
    </row>
    <row r="521" spans="1:14" x14ac:dyDescent="0.2">
      <c r="A521" t="s">
        <v>8075</v>
      </c>
      <c r="B521" s="42" t="s">
        <v>9108</v>
      </c>
      <c r="C521" t="s">
        <v>9109</v>
      </c>
      <c r="D521" t="s">
        <v>8785</v>
      </c>
      <c r="E521" t="s">
        <v>897</v>
      </c>
      <c r="F521">
        <v>2013</v>
      </c>
      <c r="G521">
        <v>2017</v>
      </c>
      <c r="H521" s="42" t="s">
        <v>9110</v>
      </c>
      <c r="I521" s="42" t="s">
        <v>8312</v>
      </c>
      <c r="J521" s="47">
        <v>6572</v>
      </c>
      <c r="K521" s="46">
        <v>0</v>
      </c>
      <c r="L521" t="s">
        <v>10186</v>
      </c>
      <c r="M521" s="69" t="s">
        <v>10147</v>
      </c>
    </row>
    <row r="522" spans="1:14" hidden="1" x14ac:dyDescent="0.2">
      <c r="B522" s="42" t="s">
        <v>9111</v>
      </c>
      <c r="C522" t="s">
        <v>9112</v>
      </c>
      <c r="D522" t="s">
        <v>8785</v>
      </c>
      <c r="E522" t="s">
        <v>897</v>
      </c>
      <c r="F522">
        <v>2013</v>
      </c>
      <c r="G522">
        <v>2017</v>
      </c>
      <c r="H522" s="42" t="s">
        <v>9113</v>
      </c>
      <c r="I522" s="42" t="s">
        <v>8051</v>
      </c>
      <c r="J522" s="47">
        <v>28510.38</v>
      </c>
      <c r="K522" s="46">
        <v>0</v>
      </c>
      <c r="L522" t="s">
        <v>10186</v>
      </c>
      <c r="M522" t="s">
        <v>10143</v>
      </c>
      <c r="N522" t="s">
        <v>10144</v>
      </c>
    </row>
    <row r="523" spans="1:14" x14ac:dyDescent="0.2">
      <c r="A523" t="s">
        <v>4698</v>
      </c>
      <c r="B523" s="42" t="s">
        <v>9111</v>
      </c>
      <c r="C523" t="s">
        <v>9112</v>
      </c>
      <c r="D523" t="s">
        <v>8785</v>
      </c>
      <c r="E523" t="s">
        <v>897</v>
      </c>
      <c r="F523">
        <v>2013</v>
      </c>
      <c r="G523">
        <v>2017</v>
      </c>
      <c r="H523" s="42" t="s">
        <v>9113</v>
      </c>
      <c r="I523" s="42" t="s">
        <v>4698</v>
      </c>
      <c r="J523" s="47">
        <v>10880.3</v>
      </c>
      <c r="K523" s="46">
        <v>0</v>
      </c>
      <c r="L523" t="s">
        <v>10186</v>
      </c>
      <c r="M523" s="69" t="s">
        <v>10147</v>
      </c>
    </row>
    <row r="524" spans="1:14" x14ac:dyDescent="0.2">
      <c r="A524" t="s">
        <v>8075</v>
      </c>
      <c r="B524" s="42" t="s">
        <v>9111</v>
      </c>
      <c r="C524" t="s">
        <v>9112</v>
      </c>
      <c r="D524" t="s">
        <v>8785</v>
      </c>
      <c r="E524" t="s">
        <v>897</v>
      </c>
      <c r="F524">
        <v>2013</v>
      </c>
      <c r="G524">
        <v>2017</v>
      </c>
      <c r="H524" s="42" t="s">
        <v>9113</v>
      </c>
      <c r="I524" s="42" t="s">
        <v>8111</v>
      </c>
      <c r="J524" s="47">
        <v>25207.82</v>
      </c>
      <c r="K524" s="46">
        <v>0</v>
      </c>
      <c r="L524" t="s">
        <v>10186</v>
      </c>
      <c r="M524" s="69" t="s">
        <v>10147</v>
      </c>
    </row>
    <row r="525" spans="1:14" hidden="1" x14ac:dyDescent="0.2">
      <c r="B525" s="42" t="s">
        <v>9114</v>
      </c>
      <c r="C525" t="s">
        <v>9115</v>
      </c>
      <c r="D525" t="s">
        <v>8785</v>
      </c>
      <c r="E525" t="s">
        <v>897</v>
      </c>
      <c r="F525">
        <v>2013</v>
      </c>
      <c r="G525">
        <v>2016</v>
      </c>
      <c r="H525" s="42" t="s">
        <v>9116</v>
      </c>
      <c r="I525" s="42" t="s">
        <v>8055</v>
      </c>
      <c r="J525" s="47">
        <v>29853.5</v>
      </c>
      <c r="K525" s="46">
        <v>0</v>
      </c>
      <c r="L525" t="s">
        <v>10186</v>
      </c>
      <c r="M525" t="s">
        <v>10143</v>
      </c>
      <c r="N525" t="s">
        <v>10144</v>
      </c>
    </row>
    <row r="526" spans="1:14" x14ac:dyDescent="0.2">
      <c r="A526" t="s">
        <v>8075</v>
      </c>
      <c r="B526" s="42" t="s">
        <v>9114</v>
      </c>
      <c r="C526" t="s">
        <v>9115</v>
      </c>
      <c r="D526" t="s">
        <v>8785</v>
      </c>
      <c r="E526" t="s">
        <v>897</v>
      </c>
      <c r="F526">
        <v>2013</v>
      </c>
      <c r="G526">
        <v>2016</v>
      </c>
      <c r="H526" s="42" t="s">
        <v>9116</v>
      </c>
      <c r="I526" s="42" t="s">
        <v>8132</v>
      </c>
      <c r="J526" s="47">
        <v>22231</v>
      </c>
      <c r="K526" s="46">
        <v>0</v>
      </c>
      <c r="L526" t="s">
        <v>10186</v>
      </c>
      <c r="M526" s="69" t="s">
        <v>10147</v>
      </c>
    </row>
    <row r="527" spans="1:14" hidden="1" x14ac:dyDescent="0.2">
      <c r="B527" s="42" t="s">
        <v>9117</v>
      </c>
      <c r="C527" t="s">
        <v>9118</v>
      </c>
      <c r="D527" t="s">
        <v>8785</v>
      </c>
      <c r="E527" t="s">
        <v>897</v>
      </c>
      <c r="F527">
        <v>2013</v>
      </c>
      <c r="G527">
        <v>2015</v>
      </c>
      <c r="H527" s="42" t="s">
        <v>9119</v>
      </c>
      <c r="I527" s="42" t="s">
        <v>1081</v>
      </c>
      <c r="J527" s="47">
        <v>67545.5</v>
      </c>
      <c r="K527" s="46">
        <v>0</v>
      </c>
      <c r="L527" t="s">
        <v>10184</v>
      </c>
      <c r="M527" t="s">
        <v>10143</v>
      </c>
      <c r="N527" t="s">
        <v>10144</v>
      </c>
    </row>
    <row r="528" spans="1:14" x14ac:dyDescent="0.2">
      <c r="A528" t="s">
        <v>4698</v>
      </c>
      <c r="B528" s="42" t="s">
        <v>9117</v>
      </c>
      <c r="C528" t="s">
        <v>9118</v>
      </c>
      <c r="D528" t="s">
        <v>8785</v>
      </c>
      <c r="E528" t="s">
        <v>897</v>
      </c>
      <c r="F528">
        <v>2013</v>
      </c>
      <c r="G528">
        <v>2015</v>
      </c>
      <c r="H528" s="42" t="s">
        <v>9119</v>
      </c>
      <c r="I528" s="42" t="s">
        <v>4698</v>
      </c>
      <c r="J528" s="47">
        <v>41509</v>
      </c>
      <c r="K528" s="46">
        <v>0</v>
      </c>
      <c r="L528" t="s">
        <v>10184</v>
      </c>
      <c r="M528" s="69" t="s">
        <v>10147</v>
      </c>
    </row>
    <row r="529" spans="1:14" x14ac:dyDescent="0.2">
      <c r="A529" t="s">
        <v>8075</v>
      </c>
      <c r="B529" s="42" t="s">
        <v>9120</v>
      </c>
      <c r="C529" t="s">
        <v>9121</v>
      </c>
      <c r="D529" t="s">
        <v>8785</v>
      </c>
      <c r="E529" t="s">
        <v>897</v>
      </c>
      <c r="F529">
        <v>2013</v>
      </c>
      <c r="G529">
        <v>2017</v>
      </c>
      <c r="H529" s="42" t="s">
        <v>9122</v>
      </c>
      <c r="I529" s="42" t="s">
        <v>8132</v>
      </c>
      <c r="J529" s="47">
        <v>32179</v>
      </c>
      <c r="K529" s="46">
        <v>0</v>
      </c>
      <c r="L529" t="s">
        <v>10186</v>
      </c>
      <c r="M529" s="69" t="s">
        <v>10147</v>
      </c>
    </row>
    <row r="530" spans="1:14" hidden="1" x14ac:dyDescent="0.2">
      <c r="B530" s="42" t="s">
        <v>9123</v>
      </c>
      <c r="C530" t="s">
        <v>9124</v>
      </c>
      <c r="D530" t="s">
        <v>8785</v>
      </c>
      <c r="E530" t="s">
        <v>897</v>
      </c>
      <c r="F530">
        <v>2013</v>
      </c>
      <c r="G530">
        <v>2017</v>
      </c>
      <c r="H530" s="42" t="s">
        <v>9125</v>
      </c>
      <c r="I530" s="42" t="s">
        <v>8214</v>
      </c>
      <c r="J530" s="47">
        <v>22347</v>
      </c>
      <c r="K530" s="46">
        <v>0</v>
      </c>
      <c r="L530" t="s">
        <v>10186</v>
      </c>
      <c r="M530" t="s">
        <v>10143</v>
      </c>
      <c r="N530" t="s">
        <v>10144</v>
      </c>
    </row>
    <row r="531" spans="1:14" x14ac:dyDescent="0.2">
      <c r="A531" t="s">
        <v>8084</v>
      </c>
      <c r="B531" s="42" t="s">
        <v>9123</v>
      </c>
      <c r="C531" t="s">
        <v>9124</v>
      </c>
      <c r="D531" t="s">
        <v>8785</v>
      </c>
      <c r="E531" t="s">
        <v>897</v>
      </c>
      <c r="F531">
        <v>2013</v>
      </c>
      <c r="G531">
        <v>2017</v>
      </c>
      <c r="H531" s="42" t="s">
        <v>9125</v>
      </c>
      <c r="I531" s="42" t="s">
        <v>8084</v>
      </c>
      <c r="J531" s="47">
        <v>39591.5</v>
      </c>
      <c r="K531" s="46">
        <v>0</v>
      </c>
      <c r="L531" t="s">
        <v>10186</v>
      </c>
      <c r="M531" s="69" t="s">
        <v>10147</v>
      </c>
    </row>
    <row r="532" spans="1:14" x14ac:dyDescent="0.2">
      <c r="A532" t="s">
        <v>8075</v>
      </c>
      <c r="B532" s="42" t="s">
        <v>9126</v>
      </c>
      <c r="C532" t="s">
        <v>9127</v>
      </c>
      <c r="D532" t="s">
        <v>8785</v>
      </c>
      <c r="E532" t="s">
        <v>897</v>
      </c>
      <c r="F532">
        <v>2013</v>
      </c>
      <c r="G532">
        <v>2017</v>
      </c>
      <c r="H532" s="42" t="s">
        <v>5739</v>
      </c>
      <c r="I532" s="42" t="s">
        <v>8312</v>
      </c>
      <c r="J532" s="47">
        <v>37082</v>
      </c>
      <c r="K532" s="46">
        <v>0</v>
      </c>
      <c r="L532" t="s">
        <v>10186</v>
      </c>
      <c r="M532" s="69" t="s">
        <v>10147</v>
      </c>
    </row>
    <row r="533" spans="1:14" hidden="1" x14ac:dyDescent="0.2">
      <c r="B533" s="42" t="s">
        <v>9128</v>
      </c>
      <c r="C533" t="s">
        <v>9129</v>
      </c>
      <c r="D533" t="s">
        <v>8785</v>
      </c>
      <c r="E533" t="s">
        <v>897</v>
      </c>
      <c r="F533">
        <v>2013</v>
      </c>
      <c r="G533">
        <v>2017</v>
      </c>
      <c r="H533" s="42" t="s">
        <v>9130</v>
      </c>
      <c r="I533" s="42" t="s">
        <v>8355</v>
      </c>
      <c r="J533" s="47">
        <v>4840</v>
      </c>
      <c r="K533" s="46">
        <v>0</v>
      </c>
      <c r="L533" t="s">
        <v>10186</v>
      </c>
      <c r="M533" t="s">
        <v>10143</v>
      </c>
      <c r="N533" t="s">
        <v>10144</v>
      </c>
    </row>
    <row r="534" spans="1:14" x14ac:dyDescent="0.2">
      <c r="A534" t="s">
        <v>8075</v>
      </c>
      <c r="B534" s="42" t="s">
        <v>9128</v>
      </c>
      <c r="C534" t="s">
        <v>9129</v>
      </c>
      <c r="D534" t="s">
        <v>8785</v>
      </c>
      <c r="E534" t="s">
        <v>897</v>
      </c>
      <c r="F534">
        <v>2013</v>
      </c>
      <c r="G534">
        <v>2017</v>
      </c>
      <c r="H534" s="42" t="s">
        <v>9130</v>
      </c>
      <c r="I534" s="42" t="s">
        <v>8075</v>
      </c>
      <c r="J534" s="47">
        <v>59495</v>
      </c>
      <c r="K534" s="46">
        <v>0</v>
      </c>
      <c r="L534" t="s">
        <v>10186</v>
      </c>
      <c r="M534" s="69" t="s">
        <v>10147</v>
      </c>
    </row>
    <row r="535" spans="1:14" x14ac:dyDescent="0.2">
      <c r="A535" t="s">
        <v>8075</v>
      </c>
      <c r="B535" s="42" t="s">
        <v>9131</v>
      </c>
      <c r="C535" t="s">
        <v>9132</v>
      </c>
      <c r="D535" t="s">
        <v>8785</v>
      </c>
      <c r="E535" t="s">
        <v>897</v>
      </c>
      <c r="F535">
        <v>2013</v>
      </c>
      <c r="G535">
        <v>2015</v>
      </c>
      <c r="H535" s="42" t="s">
        <v>9133</v>
      </c>
      <c r="I535" s="42" t="s">
        <v>8075</v>
      </c>
      <c r="J535" s="47">
        <v>20640</v>
      </c>
      <c r="K535" s="46">
        <v>0</v>
      </c>
      <c r="L535" t="s">
        <v>10186</v>
      </c>
      <c r="M535" s="69" t="s">
        <v>10147</v>
      </c>
    </row>
    <row r="536" spans="1:14" x14ac:dyDescent="0.2">
      <c r="A536" t="s">
        <v>8181</v>
      </c>
      <c r="B536" s="42" t="s">
        <v>9134</v>
      </c>
      <c r="C536" t="s">
        <v>9135</v>
      </c>
      <c r="D536" t="s">
        <v>8785</v>
      </c>
      <c r="E536" t="s">
        <v>897</v>
      </c>
      <c r="F536">
        <v>2013</v>
      </c>
      <c r="G536">
        <v>2017</v>
      </c>
      <c r="H536" s="42" t="s">
        <v>9136</v>
      </c>
      <c r="I536" s="42" t="s">
        <v>8181</v>
      </c>
      <c r="J536" s="47">
        <v>49874</v>
      </c>
      <c r="K536" s="46">
        <v>0</v>
      </c>
      <c r="L536" t="s">
        <v>10186</v>
      </c>
      <c r="M536" s="69" t="s">
        <v>10147</v>
      </c>
    </row>
    <row r="537" spans="1:14" x14ac:dyDescent="0.2">
      <c r="A537" t="s">
        <v>8075</v>
      </c>
      <c r="B537" s="42" t="s">
        <v>9137</v>
      </c>
      <c r="C537" t="s">
        <v>9138</v>
      </c>
      <c r="D537" t="s">
        <v>8785</v>
      </c>
      <c r="E537" t="s">
        <v>897</v>
      </c>
      <c r="F537">
        <v>2013</v>
      </c>
      <c r="G537">
        <v>2016</v>
      </c>
      <c r="H537" s="42" t="s">
        <v>9139</v>
      </c>
      <c r="I537" s="42" t="s">
        <v>8224</v>
      </c>
      <c r="J537" s="47">
        <v>49289</v>
      </c>
      <c r="K537" s="46">
        <v>0</v>
      </c>
      <c r="L537" t="s">
        <v>10186</v>
      </c>
      <c r="M537" s="69" t="s">
        <v>10147</v>
      </c>
    </row>
    <row r="538" spans="1:14" x14ac:dyDescent="0.2">
      <c r="A538" t="s">
        <v>8689</v>
      </c>
      <c r="B538" s="42" t="s">
        <v>9140</v>
      </c>
      <c r="C538" t="s">
        <v>9141</v>
      </c>
      <c r="D538" t="s">
        <v>8785</v>
      </c>
      <c r="E538" t="s">
        <v>897</v>
      </c>
      <c r="F538">
        <v>2013</v>
      </c>
      <c r="G538">
        <v>2017</v>
      </c>
      <c r="H538" s="42" t="s">
        <v>9142</v>
      </c>
      <c r="I538" s="42" t="s">
        <v>8689</v>
      </c>
      <c r="J538" s="47">
        <v>64787</v>
      </c>
      <c r="K538" s="46">
        <v>0</v>
      </c>
      <c r="L538" t="s">
        <v>10186</v>
      </c>
      <c r="M538" s="69" t="s">
        <v>10147</v>
      </c>
    </row>
    <row r="539" spans="1:14" hidden="1" x14ac:dyDescent="0.2">
      <c r="B539" s="42" t="s">
        <v>9143</v>
      </c>
      <c r="C539" t="s">
        <v>9144</v>
      </c>
      <c r="D539" t="s">
        <v>8785</v>
      </c>
      <c r="E539" t="s">
        <v>897</v>
      </c>
      <c r="F539">
        <v>2013</v>
      </c>
      <c r="G539">
        <v>2017</v>
      </c>
      <c r="H539" s="42" t="s">
        <v>9145</v>
      </c>
      <c r="I539" s="42" t="s">
        <v>9146</v>
      </c>
      <c r="J539" s="47">
        <v>90186</v>
      </c>
      <c r="K539" s="46">
        <v>0</v>
      </c>
      <c r="L539" t="s">
        <v>10184</v>
      </c>
      <c r="M539" t="s">
        <v>10143</v>
      </c>
      <c r="N539" t="s">
        <v>10144</v>
      </c>
    </row>
    <row r="540" spans="1:14" hidden="1" x14ac:dyDescent="0.2">
      <c r="B540" s="42" t="s">
        <v>9147</v>
      </c>
      <c r="C540" t="s">
        <v>9148</v>
      </c>
      <c r="D540" t="s">
        <v>8785</v>
      </c>
      <c r="E540" t="s">
        <v>897</v>
      </c>
      <c r="F540">
        <v>2013</v>
      </c>
      <c r="G540">
        <v>2016</v>
      </c>
      <c r="H540" s="42" t="s">
        <v>9149</v>
      </c>
      <c r="I540" s="42" t="s">
        <v>8062</v>
      </c>
      <c r="J540" s="47">
        <v>95317</v>
      </c>
      <c r="K540" s="46">
        <v>0</v>
      </c>
      <c r="L540" t="s">
        <v>10186</v>
      </c>
      <c r="M540" t="s">
        <v>10143</v>
      </c>
      <c r="N540" t="s">
        <v>10144</v>
      </c>
    </row>
    <row r="541" spans="1:14" hidden="1" x14ac:dyDescent="0.2">
      <c r="A541" t="s">
        <v>8177</v>
      </c>
      <c r="B541" s="42" t="s">
        <v>9150</v>
      </c>
      <c r="C541" t="s">
        <v>9151</v>
      </c>
      <c r="D541" t="s">
        <v>8785</v>
      </c>
      <c r="E541" t="s">
        <v>897</v>
      </c>
      <c r="F541">
        <v>2013</v>
      </c>
      <c r="G541">
        <v>2017</v>
      </c>
      <c r="H541" s="42" t="s">
        <v>9152</v>
      </c>
      <c r="I541" s="42" t="s">
        <v>8177</v>
      </c>
      <c r="J541" s="47">
        <v>62809.5</v>
      </c>
      <c r="K541" s="46">
        <v>0</v>
      </c>
      <c r="L541" t="s">
        <v>10186</v>
      </c>
      <c r="M541" s="69" t="s">
        <v>10147</v>
      </c>
    </row>
    <row r="542" spans="1:14" hidden="1" x14ac:dyDescent="0.2">
      <c r="B542" s="42" t="s">
        <v>9153</v>
      </c>
      <c r="C542" t="s">
        <v>9154</v>
      </c>
      <c r="D542" t="s">
        <v>8785</v>
      </c>
      <c r="E542" t="s">
        <v>897</v>
      </c>
      <c r="F542">
        <v>2013</v>
      </c>
      <c r="G542">
        <v>2017</v>
      </c>
      <c r="H542" s="42" t="s">
        <v>9155</v>
      </c>
      <c r="I542" s="42" t="s">
        <v>9156</v>
      </c>
      <c r="J542" s="47">
        <v>45855</v>
      </c>
      <c r="K542" s="46">
        <v>0</v>
      </c>
      <c r="L542" t="s">
        <v>10186</v>
      </c>
      <c r="M542" t="s">
        <v>10143</v>
      </c>
      <c r="N542" t="s">
        <v>10144</v>
      </c>
    </row>
    <row r="543" spans="1:14" hidden="1" x14ac:dyDescent="0.2">
      <c r="B543" s="42" t="s">
        <v>9157</v>
      </c>
      <c r="C543" t="s">
        <v>9158</v>
      </c>
      <c r="D543" t="s">
        <v>8785</v>
      </c>
      <c r="E543" t="s">
        <v>897</v>
      </c>
      <c r="F543">
        <v>2013</v>
      </c>
      <c r="G543">
        <v>2017</v>
      </c>
      <c r="H543" s="42" t="s">
        <v>9159</v>
      </c>
      <c r="I543" s="42" t="s">
        <v>8118</v>
      </c>
      <c r="J543" s="47">
        <v>64840</v>
      </c>
      <c r="K543" s="46">
        <v>0</v>
      </c>
      <c r="L543" t="s">
        <v>10186</v>
      </c>
      <c r="M543" t="s">
        <v>10143</v>
      </c>
      <c r="N543" t="s">
        <v>10144</v>
      </c>
    </row>
    <row r="544" spans="1:14" hidden="1" x14ac:dyDescent="0.2">
      <c r="B544" s="42" t="s">
        <v>9160</v>
      </c>
      <c r="C544" t="s">
        <v>9161</v>
      </c>
      <c r="D544" t="s">
        <v>8785</v>
      </c>
      <c r="E544" t="s">
        <v>897</v>
      </c>
      <c r="F544">
        <v>2013</v>
      </c>
      <c r="G544">
        <v>2017</v>
      </c>
      <c r="H544" s="42" t="s">
        <v>9162</v>
      </c>
      <c r="I544" s="42" t="s">
        <v>8118</v>
      </c>
      <c r="J544" s="47">
        <v>44638.5</v>
      </c>
      <c r="K544" s="46">
        <v>0</v>
      </c>
      <c r="L544" t="s">
        <v>10184</v>
      </c>
      <c r="M544" t="s">
        <v>10143</v>
      </c>
      <c r="N544" t="s">
        <v>10144</v>
      </c>
    </row>
    <row r="545" spans="1:14" x14ac:dyDescent="0.2">
      <c r="A545" t="s">
        <v>4698</v>
      </c>
      <c r="B545" s="42" t="s">
        <v>9163</v>
      </c>
      <c r="C545" t="s">
        <v>9164</v>
      </c>
      <c r="D545" t="s">
        <v>8785</v>
      </c>
      <c r="E545" t="s">
        <v>897</v>
      </c>
      <c r="F545">
        <v>2013</v>
      </c>
      <c r="G545">
        <v>2017</v>
      </c>
      <c r="H545" s="42" t="s">
        <v>9165</v>
      </c>
      <c r="I545" s="42" t="s">
        <v>4698</v>
      </c>
      <c r="J545" s="47">
        <v>77211.5</v>
      </c>
      <c r="K545" s="46">
        <v>0</v>
      </c>
      <c r="L545" t="s">
        <v>10184</v>
      </c>
      <c r="M545" s="69" t="s">
        <v>10147</v>
      </c>
    </row>
    <row r="546" spans="1:14" hidden="1" x14ac:dyDescent="0.2">
      <c r="B546" s="42" t="s">
        <v>9166</v>
      </c>
      <c r="C546" t="s">
        <v>9167</v>
      </c>
      <c r="D546" t="s">
        <v>8785</v>
      </c>
      <c r="E546" t="s">
        <v>897</v>
      </c>
      <c r="F546">
        <v>2013</v>
      </c>
      <c r="G546">
        <v>2017</v>
      </c>
      <c r="H546" s="42" t="s">
        <v>9168</v>
      </c>
      <c r="I546" s="42" t="s">
        <v>8330</v>
      </c>
      <c r="J546" s="47">
        <v>33300</v>
      </c>
      <c r="K546" s="46">
        <v>0</v>
      </c>
      <c r="L546" t="s">
        <v>10186</v>
      </c>
      <c r="M546" t="s">
        <v>10143</v>
      </c>
      <c r="N546" t="s">
        <v>10144</v>
      </c>
    </row>
    <row r="547" spans="1:14" hidden="1" x14ac:dyDescent="0.2">
      <c r="B547" s="42" t="s">
        <v>9166</v>
      </c>
      <c r="C547" t="s">
        <v>9167</v>
      </c>
      <c r="D547" t="s">
        <v>8785</v>
      </c>
      <c r="E547" t="s">
        <v>897</v>
      </c>
      <c r="F547">
        <v>2013</v>
      </c>
      <c r="G547">
        <v>2017</v>
      </c>
      <c r="H547" s="42" t="s">
        <v>9168</v>
      </c>
      <c r="I547" s="42" t="s">
        <v>8191</v>
      </c>
      <c r="J547" s="47">
        <v>17295</v>
      </c>
      <c r="K547" s="46">
        <v>0</v>
      </c>
      <c r="L547" t="s">
        <v>10186</v>
      </c>
      <c r="M547" t="s">
        <v>10143</v>
      </c>
      <c r="N547" t="s">
        <v>10144</v>
      </c>
    </row>
    <row r="548" spans="1:14" ht="25.5" x14ac:dyDescent="0.2">
      <c r="A548" t="s">
        <v>8225</v>
      </c>
      <c r="B548" s="42" t="s">
        <v>9169</v>
      </c>
      <c r="C548" t="s">
        <v>9170</v>
      </c>
      <c r="D548" t="s">
        <v>8785</v>
      </c>
      <c r="E548" t="s">
        <v>897</v>
      </c>
      <c r="F548">
        <v>2013</v>
      </c>
      <c r="G548">
        <v>2017</v>
      </c>
      <c r="H548" s="42" t="s">
        <v>9171</v>
      </c>
      <c r="I548" s="42" t="s">
        <v>8225</v>
      </c>
      <c r="J548" s="47">
        <v>71990.5</v>
      </c>
      <c r="K548" s="46">
        <v>0</v>
      </c>
      <c r="L548" t="s">
        <v>10184</v>
      </c>
      <c r="M548" s="69" t="s">
        <v>10147</v>
      </c>
    </row>
    <row r="549" spans="1:14" hidden="1" x14ac:dyDescent="0.2">
      <c r="B549" s="42" t="s">
        <v>9172</v>
      </c>
      <c r="C549" t="s">
        <v>9173</v>
      </c>
      <c r="D549" t="s">
        <v>8785</v>
      </c>
      <c r="E549" t="s">
        <v>897</v>
      </c>
      <c r="F549">
        <v>2013</v>
      </c>
      <c r="G549">
        <v>2017</v>
      </c>
      <c r="H549" s="42" t="s">
        <v>9174</v>
      </c>
      <c r="I549" s="42" t="s">
        <v>8051</v>
      </c>
      <c r="J549" s="47">
        <v>32154</v>
      </c>
      <c r="K549" s="46">
        <v>0</v>
      </c>
      <c r="L549" t="s">
        <v>10186</v>
      </c>
      <c r="M549" t="s">
        <v>10143</v>
      </c>
      <c r="N549" t="s">
        <v>10144</v>
      </c>
    </row>
    <row r="550" spans="1:14" x14ac:dyDescent="0.2">
      <c r="A550" t="s">
        <v>8075</v>
      </c>
      <c r="B550" s="42" t="s">
        <v>9172</v>
      </c>
      <c r="C550" t="s">
        <v>9173</v>
      </c>
      <c r="D550" t="s">
        <v>8785</v>
      </c>
      <c r="E550" t="s">
        <v>897</v>
      </c>
      <c r="F550">
        <v>2013</v>
      </c>
      <c r="G550">
        <v>2017</v>
      </c>
      <c r="H550" s="42" t="s">
        <v>9174</v>
      </c>
      <c r="I550" s="42" t="s">
        <v>8132</v>
      </c>
      <c r="J550" s="47">
        <v>14495.5</v>
      </c>
      <c r="K550" s="46">
        <v>0</v>
      </c>
      <c r="L550" t="s">
        <v>10186</v>
      </c>
      <c r="M550" s="69" t="s">
        <v>10147</v>
      </c>
    </row>
    <row r="551" spans="1:14" x14ac:dyDescent="0.2">
      <c r="A551" t="s">
        <v>8075</v>
      </c>
      <c r="B551" s="42" t="s">
        <v>9175</v>
      </c>
      <c r="C551" t="s">
        <v>9176</v>
      </c>
      <c r="D551" t="s">
        <v>8785</v>
      </c>
      <c r="E551" t="s">
        <v>897</v>
      </c>
      <c r="F551">
        <v>2013</v>
      </c>
      <c r="G551">
        <v>2017</v>
      </c>
      <c r="H551" s="42" t="s">
        <v>9177</v>
      </c>
      <c r="I551" s="42" t="s">
        <v>8132</v>
      </c>
      <c r="J551" s="47">
        <v>42338.5</v>
      </c>
      <c r="K551" s="46">
        <v>0</v>
      </c>
      <c r="L551" t="s">
        <v>10186</v>
      </c>
      <c r="M551" s="69" t="s">
        <v>10147</v>
      </c>
    </row>
    <row r="552" spans="1:14" hidden="1" x14ac:dyDescent="0.2">
      <c r="B552" s="42" t="s">
        <v>9178</v>
      </c>
      <c r="C552" t="s">
        <v>9179</v>
      </c>
      <c r="D552" t="s">
        <v>8785</v>
      </c>
      <c r="E552" t="s">
        <v>897</v>
      </c>
      <c r="F552">
        <v>2013</v>
      </c>
      <c r="G552">
        <v>2016</v>
      </c>
      <c r="H552" s="42" t="s">
        <v>8058</v>
      </c>
      <c r="I552" s="42" t="s">
        <v>3511</v>
      </c>
      <c r="J552" s="47">
        <v>66363</v>
      </c>
      <c r="K552" s="46">
        <v>0</v>
      </c>
      <c r="L552" t="s">
        <v>10186</v>
      </c>
      <c r="M552" t="s">
        <v>10143</v>
      </c>
      <c r="N552" t="s">
        <v>10144</v>
      </c>
    </row>
    <row r="553" spans="1:14" hidden="1" x14ac:dyDescent="0.2">
      <c r="B553" s="42" t="s">
        <v>9180</v>
      </c>
      <c r="C553" t="s">
        <v>9181</v>
      </c>
      <c r="D553" t="s">
        <v>8785</v>
      </c>
      <c r="E553" t="s">
        <v>897</v>
      </c>
      <c r="F553">
        <v>2013</v>
      </c>
      <c r="G553">
        <v>2017</v>
      </c>
      <c r="H553" s="42" t="s">
        <v>9182</v>
      </c>
      <c r="I553" s="42" t="s">
        <v>8494</v>
      </c>
      <c r="J553" s="47">
        <v>32452.5</v>
      </c>
      <c r="K553" s="46">
        <v>0</v>
      </c>
      <c r="L553" t="s">
        <v>10186</v>
      </c>
      <c r="M553" t="s">
        <v>10143</v>
      </c>
      <c r="N553" t="s">
        <v>10144</v>
      </c>
    </row>
    <row r="554" spans="1:14" hidden="1" x14ac:dyDescent="0.2">
      <c r="B554" s="42" t="s">
        <v>9180</v>
      </c>
      <c r="C554" t="s">
        <v>9181</v>
      </c>
      <c r="D554" t="s">
        <v>8785</v>
      </c>
      <c r="E554" t="s">
        <v>897</v>
      </c>
      <c r="F554">
        <v>2013</v>
      </c>
      <c r="G554">
        <v>2017</v>
      </c>
      <c r="H554" s="42" t="s">
        <v>9182</v>
      </c>
      <c r="I554" s="42" t="s">
        <v>9183</v>
      </c>
      <c r="J554" s="47">
        <v>16114</v>
      </c>
      <c r="K554" s="46">
        <v>0</v>
      </c>
      <c r="L554" t="s">
        <v>10186</v>
      </c>
      <c r="M554" t="s">
        <v>10143</v>
      </c>
      <c r="N554" t="s">
        <v>10144</v>
      </c>
    </row>
    <row r="555" spans="1:14" x14ac:dyDescent="0.2">
      <c r="A555" t="s">
        <v>8075</v>
      </c>
      <c r="B555" s="42" t="s">
        <v>9180</v>
      </c>
      <c r="C555" t="s">
        <v>9181</v>
      </c>
      <c r="D555" t="s">
        <v>8785</v>
      </c>
      <c r="E555" t="s">
        <v>897</v>
      </c>
      <c r="F555">
        <v>2013</v>
      </c>
      <c r="G555">
        <v>2017</v>
      </c>
      <c r="H555" s="42" t="s">
        <v>9182</v>
      </c>
      <c r="I555" s="42" t="s">
        <v>8111</v>
      </c>
      <c r="J555" s="47">
        <v>11384</v>
      </c>
      <c r="K555" s="46">
        <v>0</v>
      </c>
      <c r="L555" t="s">
        <v>10186</v>
      </c>
      <c r="M555" s="69" t="s">
        <v>10147</v>
      </c>
    </row>
    <row r="556" spans="1:14" x14ac:dyDescent="0.2">
      <c r="A556" t="s">
        <v>8084</v>
      </c>
      <c r="B556" s="42" t="s">
        <v>9184</v>
      </c>
      <c r="C556" t="s">
        <v>9185</v>
      </c>
      <c r="D556" t="s">
        <v>8785</v>
      </c>
      <c r="E556" t="s">
        <v>897</v>
      </c>
      <c r="F556">
        <v>2013</v>
      </c>
      <c r="G556">
        <v>2016</v>
      </c>
      <c r="H556" s="42" t="s">
        <v>9186</v>
      </c>
      <c r="I556" s="42" t="s">
        <v>8084</v>
      </c>
      <c r="J556" s="47">
        <v>82802.5</v>
      </c>
      <c r="K556" s="46">
        <v>0</v>
      </c>
      <c r="L556" t="s">
        <v>10186</v>
      </c>
      <c r="M556" s="69" t="s">
        <v>10147</v>
      </c>
    </row>
    <row r="557" spans="1:14" ht="25.5" x14ac:dyDescent="0.2">
      <c r="A557" t="s">
        <v>8336</v>
      </c>
      <c r="B557" s="42" t="s">
        <v>9187</v>
      </c>
      <c r="C557" t="s">
        <v>9188</v>
      </c>
      <c r="D557" t="s">
        <v>8785</v>
      </c>
      <c r="E557" t="s">
        <v>897</v>
      </c>
      <c r="F557">
        <v>2013</v>
      </c>
      <c r="G557">
        <v>2017</v>
      </c>
      <c r="H557" s="42" t="s">
        <v>9189</v>
      </c>
      <c r="I557" s="42" t="s">
        <v>8336</v>
      </c>
      <c r="J557" s="47">
        <v>61415.5</v>
      </c>
      <c r="K557" s="46">
        <v>0</v>
      </c>
      <c r="L557" t="s">
        <v>10186</v>
      </c>
      <c r="M557" s="69" t="s">
        <v>10147</v>
      </c>
    </row>
    <row r="558" spans="1:14" hidden="1" x14ac:dyDescent="0.2">
      <c r="B558" s="42" t="s">
        <v>9190</v>
      </c>
      <c r="C558" t="s">
        <v>9191</v>
      </c>
      <c r="D558" t="s">
        <v>8785</v>
      </c>
      <c r="E558" t="s">
        <v>897</v>
      </c>
      <c r="F558">
        <v>2013</v>
      </c>
      <c r="G558">
        <v>2017</v>
      </c>
      <c r="H558" s="42" t="s">
        <v>9192</v>
      </c>
      <c r="I558" s="42" t="s">
        <v>9025</v>
      </c>
      <c r="J558" s="47">
        <v>29244.5</v>
      </c>
      <c r="K558" s="46">
        <v>0</v>
      </c>
      <c r="L558" t="s">
        <v>10186</v>
      </c>
      <c r="M558" t="s">
        <v>10143</v>
      </c>
      <c r="N558" t="s">
        <v>10144</v>
      </c>
    </row>
    <row r="559" spans="1:14" x14ac:dyDescent="0.2">
      <c r="A559" t="s">
        <v>4698</v>
      </c>
      <c r="B559" s="42" t="s">
        <v>9190</v>
      </c>
      <c r="C559" t="s">
        <v>9191</v>
      </c>
      <c r="D559" t="s">
        <v>8785</v>
      </c>
      <c r="E559" t="s">
        <v>897</v>
      </c>
      <c r="F559">
        <v>2013</v>
      </c>
      <c r="G559">
        <v>2017</v>
      </c>
      <c r="H559" s="42" t="s">
        <v>9192</v>
      </c>
      <c r="I559" s="42" t="s">
        <v>4698</v>
      </c>
      <c r="J559" s="47">
        <v>38517</v>
      </c>
      <c r="K559" s="46">
        <v>0</v>
      </c>
      <c r="L559" t="s">
        <v>10186</v>
      </c>
      <c r="M559" s="69" t="s">
        <v>10147</v>
      </c>
    </row>
    <row r="560" spans="1:14" hidden="1" x14ac:dyDescent="0.2">
      <c r="B560" s="42" t="s">
        <v>9193</v>
      </c>
      <c r="C560" t="s">
        <v>9194</v>
      </c>
      <c r="D560" t="s">
        <v>8785</v>
      </c>
      <c r="E560" t="s">
        <v>897</v>
      </c>
      <c r="F560">
        <v>2013</v>
      </c>
      <c r="G560">
        <v>2017</v>
      </c>
      <c r="H560" s="42" t="s">
        <v>9195</v>
      </c>
      <c r="I560" s="42" t="s">
        <v>8291</v>
      </c>
      <c r="J560" s="47">
        <v>18131.5</v>
      </c>
      <c r="K560" s="46">
        <v>0</v>
      </c>
      <c r="L560" t="s">
        <v>10186</v>
      </c>
      <c r="M560" t="s">
        <v>10143</v>
      </c>
      <c r="N560" t="s">
        <v>10144</v>
      </c>
    </row>
    <row r="561" spans="1:14" x14ac:dyDescent="0.2">
      <c r="A561" t="s">
        <v>8075</v>
      </c>
      <c r="B561" s="42" t="s">
        <v>9193</v>
      </c>
      <c r="C561" t="s">
        <v>9194</v>
      </c>
      <c r="D561" t="s">
        <v>8785</v>
      </c>
      <c r="E561" t="s">
        <v>897</v>
      </c>
      <c r="F561">
        <v>2013</v>
      </c>
      <c r="G561">
        <v>2017</v>
      </c>
      <c r="H561" s="42" t="s">
        <v>9195</v>
      </c>
      <c r="I561" s="42" t="s">
        <v>8075</v>
      </c>
      <c r="J561" s="47">
        <v>7440</v>
      </c>
      <c r="K561" s="46">
        <v>0</v>
      </c>
      <c r="L561" t="s">
        <v>10186</v>
      </c>
      <c r="M561" s="69" t="s">
        <v>10147</v>
      </c>
    </row>
    <row r="562" spans="1:14" hidden="1" x14ac:dyDescent="0.2">
      <c r="B562" s="42" t="s">
        <v>9196</v>
      </c>
      <c r="C562" t="s">
        <v>9197</v>
      </c>
      <c r="D562" t="s">
        <v>8785</v>
      </c>
      <c r="E562" t="s">
        <v>897</v>
      </c>
      <c r="F562">
        <v>2013</v>
      </c>
      <c r="G562">
        <v>2017</v>
      </c>
      <c r="H562" s="42" t="s">
        <v>9198</v>
      </c>
      <c r="I562" s="42" t="s">
        <v>8055</v>
      </c>
      <c r="J562" s="47">
        <v>9370.5</v>
      </c>
      <c r="K562" s="46">
        <v>0</v>
      </c>
      <c r="L562" t="s">
        <v>10186</v>
      </c>
      <c r="M562" t="s">
        <v>10143</v>
      </c>
      <c r="N562" t="s">
        <v>10144</v>
      </c>
    </row>
    <row r="563" spans="1:14" hidden="1" x14ac:dyDescent="0.2">
      <c r="B563" s="42" t="s">
        <v>9196</v>
      </c>
      <c r="C563" t="s">
        <v>9197</v>
      </c>
      <c r="D563" t="s">
        <v>8785</v>
      </c>
      <c r="E563" t="s">
        <v>897</v>
      </c>
      <c r="F563">
        <v>2013</v>
      </c>
      <c r="G563">
        <v>2017</v>
      </c>
      <c r="H563" s="42" t="s">
        <v>9198</v>
      </c>
      <c r="I563" s="42" t="s">
        <v>8484</v>
      </c>
      <c r="J563" s="47">
        <v>61302.5</v>
      </c>
      <c r="K563" s="46">
        <v>0</v>
      </c>
      <c r="L563" t="s">
        <v>10186</v>
      </c>
      <c r="M563" t="s">
        <v>10143</v>
      </c>
      <c r="N563" t="s">
        <v>10144</v>
      </c>
    </row>
    <row r="564" spans="1:14" hidden="1" x14ac:dyDescent="0.2">
      <c r="B564" s="42" t="s">
        <v>9199</v>
      </c>
      <c r="C564" t="s">
        <v>9200</v>
      </c>
      <c r="D564" t="s">
        <v>8785</v>
      </c>
      <c r="E564" t="s">
        <v>897</v>
      </c>
      <c r="F564">
        <v>2013</v>
      </c>
      <c r="G564">
        <v>2017</v>
      </c>
      <c r="H564" s="42" t="s">
        <v>9201</v>
      </c>
      <c r="I564" s="42" t="s">
        <v>8331</v>
      </c>
      <c r="J564" s="47">
        <v>26077</v>
      </c>
      <c r="K564" s="46">
        <v>0</v>
      </c>
      <c r="L564" t="s">
        <v>10186</v>
      </c>
      <c r="M564" t="s">
        <v>10143</v>
      </c>
      <c r="N564" t="s">
        <v>10144</v>
      </c>
    </row>
    <row r="565" spans="1:14" x14ac:dyDescent="0.2">
      <c r="A565" t="s">
        <v>8075</v>
      </c>
      <c r="B565" s="42" t="s">
        <v>9199</v>
      </c>
      <c r="C565" t="s">
        <v>9200</v>
      </c>
      <c r="D565" t="s">
        <v>8785</v>
      </c>
      <c r="E565" t="s">
        <v>897</v>
      </c>
      <c r="F565">
        <v>2013</v>
      </c>
      <c r="G565">
        <v>2017</v>
      </c>
      <c r="H565" s="42" t="s">
        <v>9201</v>
      </c>
      <c r="I565" s="42" t="s">
        <v>8075</v>
      </c>
      <c r="J565" s="47">
        <v>32676.5</v>
      </c>
      <c r="K565" s="46">
        <v>0</v>
      </c>
      <c r="L565" t="s">
        <v>10186</v>
      </c>
      <c r="M565" s="69" t="s">
        <v>10147</v>
      </c>
    </row>
    <row r="566" spans="1:14" hidden="1" x14ac:dyDescent="0.2">
      <c r="B566" s="42" t="s">
        <v>9202</v>
      </c>
      <c r="C566" t="s">
        <v>9203</v>
      </c>
      <c r="D566" t="s">
        <v>8785</v>
      </c>
      <c r="E566" t="s">
        <v>897</v>
      </c>
      <c r="F566">
        <v>2013</v>
      </c>
      <c r="G566">
        <v>2017</v>
      </c>
      <c r="H566" s="42" t="s">
        <v>9204</v>
      </c>
      <c r="I566" s="42" t="s">
        <v>8051</v>
      </c>
      <c r="J566" s="47">
        <v>52726</v>
      </c>
      <c r="K566" s="46">
        <v>0</v>
      </c>
      <c r="L566" t="s">
        <v>10186</v>
      </c>
      <c r="M566" t="s">
        <v>10143</v>
      </c>
      <c r="N566" t="s">
        <v>10144</v>
      </c>
    </row>
    <row r="567" spans="1:14" ht="25.5" hidden="1" x14ac:dyDescent="0.2">
      <c r="B567" s="42" t="s">
        <v>9205</v>
      </c>
      <c r="C567" t="s">
        <v>9206</v>
      </c>
      <c r="D567" t="s">
        <v>8785</v>
      </c>
      <c r="E567" t="s">
        <v>897</v>
      </c>
      <c r="F567">
        <v>2013</v>
      </c>
      <c r="G567">
        <v>2016</v>
      </c>
      <c r="H567" s="42" t="s">
        <v>9207</v>
      </c>
      <c r="I567" s="42" t="s">
        <v>8392</v>
      </c>
      <c r="J567" s="47">
        <v>76581</v>
      </c>
      <c r="K567" s="46">
        <v>0</v>
      </c>
      <c r="L567" t="s">
        <v>10186</v>
      </c>
      <c r="M567" t="s">
        <v>10143</v>
      </c>
      <c r="N567" t="s">
        <v>10144</v>
      </c>
    </row>
    <row r="568" spans="1:14" x14ac:dyDescent="0.2">
      <c r="A568" t="s">
        <v>8099</v>
      </c>
      <c r="B568" s="42" t="s">
        <v>9208</v>
      </c>
      <c r="C568" t="s">
        <v>9209</v>
      </c>
      <c r="D568" t="s">
        <v>8785</v>
      </c>
      <c r="E568" t="s">
        <v>897</v>
      </c>
      <c r="F568">
        <v>2013</v>
      </c>
      <c r="G568">
        <v>2017</v>
      </c>
      <c r="H568" s="42" t="s">
        <v>9210</v>
      </c>
      <c r="I568" s="42" t="s">
        <v>8099</v>
      </c>
      <c r="J568" s="47">
        <v>64274</v>
      </c>
      <c r="K568" s="46">
        <v>0</v>
      </c>
      <c r="L568" t="s">
        <v>10186</v>
      </c>
      <c r="M568" s="69" t="s">
        <v>10147</v>
      </c>
    </row>
    <row r="569" spans="1:14" hidden="1" x14ac:dyDescent="0.2">
      <c r="B569" s="42" t="s">
        <v>9211</v>
      </c>
      <c r="C569" t="s">
        <v>9212</v>
      </c>
      <c r="D569" t="s">
        <v>8785</v>
      </c>
      <c r="E569" t="s">
        <v>897</v>
      </c>
      <c r="F569">
        <v>2013</v>
      </c>
      <c r="G569">
        <v>2017</v>
      </c>
      <c r="H569" s="42" t="s">
        <v>9213</v>
      </c>
      <c r="I569" s="42" t="s">
        <v>9156</v>
      </c>
      <c r="J569" s="47">
        <v>3719.77</v>
      </c>
      <c r="K569" s="46">
        <v>0</v>
      </c>
      <c r="L569" t="s">
        <v>10186</v>
      </c>
      <c r="M569" t="s">
        <v>10143</v>
      </c>
      <c r="N569" t="s">
        <v>10144</v>
      </c>
    </row>
    <row r="570" spans="1:14" x14ac:dyDescent="0.2">
      <c r="A570" t="s">
        <v>8336</v>
      </c>
      <c r="B570" s="42" t="s">
        <v>9211</v>
      </c>
      <c r="C570" t="s">
        <v>9212</v>
      </c>
      <c r="D570" t="s">
        <v>8785</v>
      </c>
      <c r="E570" t="s">
        <v>897</v>
      </c>
      <c r="F570">
        <v>2013</v>
      </c>
      <c r="G570">
        <v>2017</v>
      </c>
      <c r="H570" s="42" t="s">
        <v>9213</v>
      </c>
      <c r="I570" s="42" t="s">
        <v>8336</v>
      </c>
      <c r="J570" s="47">
        <v>5366.85</v>
      </c>
      <c r="K570" s="46">
        <v>0</v>
      </c>
      <c r="L570" t="s">
        <v>10186</v>
      </c>
      <c r="M570" s="69" t="s">
        <v>10147</v>
      </c>
    </row>
    <row r="571" spans="1:14" x14ac:dyDescent="0.2">
      <c r="A571" t="s">
        <v>8075</v>
      </c>
      <c r="B571" s="42" t="s">
        <v>9211</v>
      </c>
      <c r="C571" t="s">
        <v>9212</v>
      </c>
      <c r="D571" t="s">
        <v>8785</v>
      </c>
      <c r="E571" t="s">
        <v>897</v>
      </c>
      <c r="F571">
        <v>2013</v>
      </c>
      <c r="G571">
        <v>2017</v>
      </c>
      <c r="H571" s="42" t="s">
        <v>9213</v>
      </c>
      <c r="I571" s="42" t="s">
        <v>8111</v>
      </c>
      <c r="J571" s="47">
        <v>43156.88</v>
      </c>
      <c r="K571" s="46">
        <v>0</v>
      </c>
      <c r="L571" t="s">
        <v>10186</v>
      </c>
      <c r="M571" s="69" t="s">
        <v>10147</v>
      </c>
    </row>
    <row r="572" spans="1:14" hidden="1" x14ac:dyDescent="0.2">
      <c r="B572" s="42" t="s">
        <v>9214</v>
      </c>
      <c r="C572" t="s">
        <v>9215</v>
      </c>
      <c r="D572" t="s">
        <v>8785</v>
      </c>
      <c r="E572" t="s">
        <v>897</v>
      </c>
      <c r="F572">
        <v>2013</v>
      </c>
      <c r="G572">
        <v>2016</v>
      </c>
      <c r="H572" s="42" t="s">
        <v>9216</v>
      </c>
      <c r="I572" s="42" t="s">
        <v>8062</v>
      </c>
      <c r="J572" s="47">
        <v>85787</v>
      </c>
      <c r="K572" s="46">
        <v>0</v>
      </c>
      <c r="L572" t="s">
        <v>10184</v>
      </c>
      <c r="M572" t="s">
        <v>10143</v>
      </c>
      <c r="N572" t="s">
        <v>10144</v>
      </c>
    </row>
    <row r="573" spans="1:14" hidden="1" x14ac:dyDescent="0.2">
      <c r="B573" s="42" t="s">
        <v>9217</v>
      </c>
      <c r="C573" t="s">
        <v>9218</v>
      </c>
      <c r="D573" t="s">
        <v>8785</v>
      </c>
      <c r="E573" t="s">
        <v>897</v>
      </c>
      <c r="F573">
        <v>2013</v>
      </c>
      <c r="G573">
        <v>2016</v>
      </c>
      <c r="H573" s="42" t="s">
        <v>9219</v>
      </c>
      <c r="I573" s="42" t="s">
        <v>8332</v>
      </c>
      <c r="J573" s="47">
        <v>18648</v>
      </c>
      <c r="K573" s="46">
        <v>0</v>
      </c>
      <c r="L573" t="s">
        <v>10184</v>
      </c>
      <c r="M573" t="s">
        <v>10143</v>
      </c>
      <c r="N573" t="s">
        <v>10144</v>
      </c>
    </row>
    <row r="574" spans="1:14" hidden="1" x14ac:dyDescent="0.2">
      <c r="B574" s="42" t="s">
        <v>9217</v>
      </c>
      <c r="C574" t="s">
        <v>9218</v>
      </c>
      <c r="D574" t="s">
        <v>8785</v>
      </c>
      <c r="E574" t="s">
        <v>897</v>
      </c>
      <c r="F574">
        <v>2013</v>
      </c>
      <c r="G574">
        <v>2016</v>
      </c>
      <c r="H574" s="42" t="s">
        <v>9219</v>
      </c>
      <c r="I574" s="42" t="s">
        <v>9220</v>
      </c>
      <c r="J574" s="47">
        <v>27711.5</v>
      </c>
      <c r="K574" s="46">
        <v>0</v>
      </c>
      <c r="L574" t="s">
        <v>10184</v>
      </c>
      <c r="M574" t="s">
        <v>10143</v>
      </c>
      <c r="N574" t="s">
        <v>10144</v>
      </c>
    </row>
    <row r="575" spans="1:14" x14ac:dyDescent="0.2">
      <c r="A575" t="s">
        <v>4698</v>
      </c>
      <c r="B575" s="42" t="s">
        <v>9217</v>
      </c>
      <c r="C575" t="s">
        <v>9218</v>
      </c>
      <c r="D575" t="s">
        <v>8785</v>
      </c>
      <c r="E575" t="s">
        <v>897</v>
      </c>
      <c r="F575">
        <v>2013</v>
      </c>
      <c r="G575">
        <v>2016</v>
      </c>
      <c r="H575" s="42" t="s">
        <v>9219</v>
      </c>
      <c r="I575" s="42" t="s">
        <v>4698</v>
      </c>
      <c r="J575" s="47">
        <v>49409</v>
      </c>
      <c r="K575" s="46">
        <v>0</v>
      </c>
      <c r="L575" t="s">
        <v>10184</v>
      </c>
      <c r="M575" s="69" t="s">
        <v>10147</v>
      </c>
    </row>
    <row r="576" spans="1:14" hidden="1" x14ac:dyDescent="0.2">
      <c r="B576" s="42" t="s">
        <v>9221</v>
      </c>
      <c r="C576" t="s">
        <v>9222</v>
      </c>
      <c r="D576" t="s">
        <v>8785</v>
      </c>
      <c r="E576" t="s">
        <v>897</v>
      </c>
      <c r="F576">
        <v>2013</v>
      </c>
      <c r="G576">
        <v>2015</v>
      </c>
      <c r="H576" s="42" t="s">
        <v>9223</v>
      </c>
      <c r="I576" s="42" t="s">
        <v>9224</v>
      </c>
      <c r="J576" s="47">
        <v>95602.5</v>
      </c>
      <c r="K576" s="46">
        <v>0</v>
      </c>
      <c r="L576" t="s">
        <v>10184</v>
      </c>
      <c r="M576" t="s">
        <v>10143</v>
      </c>
      <c r="N576" t="s">
        <v>10144</v>
      </c>
    </row>
    <row r="577" spans="1:14" hidden="1" x14ac:dyDescent="0.2">
      <c r="B577" s="42" t="s">
        <v>9225</v>
      </c>
      <c r="C577" t="s">
        <v>9226</v>
      </c>
      <c r="D577" t="s">
        <v>8785</v>
      </c>
      <c r="E577" t="s">
        <v>897</v>
      </c>
      <c r="F577">
        <v>2013</v>
      </c>
      <c r="G577">
        <v>2016</v>
      </c>
      <c r="H577" s="42" t="s">
        <v>9227</v>
      </c>
      <c r="I577" s="42" t="s">
        <v>8118</v>
      </c>
      <c r="J577" s="47">
        <v>92814</v>
      </c>
      <c r="K577" s="46">
        <v>0</v>
      </c>
      <c r="L577" t="s">
        <v>10184</v>
      </c>
      <c r="M577" t="s">
        <v>10143</v>
      </c>
      <c r="N577" t="s">
        <v>10144</v>
      </c>
    </row>
    <row r="578" spans="1:14" x14ac:dyDescent="0.2">
      <c r="A578" t="s">
        <v>8080</v>
      </c>
      <c r="B578" s="42" t="s">
        <v>9228</v>
      </c>
      <c r="C578" t="s">
        <v>9229</v>
      </c>
      <c r="D578" t="s">
        <v>8785</v>
      </c>
      <c r="E578" t="s">
        <v>897</v>
      </c>
      <c r="F578">
        <v>2013</v>
      </c>
      <c r="G578">
        <v>2016</v>
      </c>
      <c r="H578" s="42" t="s">
        <v>9230</v>
      </c>
      <c r="I578" s="42" t="s">
        <v>8080</v>
      </c>
      <c r="J578" s="47">
        <v>67785</v>
      </c>
      <c r="K578" s="46">
        <v>0</v>
      </c>
      <c r="L578" t="s">
        <v>10186</v>
      </c>
      <c r="M578" s="69" t="s">
        <v>10147</v>
      </c>
    </row>
    <row r="579" spans="1:14" x14ac:dyDescent="0.2">
      <c r="A579" t="s">
        <v>8099</v>
      </c>
      <c r="B579" s="42" t="s">
        <v>9231</v>
      </c>
      <c r="C579" t="s">
        <v>9232</v>
      </c>
      <c r="D579" t="s">
        <v>8785</v>
      </c>
      <c r="E579" t="s">
        <v>897</v>
      </c>
      <c r="F579">
        <v>2013</v>
      </c>
      <c r="G579">
        <v>2016</v>
      </c>
      <c r="H579" s="42" t="s">
        <v>9233</v>
      </c>
      <c r="I579" s="42" t="s">
        <v>8099</v>
      </c>
      <c r="J579" s="47">
        <v>60798.5</v>
      </c>
      <c r="K579" s="46">
        <v>0</v>
      </c>
      <c r="L579" t="s">
        <v>10184</v>
      </c>
      <c r="M579" s="69" t="s">
        <v>10147</v>
      </c>
    </row>
    <row r="580" spans="1:14" x14ac:dyDescent="0.2">
      <c r="A580" t="s">
        <v>4698</v>
      </c>
      <c r="B580" s="42" t="s">
        <v>9234</v>
      </c>
      <c r="C580" t="s">
        <v>9235</v>
      </c>
      <c r="D580" t="s">
        <v>8785</v>
      </c>
      <c r="E580" t="s">
        <v>897</v>
      </c>
      <c r="F580">
        <v>2013</v>
      </c>
      <c r="G580">
        <v>2016</v>
      </c>
      <c r="H580" s="42" t="s">
        <v>9236</v>
      </c>
      <c r="I580" s="42" t="s">
        <v>4698</v>
      </c>
      <c r="J580" s="47">
        <v>32052</v>
      </c>
      <c r="K580" s="46">
        <v>0</v>
      </c>
      <c r="L580" t="s">
        <v>10186</v>
      </c>
      <c r="M580" s="69" t="s">
        <v>10147</v>
      </c>
    </row>
    <row r="581" spans="1:14" hidden="1" x14ac:dyDescent="0.2">
      <c r="B581" s="42" t="s">
        <v>9237</v>
      </c>
      <c r="C581" t="s">
        <v>9238</v>
      </c>
      <c r="D581" t="s">
        <v>8785</v>
      </c>
      <c r="E581" t="s">
        <v>897</v>
      </c>
      <c r="F581">
        <v>2013</v>
      </c>
      <c r="G581">
        <v>2017</v>
      </c>
      <c r="H581" s="42" t="s">
        <v>9239</v>
      </c>
      <c r="I581" s="42" t="s">
        <v>8118</v>
      </c>
      <c r="J581" s="47">
        <v>75830</v>
      </c>
      <c r="K581" s="46">
        <v>0</v>
      </c>
      <c r="L581" t="s">
        <v>10184</v>
      </c>
      <c r="M581" t="s">
        <v>10143</v>
      </c>
      <c r="N581" t="s">
        <v>10144</v>
      </c>
    </row>
    <row r="582" spans="1:14" x14ac:dyDescent="0.2">
      <c r="A582" t="s">
        <v>8170</v>
      </c>
      <c r="B582" s="42" t="s">
        <v>9240</v>
      </c>
      <c r="C582" t="s">
        <v>9241</v>
      </c>
      <c r="D582" t="s">
        <v>8785</v>
      </c>
      <c r="E582" t="s">
        <v>897</v>
      </c>
      <c r="F582">
        <v>2013</v>
      </c>
      <c r="G582">
        <v>2016</v>
      </c>
      <c r="H582" s="42" t="s">
        <v>9242</v>
      </c>
      <c r="I582" s="42" t="s">
        <v>8170</v>
      </c>
      <c r="J582" s="47">
        <v>65279.5</v>
      </c>
      <c r="K582" s="46">
        <v>0</v>
      </c>
      <c r="L582" t="s">
        <v>10184</v>
      </c>
      <c r="M582" s="69" t="s">
        <v>10147</v>
      </c>
    </row>
    <row r="583" spans="1:14" x14ac:dyDescent="0.2">
      <c r="A583" t="s">
        <v>8170</v>
      </c>
      <c r="B583" s="42" t="s">
        <v>9243</v>
      </c>
      <c r="C583" t="s">
        <v>9244</v>
      </c>
      <c r="D583" t="s">
        <v>8785</v>
      </c>
      <c r="E583" t="s">
        <v>897</v>
      </c>
      <c r="F583">
        <v>2013</v>
      </c>
      <c r="G583">
        <v>2016</v>
      </c>
      <c r="H583" s="42" t="s">
        <v>9245</v>
      </c>
      <c r="I583" s="42" t="s">
        <v>8580</v>
      </c>
      <c r="J583" s="47">
        <v>90797</v>
      </c>
      <c r="K583" s="46">
        <v>0</v>
      </c>
      <c r="L583" t="s">
        <v>10184</v>
      </c>
      <c r="M583" s="69" t="s">
        <v>10147</v>
      </c>
    </row>
    <row r="584" spans="1:14" hidden="1" x14ac:dyDescent="0.2">
      <c r="B584" s="42" t="s">
        <v>9246</v>
      </c>
      <c r="C584" t="s">
        <v>9247</v>
      </c>
      <c r="D584" t="s">
        <v>8785</v>
      </c>
      <c r="E584" t="s">
        <v>897</v>
      </c>
      <c r="F584">
        <v>2013</v>
      </c>
      <c r="G584">
        <v>2017</v>
      </c>
      <c r="H584" s="42" t="s">
        <v>9248</v>
      </c>
      <c r="I584" s="42" t="s">
        <v>8051</v>
      </c>
      <c r="J584" s="47">
        <v>45807.5</v>
      </c>
      <c r="K584" s="46">
        <v>0</v>
      </c>
      <c r="L584" t="s">
        <v>10186</v>
      </c>
      <c r="M584" t="s">
        <v>10143</v>
      </c>
      <c r="N584" t="s">
        <v>10144</v>
      </c>
    </row>
    <row r="585" spans="1:14" hidden="1" x14ac:dyDescent="0.2">
      <c r="B585" s="42" t="s">
        <v>9246</v>
      </c>
      <c r="C585" t="s">
        <v>9247</v>
      </c>
      <c r="D585" t="s">
        <v>8785</v>
      </c>
      <c r="E585" t="s">
        <v>897</v>
      </c>
      <c r="F585">
        <v>2013</v>
      </c>
      <c r="G585">
        <v>2017</v>
      </c>
      <c r="H585" s="42" t="s">
        <v>9248</v>
      </c>
      <c r="I585" s="42" t="s">
        <v>8074</v>
      </c>
      <c r="J585" s="47">
        <v>4945</v>
      </c>
      <c r="K585" s="46">
        <v>0</v>
      </c>
      <c r="L585" t="s">
        <v>10186</v>
      </c>
      <c r="M585" t="s">
        <v>10143</v>
      </c>
      <c r="N585" t="s">
        <v>10144</v>
      </c>
    </row>
    <row r="586" spans="1:14" x14ac:dyDescent="0.2">
      <c r="A586" t="s">
        <v>8091</v>
      </c>
      <c r="B586" s="42" t="s">
        <v>9249</v>
      </c>
      <c r="C586" t="s">
        <v>9250</v>
      </c>
      <c r="D586" t="s">
        <v>8785</v>
      </c>
      <c r="E586" t="s">
        <v>897</v>
      </c>
      <c r="F586">
        <v>2013</v>
      </c>
      <c r="G586">
        <v>2017</v>
      </c>
      <c r="H586" s="42" t="s">
        <v>9251</v>
      </c>
      <c r="I586" s="42" t="s">
        <v>8487</v>
      </c>
      <c r="J586" s="47">
        <v>58985</v>
      </c>
      <c r="K586" s="46">
        <v>0</v>
      </c>
      <c r="L586" t="s">
        <v>10184</v>
      </c>
      <c r="M586" s="69" t="s">
        <v>10147</v>
      </c>
    </row>
    <row r="587" spans="1:14" hidden="1" x14ac:dyDescent="0.2">
      <c r="A587" t="s">
        <v>9002</v>
      </c>
      <c r="B587" s="42" t="s">
        <v>9252</v>
      </c>
      <c r="C587" t="s">
        <v>9253</v>
      </c>
      <c r="D587" t="s">
        <v>8785</v>
      </c>
      <c r="E587" t="s">
        <v>897</v>
      </c>
      <c r="F587">
        <v>2013</v>
      </c>
      <c r="G587">
        <v>2017</v>
      </c>
      <c r="H587" s="42" t="s">
        <v>9254</v>
      </c>
      <c r="I587" s="42" t="s">
        <v>9002</v>
      </c>
      <c r="J587" s="47">
        <v>47120</v>
      </c>
      <c r="K587" s="46">
        <v>0</v>
      </c>
      <c r="L587" t="s">
        <v>10186</v>
      </c>
      <c r="M587" s="69" t="s">
        <v>10147</v>
      </c>
    </row>
    <row r="588" spans="1:14" x14ac:dyDescent="0.2">
      <c r="A588" t="s">
        <v>935</v>
      </c>
      <c r="B588" s="42" t="s">
        <v>9255</v>
      </c>
      <c r="C588" t="s">
        <v>9256</v>
      </c>
      <c r="D588" t="s">
        <v>8785</v>
      </c>
      <c r="E588" t="s">
        <v>897</v>
      </c>
      <c r="F588">
        <v>2013</v>
      </c>
      <c r="G588">
        <v>2015</v>
      </c>
      <c r="H588" s="42" t="s">
        <v>9257</v>
      </c>
      <c r="I588" s="42" t="s">
        <v>935</v>
      </c>
      <c r="J588" s="47">
        <v>72756</v>
      </c>
      <c r="K588" s="46">
        <v>0</v>
      </c>
      <c r="L588" t="s">
        <v>10184</v>
      </c>
      <c r="M588" s="69" t="s">
        <v>10147</v>
      </c>
    </row>
    <row r="589" spans="1:14" hidden="1" x14ac:dyDescent="0.2">
      <c r="B589" s="42" t="s">
        <v>9258</v>
      </c>
      <c r="C589" t="s">
        <v>9259</v>
      </c>
      <c r="D589" t="s">
        <v>8785</v>
      </c>
      <c r="E589" t="s">
        <v>897</v>
      </c>
      <c r="F589">
        <v>2013</v>
      </c>
      <c r="G589">
        <v>2017</v>
      </c>
      <c r="H589" s="42" t="s">
        <v>9260</v>
      </c>
      <c r="I589" s="42" t="s">
        <v>6913</v>
      </c>
      <c r="J589" s="47">
        <v>68777.5</v>
      </c>
      <c r="K589" s="46">
        <v>0</v>
      </c>
      <c r="L589" t="s">
        <v>10184</v>
      </c>
      <c r="M589" t="s">
        <v>10143</v>
      </c>
      <c r="N589" t="s">
        <v>10144</v>
      </c>
    </row>
    <row r="590" spans="1:14" hidden="1" x14ac:dyDescent="0.2">
      <c r="B590" s="42" t="s">
        <v>9261</v>
      </c>
      <c r="C590" t="s">
        <v>9262</v>
      </c>
      <c r="D590" t="s">
        <v>8785</v>
      </c>
      <c r="E590" t="s">
        <v>897</v>
      </c>
      <c r="F590">
        <v>2013</v>
      </c>
      <c r="G590">
        <v>2017</v>
      </c>
      <c r="H590" s="42" t="s">
        <v>9263</v>
      </c>
      <c r="I590" s="42" t="s">
        <v>9264</v>
      </c>
      <c r="J590" s="47">
        <v>43217</v>
      </c>
      <c r="K590" s="46">
        <v>0</v>
      </c>
      <c r="L590" t="s">
        <v>10184</v>
      </c>
      <c r="M590" t="s">
        <v>10143</v>
      </c>
      <c r="N590" t="s">
        <v>10144</v>
      </c>
    </row>
    <row r="591" spans="1:14" hidden="1" x14ac:dyDescent="0.2">
      <c r="B591" s="42" t="s">
        <v>9265</v>
      </c>
      <c r="C591" t="s">
        <v>9266</v>
      </c>
      <c r="D591" t="s">
        <v>8785</v>
      </c>
      <c r="E591" t="s">
        <v>897</v>
      </c>
      <c r="F591">
        <v>2013</v>
      </c>
      <c r="G591">
        <v>2017</v>
      </c>
      <c r="H591" s="42" t="s">
        <v>9267</v>
      </c>
      <c r="I591" s="42" t="s">
        <v>8665</v>
      </c>
      <c r="J591" s="47">
        <v>45083.5</v>
      </c>
      <c r="K591" s="46">
        <v>0</v>
      </c>
      <c r="L591" t="s">
        <v>10184</v>
      </c>
      <c r="M591" t="s">
        <v>10143</v>
      </c>
      <c r="N591" t="s">
        <v>10144</v>
      </c>
    </row>
    <row r="592" spans="1:14" x14ac:dyDescent="0.2">
      <c r="A592" t="s">
        <v>4698</v>
      </c>
      <c r="B592" s="42" t="s">
        <v>9268</v>
      </c>
      <c r="C592" t="s">
        <v>9269</v>
      </c>
      <c r="D592" t="s">
        <v>8785</v>
      </c>
      <c r="E592" t="s">
        <v>897</v>
      </c>
      <c r="F592">
        <v>2013</v>
      </c>
      <c r="G592">
        <v>2017</v>
      </c>
      <c r="H592" s="42" t="s">
        <v>9270</v>
      </c>
      <c r="I592" s="42" t="s">
        <v>4698</v>
      </c>
      <c r="J592" s="47">
        <v>63354.5</v>
      </c>
      <c r="K592" s="46">
        <v>0</v>
      </c>
      <c r="L592" t="s">
        <v>10186</v>
      </c>
      <c r="M592" s="69" t="s">
        <v>10147</v>
      </c>
    </row>
    <row r="593" spans="1:14" ht="25.5" x14ac:dyDescent="0.2">
      <c r="A593" t="s">
        <v>8099</v>
      </c>
      <c r="B593" s="42" t="s">
        <v>9271</v>
      </c>
      <c r="C593" t="s">
        <v>9272</v>
      </c>
      <c r="D593" t="s">
        <v>8785</v>
      </c>
      <c r="E593" t="s">
        <v>897</v>
      </c>
      <c r="F593">
        <v>2013</v>
      </c>
      <c r="G593">
        <v>2017</v>
      </c>
      <c r="H593" s="42" t="s">
        <v>9273</v>
      </c>
      <c r="I593" s="42" t="s">
        <v>8470</v>
      </c>
      <c r="J593" s="47">
        <v>37925.5</v>
      </c>
      <c r="K593" s="46">
        <v>0</v>
      </c>
      <c r="L593" t="s">
        <v>10186</v>
      </c>
      <c r="M593" s="69" t="s">
        <v>10147</v>
      </c>
    </row>
    <row r="594" spans="1:14" hidden="1" x14ac:dyDescent="0.2">
      <c r="B594" s="42" t="s">
        <v>9274</v>
      </c>
      <c r="C594" t="s">
        <v>9275</v>
      </c>
      <c r="D594" t="s">
        <v>8785</v>
      </c>
      <c r="E594" t="s">
        <v>897</v>
      </c>
      <c r="F594">
        <v>2013</v>
      </c>
      <c r="G594">
        <v>2017</v>
      </c>
      <c r="H594" s="42" t="s">
        <v>9276</v>
      </c>
      <c r="I594" s="42" t="s">
        <v>9277</v>
      </c>
      <c r="J594" s="47">
        <v>33157.5</v>
      </c>
      <c r="K594" s="46">
        <v>0</v>
      </c>
      <c r="L594" t="s">
        <v>10186</v>
      </c>
      <c r="M594" t="s">
        <v>10143</v>
      </c>
      <c r="N594" t="s">
        <v>10144</v>
      </c>
    </row>
    <row r="595" spans="1:14" ht="25.5" x14ac:dyDescent="0.2">
      <c r="A595" t="s">
        <v>9278</v>
      </c>
      <c r="B595" s="42" t="s">
        <v>9274</v>
      </c>
      <c r="C595" t="s">
        <v>9275</v>
      </c>
      <c r="D595" t="s">
        <v>8785</v>
      </c>
      <c r="E595" t="s">
        <v>897</v>
      </c>
      <c r="F595">
        <v>2013</v>
      </c>
      <c r="G595">
        <v>2017</v>
      </c>
      <c r="H595" s="42" t="s">
        <v>9276</v>
      </c>
      <c r="I595" s="42" t="s">
        <v>9279</v>
      </c>
      <c r="J595" s="47">
        <v>22859.5</v>
      </c>
      <c r="K595" s="46">
        <v>0</v>
      </c>
      <c r="L595" t="s">
        <v>10186</v>
      </c>
      <c r="M595" s="69" t="s">
        <v>10147</v>
      </c>
    </row>
    <row r="596" spans="1:14" hidden="1" x14ac:dyDescent="0.2">
      <c r="B596" s="42" t="s">
        <v>9280</v>
      </c>
      <c r="C596" t="s">
        <v>9281</v>
      </c>
      <c r="D596" t="s">
        <v>8785</v>
      </c>
      <c r="E596" t="s">
        <v>897</v>
      </c>
      <c r="F596">
        <v>2013</v>
      </c>
      <c r="G596">
        <v>2017</v>
      </c>
      <c r="H596" s="42" t="s">
        <v>8169</v>
      </c>
      <c r="I596" s="42" t="s">
        <v>3372</v>
      </c>
      <c r="J596" s="47">
        <v>44624.5</v>
      </c>
      <c r="K596" s="46">
        <v>0</v>
      </c>
      <c r="L596" t="s">
        <v>10186</v>
      </c>
      <c r="M596" t="s">
        <v>10143</v>
      </c>
      <c r="N596" t="s">
        <v>10144</v>
      </c>
    </row>
    <row r="597" spans="1:14" x14ac:dyDescent="0.2">
      <c r="A597" t="s">
        <v>8099</v>
      </c>
      <c r="B597" s="42" t="s">
        <v>9282</v>
      </c>
      <c r="C597" t="s">
        <v>9283</v>
      </c>
      <c r="D597" t="s">
        <v>8785</v>
      </c>
      <c r="E597" t="s">
        <v>897</v>
      </c>
      <c r="F597">
        <v>2013</v>
      </c>
      <c r="G597">
        <v>2017</v>
      </c>
      <c r="H597" s="42" t="s">
        <v>10271</v>
      </c>
      <c r="I597" s="42" t="s">
        <v>9287</v>
      </c>
      <c r="J597" s="47">
        <v>44388.5</v>
      </c>
      <c r="K597" s="46">
        <v>0</v>
      </c>
      <c r="L597" t="s">
        <v>10186</v>
      </c>
      <c r="M597" s="69" t="s">
        <v>10147</v>
      </c>
    </row>
    <row r="598" spans="1:14" ht="25.5" x14ac:dyDescent="0.2">
      <c r="A598" t="s">
        <v>8099</v>
      </c>
      <c r="B598" s="42" t="s">
        <v>9284</v>
      </c>
      <c r="C598" t="s">
        <v>9285</v>
      </c>
      <c r="D598" t="s">
        <v>8785</v>
      </c>
      <c r="E598" t="s">
        <v>897</v>
      </c>
      <c r="F598">
        <v>2013</v>
      </c>
      <c r="G598">
        <v>2016</v>
      </c>
      <c r="H598" s="42" t="s">
        <v>9286</v>
      </c>
      <c r="I598" s="42" t="s">
        <v>9287</v>
      </c>
      <c r="J598" s="47">
        <v>47813.5</v>
      </c>
      <c r="K598" s="46">
        <v>0</v>
      </c>
      <c r="L598" t="s">
        <v>10186</v>
      </c>
      <c r="M598" s="69" t="s">
        <v>10147</v>
      </c>
    </row>
    <row r="599" spans="1:14" hidden="1" x14ac:dyDescent="0.2">
      <c r="B599" s="42" t="s">
        <v>9288</v>
      </c>
      <c r="C599" t="s">
        <v>9289</v>
      </c>
      <c r="D599" t="s">
        <v>8785</v>
      </c>
      <c r="E599" t="s">
        <v>897</v>
      </c>
      <c r="F599">
        <v>2013</v>
      </c>
      <c r="G599">
        <v>2016</v>
      </c>
      <c r="H599" s="42" t="s">
        <v>9290</v>
      </c>
      <c r="I599" s="42" t="s">
        <v>9291</v>
      </c>
      <c r="J599" s="47">
        <v>59960</v>
      </c>
      <c r="K599" s="46">
        <v>0</v>
      </c>
      <c r="L599" t="s">
        <v>10184</v>
      </c>
      <c r="M599" t="s">
        <v>10143</v>
      </c>
      <c r="N599" t="s">
        <v>10144</v>
      </c>
    </row>
    <row r="600" spans="1:14" x14ac:dyDescent="0.2">
      <c r="A600" t="s">
        <v>4698</v>
      </c>
      <c r="B600" s="42" t="s">
        <v>9288</v>
      </c>
      <c r="C600" t="s">
        <v>9289</v>
      </c>
      <c r="D600" t="s">
        <v>8785</v>
      </c>
      <c r="E600" t="s">
        <v>897</v>
      </c>
      <c r="F600">
        <v>2013</v>
      </c>
      <c r="G600">
        <v>2016</v>
      </c>
      <c r="H600" s="42" t="s">
        <v>9290</v>
      </c>
      <c r="I600" s="42" t="s">
        <v>4698</v>
      </c>
      <c r="J600" s="47">
        <v>33927.5</v>
      </c>
      <c r="K600" s="46">
        <v>0</v>
      </c>
      <c r="L600" t="s">
        <v>10184</v>
      </c>
      <c r="M600" s="69" t="s">
        <v>10147</v>
      </c>
    </row>
    <row r="601" spans="1:14" hidden="1" x14ac:dyDescent="0.2">
      <c r="B601" s="42" t="s">
        <v>9292</v>
      </c>
      <c r="C601" t="s">
        <v>9293</v>
      </c>
      <c r="D601" t="s">
        <v>8785</v>
      </c>
      <c r="E601" t="s">
        <v>897</v>
      </c>
      <c r="F601">
        <v>2013</v>
      </c>
      <c r="G601">
        <v>2017</v>
      </c>
      <c r="H601" s="42" t="s">
        <v>9294</v>
      </c>
      <c r="I601" s="42" t="s">
        <v>8141</v>
      </c>
      <c r="J601" s="47" t="s">
        <v>8226</v>
      </c>
      <c r="K601" s="46">
        <v>0</v>
      </c>
      <c r="L601" t="s">
        <v>10184</v>
      </c>
      <c r="M601" t="s">
        <v>10143</v>
      </c>
      <c r="N601" t="s">
        <v>10144</v>
      </c>
    </row>
    <row r="602" spans="1:14" hidden="1" x14ac:dyDescent="0.2">
      <c r="B602" s="42" t="s">
        <v>9292</v>
      </c>
      <c r="C602" t="s">
        <v>9293</v>
      </c>
      <c r="D602" t="s">
        <v>8785</v>
      </c>
      <c r="E602" t="s">
        <v>897</v>
      </c>
      <c r="F602">
        <v>2013</v>
      </c>
      <c r="G602">
        <v>2017</v>
      </c>
      <c r="H602" s="42" t="s">
        <v>9294</v>
      </c>
      <c r="I602" s="42" t="s">
        <v>8074</v>
      </c>
      <c r="J602" s="47">
        <v>38294</v>
      </c>
      <c r="K602" s="46">
        <v>0</v>
      </c>
      <c r="L602" t="s">
        <v>10184</v>
      </c>
      <c r="M602" t="s">
        <v>10143</v>
      </c>
      <c r="N602" t="s">
        <v>10144</v>
      </c>
    </row>
    <row r="603" spans="1:14" hidden="1" x14ac:dyDescent="0.2">
      <c r="B603" s="42" t="s">
        <v>9295</v>
      </c>
      <c r="C603" t="s">
        <v>9296</v>
      </c>
      <c r="D603" t="s">
        <v>8785</v>
      </c>
      <c r="E603" t="s">
        <v>897</v>
      </c>
      <c r="F603">
        <v>2013</v>
      </c>
      <c r="G603">
        <v>2016</v>
      </c>
      <c r="H603" s="42" t="s">
        <v>9297</v>
      </c>
      <c r="I603" s="42" t="s">
        <v>9298</v>
      </c>
      <c r="J603" s="47">
        <v>29009.5</v>
      </c>
      <c r="K603" s="46">
        <v>0</v>
      </c>
      <c r="L603" t="s">
        <v>10186</v>
      </c>
      <c r="M603" t="s">
        <v>10143</v>
      </c>
      <c r="N603" t="s">
        <v>10144</v>
      </c>
    </row>
    <row r="604" spans="1:14" hidden="1" x14ac:dyDescent="0.2">
      <c r="B604" s="42" t="s">
        <v>9299</v>
      </c>
      <c r="C604" t="s">
        <v>9300</v>
      </c>
      <c r="D604" t="s">
        <v>8785</v>
      </c>
      <c r="E604" t="s">
        <v>897</v>
      </c>
      <c r="F604">
        <v>2013</v>
      </c>
      <c r="G604">
        <v>2017</v>
      </c>
      <c r="H604" s="42" t="s">
        <v>9301</v>
      </c>
      <c r="I604" s="42" t="s">
        <v>8051</v>
      </c>
      <c r="J604" s="47">
        <v>16207</v>
      </c>
      <c r="K604" s="46">
        <v>0</v>
      </c>
      <c r="L604" t="s">
        <v>10186</v>
      </c>
      <c r="M604" t="s">
        <v>10143</v>
      </c>
      <c r="N604" t="s">
        <v>10144</v>
      </c>
    </row>
    <row r="605" spans="1:14" hidden="1" x14ac:dyDescent="0.2">
      <c r="B605" s="42" t="s">
        <v>9299</v>
      </c>
      <c r="C605" t="s">
        <v>9300</v>
      </c>
      <c r="D605" t="s">
        <v>8785</v>
      </c>
      <c r="E605" t="s">
        <v>897</v>
      </c>
      <c r="F605">
        <v>2013</v>
      </c>
      <c r="G605">
        <v>2017</v>
      </c>
      <c r="H605" s="42" t="s">
        <v>9301</v>
      </c>
      <c r="I605" s="42" t="s">
        <v>8330</v>
      </c>
      <c r="J605" s="47">
        <v>26072</v>
      </c>
      <c r="K605" s="46">
        <v>0</v>
      </c>
      <c r="L605" t="s">
        <v>10186</v>
      </c>
      <c r="M605" t="s">
        <v>10143</v>
      </c>
      <c r="N605" t="s">
        <v>10144</v>
      </c>
    </row>
    <row r="606" spans="1:14" hidden="1" x14ac:dyDescent="0.2">
      <c r="B606" s="42" t="s">
        <v>9299</v>
      </c>
      <c r="C606" t="s">
        <v>9300</v>
      </c>
      <c r="D606" t="s">
        <v>8785</v>
      </c>
      <c r="E606" t="s">
        <v>897</v>
      </c>
      <c r="F606">
        <v>2013</v>
      </c>
      <c r="G606">
        <v>2017</v>
      </c>
      <c r="H606" s="42" t="s">
        <v>9301</v>
      </c>
      <c r="I606" s="42" t="s">
        <v>8311</v>
      </c>
      <c r="J606" s="47">
        <v>6933</v>
      </c>
      <c r="K606" s="46">
        <v>0</v>
      </c>
      <c r="L606" t="s">
        <v>10186</v>
      </c>
      <c r="M606" t="s">
        <v>10143</v>
      </c>
      <c r="N606" t="s">
        <v>10144</v>
      </c>
    </row>
    <row r="607" spans="1:14" x14ac:dyDescent="0.2">
      <c r="A607" t="s">
        <v>8336</v>
      </c>
      <c r="B607" s="42" t="s">
        <v>9302</v>
      </c>
      <c r="C607" t="s">
        <v>9303</v>
      </c>
      <c r="D607" t="s">
        <v>8785</v>
      </c>
      <c r="E607" t="s">
        <v>897</v>
      </c>
      <c r="F607">
        <v>2013</v>
      </c>
      <c r="G607">
        <v>2016</v>
      </c>
      <c r="H607" s="42" t="s">
        <v>9304</v>
      </c>
      <c r="I607" s="42" t="s">
        <v>8336</v>
      </c>
      <c r="J607" s="47">
        <v>89946</v>
      </c>
      <c r="K607" s="46">
        <v>0</v>
      </c>
      <c r="L607" t="s">
        <v>10184</v>
      </c>
      <c r="M607" s="69" t="s">
        <v>10147</v>
      </c>
    </row>
    <row r="608" spans="1:14" ht="25.5" hidden="1" x14ac:dyDescent="0.2">
      <c r="B608" s="42" t="s">
        <v>9305</v>
      </c>
      <c r="C608" t="s">
        <v>9306</v>
      </c>
      <c r="D608" t="s">
        <v>8785</v>
      </c>
      <c r="E608" t="s">
        <v>897</v>
      </c>
      <c r="F608">
        <v>2013</v>
      </c>
      <c r="G608">
        <v>2017</v>
      </c>
      <c r="H608" s="42" t="s">
        <v>9307</v>
      </c>
      <c r="I608" s="42" t="s">
        <v>8051</v>
      </c>
      <c r="J608" s="47">
        <v>61035</v>
      </c>
      <c r="K608" s="46">
        <v>0</v>
      </c>
      <c r="L608" t="s">
        <v>10186</v>
      </c>
      <c r="M608" t="s">
        <v>10143</v>
      </c>
      <c r="N608" t="s">
        <v>10144</v>
      </c>
    </row>
    <row r="609" spans="1:14" x14ac:dyDescent="0.2">
      <c r="A609" t="s">
        <v>4698</v>
      </c>
      <c r="B609" s="42" t="s">
        <v>9308</v>
      </c>
      <c r="C609" t="s">
        <v>9309</v>
      </c>
      <c r="D609" t="s">
        <v>8785</v>
      </c>
      <c r="E609" t="s">
        <v>897</v>
      </c>
      <c r="F609">
        <v>2013</v>
      </c>
      <c r="G609">
        <v>2017</v>
      </c>
      <c r="H609" s="42" t="s">
        <v>9310</v>
      </c>
      <c r="I609" s="42" t="s">
        <v>8787</v>
      </c>
      <c r="J609" s="47">
        <v>89236.5</v>
      </c>
      <c r="K609" s="46">
        <v>0</v>
      </c>
      <c r="L609" t="s">
        <v>10184</v>
      </c>
      <c r="M609" s="69" t="s">
        <v>10147</v>
      </c>
    </row>
    <row r="610" spans="1:14" x14ac:dyDescent="0.2">
      <c r="A610" t="s">
        <v>4698</v>
      </c>
      <c r="B610" s="42" t="s">
        <v>9311</v>
      </c>
      <c r="C610" t="s">
        <v>9312</v>
      </c>
      <c r="D610" t="s">
        <v>8785</v>
      </c>
      <c r="E610" t="s">
        <v>897</v>
      </c>
      <c r="F610">
        <v>2013</v>
      </c>
      <c r="G610">
        <v>2017</v>
      </c>
      <c r="H610" s="42" t="s">
        <v>9313</v>
      </c>
      <c r="I610" s="42" t="s">
        <v>4698</v>
      </c>
      <c r="J610" s="47">
        <v>15366.5</v>
      </c>
      <c r="K610" s="46">
        <v>0</v>
      </c>
      <c r="L610" t="s">
        <v>10186</v>
      </c>
      <c r="M610" s="69" t="s">
        <v>10147</v>
      </c>
    </row>
    <row r="611" spans="1:14" hidden="1" x14ac:dyDescent="0.2">
      <c r="B611" s="42" t="s">
        <v>9314</v>
      </c>
      <c r="C611" t="s">
        <v>9315</v>
      </c>
      <c r="D611" t="s">
        <v>8785</v>
      </c>
      <c r="E611" t="s">
        <v>897</v>
      </c>
      <c r="F611">
        <v>2013</v>
      </c>
      <c r="G611">
        <v>2017</v>
      </c>
      <c r="H611" s="42" t="s">
        <v>9316</v>
      </c>
      <c r="I611" s="42" t="s">
        <v>9317</v>
      </c>
      <c r="J611" s="47">
        <v>45331</v>
      </c>
      <c r="K611" s="46">
        <v>0</v>
      </c>
      <c r="L611" t="s">
        <v>10184</v>
      </c>
      <c r="M611" t="s">
        <v>10143</v>
      </c>
      <c r="N611" t="s">
        <v>10144</v>
      </c>
    </row>
    <row r="612" spans="1:14" x14ac:dyDescent="0.2">
      <c r="A612" t="s">
        <v>8075</v>
      </c>
      <c r="B612" s="42" t="s">
        <v>9318</v>
      </c>
      <c r="C612" t="s">
        <v>9319</v>
      </c>
      <c r="D612" t="s">
        <v>8785</v>
      </c>
      <c r="E612" t="s">
        <v>897</v>
      </c>
      <c r="F612">
        <v>2013</v>
      </c>
      <c r="G612">
        <v>2017</v>
      </c>
      <c r="H612" s="42" t="s">
        <v>9320</v>
      </c>
      <c r="I612" s="42" t="s">
        <v>8111</v>
      </c>
      <c r="J612" s="47">
        <v>63995</v>
      </c>
      <c r="K612" s="46">
        <v>0</v>
      </c>
      <c r="L612" t="s">
        <v>10186</v>
      </c>
      <c r="M612" s="69" t="s">
        <v>10147</v>
      </c>
    </row>
    <row r="613" spans="1:14" hidden="1" x14ac:dyDescent="0.2">
      <c r="B613" s="42" t="s">
        <v>9321</v>
      </c>
      <c r="C613" t="s">
        <v>9322</v>
      </c>
      <c r="D613" t="s">
        <v>8785</v>
      </c>
      <c r="E613" t="s">
        <v>897</v>
      </c>
      <c r="F613">
        <v>2013</v>
      </c>
      <c r="G613">
        <v>2017</v>
      </c>
      <c r="H613" s="42" t="s">
        <v>9323</v>
      </c>
      <c r="I613" s="42" t="s">
        <v>8147</v>
      </c>
      <c r="J613" s="47">
        <v>26052.26</v>
      </c>
      <c r="K613" s="46">
        <v>0</v>
      </c>
      <c r="L613" t="s">
        <v>10186</v>
      </c>
      <c r="M613" t="s">
        <v>10143</v>
      </c>
      <c r="N613" t="s">
        <v>10144</v>
      </c>
    </row>
    <row r="614" spans="1:14" x14ac:dyDescent="0.2">
      <c r="A614" t="s">
        <v>8075</v>
      </c>
      <c r="B614" s="42" t="s">
        <v>9321</v>
      </c>
      <c r="C614" t="s">
        <v>9322</v>
      </c>
      <c r="D614" t="s">
        <v>8785</v>
      </c>
      <c r="E614" t="s">
        <v>897</v>
      </c>
      <c r="F614">
        <v>2013</v>
      </c>
      <c r="G614">
        <v>2017</v>
      </c>
      <c r="H614" s="42" t="s">
        <v>9323</v>
      </c>
      <c r="I614" s="42" t="s">
        <v>8132</v>
      </c>
      <c r="J614" s="47">
        <v>17889.240000000002</v>
      </c>
      <c r="K614" s="46">
        <v>0</v>
      </c>
      <c r="L614" t="s">
        <v>10186</v>
      </c>
      <c r="M614" s="69" t="s">
        <v>10147</v>
      </c>
    </row>
    <row r="615" spans="1:14" x14ac:dyDescent="0.2">
      <c r="A615" t="s">
        <v>8075</v>
      </c>
      <c r="B615" s="42" t="s">
        <v>9324</v>
      </c>
      <c r="C615" t="s">
        <v>9325</v>
      </c>
      <c r="D615" t="s">
        <v>8785</v>
      </c>
      <c r="E615" t="s">
        <v>897</v>
      </c>
      <c r="F615">
        <v>2013</v>
      </c>
      <c r="G615">
        <v>2017</v>
      </c>
      <c r="H615" s="42" t="s">
        <v>9326</v>
      </c>
      <c r="I615" s="42" t="s">
        <v>8075</v>
      </c>
      <c r="J615" s="47">
        <v>55537</v>
      </c>
      <c r="K615" s="46">
        <v>0</v>
      </c>
      <c r="L615" t="s">
        <v>10186</v>
      </c>
      <c r="M615" s="69" t="s">
        <v>10147</v>
      </c>
    </row>
    <row r="616" spans="1:14" x14ac:dyDescent="0.2">
      <c r="A616" t="s">
        <v>8689</v>
      </c>
      <c r="B616" s="42" t="s">
        <v>9327</v>
      </c>
      <c r="C616" t="s">
        <v>9328</v>
      </c>
      <c r="D616" t="s">
        <v>9329</v>
      </c>
      <c r="E616" t="s">
        <v>897</v>
      </c>
      <c r="F616">
        <v>2015</v>
      </c>
      <c r="G616">
        <v>2019</v>
      </c>
      <c r="H616" s="42" t="s">
        <v>9330</v>
      </c>
      <c r="I616" s="42" t="s">
        <v>9331</v>
      </c>
      <c r="J616" s="48">
        <v>27000</v>
      </c>
      <c r="K616" s="46">
        <v>0</v>
      </c>
      <c r="L616" t="s">
        <v>10186</v>
      </c>
      <c r="M616" s="69" t="s">
        <v>10147</v>
      </c>
    </row>
    <row r="617" spans="1:14" x14ac:dyDescent="0.2">
      <c r="A617" t="s">
        <v>4698</v>
      </c>
      <c r="B617" s="42" t="s">
        <v>9332</v>
      </c>
      <c r="C617" t="s">
        <v>9333</v>
      </c>
      <c r="D617" t="s">
        <v>9329</v>
      </c>
      <c r="E617" t="s">
        <v>897</v>
      </c>
      <c r="F617">
        <v>2015</v>
      </c>
      <c r="G617">
        <v>2019</v>
      </c>
      <c r="H617" s="42" t="s">
        <v>9334</v>
      </c>
      <c r="I617" s="42" t="s">
        <v>9335</v>
      </c>
      <c r="J617" s="48">
        <v>23616</v>
      </c>
      <c r="K617" s="46">
        <v>0</v>
      </c>
      <c r="L617" t="s">
        <v>10186</v>
      </c>
      <c r="M617" s="69" t="s">
        <v>10147</v>
      </c>
    </row>
    <row r="618" spans="1:14" ht="25.5" x14ac:dyDescent="0.2">
      <c r="A618" t="s">
        <v>8091</v>
      </c>
      <c r="B618" s="42" t="s">
        <v>9336</v>
      </c>
      <c r="C618" t="s">
        <v>9337</v>
      </c>
      <c r="D618" t="s">
        <v>9329</v>
      </c>
      <c r="E618" t="s">
        <v>897</v>
      </c>
      <c r="F618">
        <v>2015</v>
      </c>
      <c r="G618">
        <v>2019</v>
      </c>
      <c r="H618" s="42" t="s">
        <v>9338</v>
      </c>
      <c r="I618" s="42" t="s">
        <v>9339</v>
      </c>
      <c r="J618" s="48">
        <v>35968</v>
      </c>
      <c r="K618" s="46">
        <v>0</v>
      </c>
      <c r="L618" t="s">
        <v>10186</v>
      </c>
      <c r="M618" s="69" t="s">
        <v>10147</v>
      </c>
    </row>
    <row r="619" spans="1:14" ht="25.5" x14ac:dyDescent="0.2">
      <c r="A619" t="s">
        <v>8075</v>
      </c>
      <c r="B619" s="42" t="s">
        <v>9340</v>
      </c>
      <c r="C619" t="s">
        <v>9341</v>
      </c>
      <c r="D619" t="s">
        <v>9329</v>
      </c>
      <c r="E619" t="s">
        <v>897</v>
      </c>
      <c r="F619">
        <v>2015</v>
      </c>
      <c r="G619">
        <v>2018</v>
      </c>
      <c r="H619" s="42" t="s">
        <v>9342</v>
      </c>
      <c r="I619" s="42" t="s">
        <v>9343</v>
      </c>
      <c r="J619" s="48">
        <v>13927</v>
      </c>
      <c r="K619" s="46">
        <v>0</v>
      </c>
      <c r="L619" t="s">
        <v>10186</v>
      </c>
      <c r="M619" s="69" t="s">
        <v>10147</v>
      </c>
    </row>
    <row r="620" spans="1:14" hidden="1" x14ac:dyDescent="0.2">
      <c r="B620" s="42" t="s">
        <v>9340</v>
      </c>
      <c r="C620" t="s">
        <v>9341</v>
      </c>
      <c r="D620" t="s">
        <v>9329</v>
      </c>
      <c r="E620" t="s">
        <v>897</v>
      </c>
      <c r="F620">
        <v>2015</v>
      </c>
      <c r="G620">
        <v>2018</v>
      </c>
      <c r="H620" s="42" t="s">
        <v>9342</v>
      </c>
      <c r="I620" s="42" t="s">
        <v>8850</v>
      </c>
      <c r="J620" s="48">
        <v>19846</v>
      </c>
      <c r="K620" s="46">
        <v>0</v>
      </c>
      <c r="L620" t="s">
        <v>10186</v>
      </c>
      <c r="M620" t="s">
        <v>10143</v>
      </c>
      <c r="N620" t="s">
        <v>10144</v>
      </c>
    </row>
    <row r="621" spans="1:14" ht="25.5" x14ac:dyDescent="0.2">
      <c r="A621" t="s">
        <v>8075</v>
      </c>
      <c r="B621" s="42" t="s">
        <v>9344</v>
      </c>
      <c r="C621" t="s">
        <v>9345</v>
      </c>
      <c r="D621" t="s">
        <v>9329</v>
      </c>
      <c r="E621" t="s">
        <v>897</v>
      </c>
      <c r="F621">
        <v>2015</v>
      </c>
      <c r="G621">
        <v>2019</v>
      </c>
      <c r="H621" s="42" t="s">
        <v>9346</v>
      </c>
      <c r="I621" s="42" t="s">
        <v>9347</v>
      </c>
      <c r="J621" s="48">
        <v>10517</v>
      </c>
      <c r="K621" s="46">
        <v>0</v>
      </c>
      <c r="L621" t="s">
        <v>10186</v>
      </c>
      <c r="M621" s="69" t="s">
        <v>10147</v>
      </c>
    </row>
    <row r="622" spans="1:14" ht="25.5" hidden="1" x14ac:dyDescent="0.2">
      <c r="B622" s="42" t="s">
        <v>9348</v>
      </c>
      <c r="C622" t="s">
        <v>9349</v>
      </c>
      <c r="D622" t="s">
        <v>9329</v>
      </c>
      <c r="E622" t="s">
        <v>897</v>
      </c>
      <c r="F622">
        <v>2015</v>
      </c>
      <c r="G622">
        <v>2018</v>
      </c>
      <c r="H622" s="42" t="s">
        <v>9350</v>
      </c>
      <c r="I622" s="42" t="s">
        <v>9351</v>
      </c>
      <c r="J622" s="48">
        <v>13646</v>
      </c>
      <c r="K622" s="46">
        <v>0</v>
      </c>
      <c r="L622" t="s">
        <v>10186</v>
      </c>
      <c r="M622" t="s">
        <v>10143</v>
      </c>
      <c r="N622" t="s">
        <v>10144</v>
      </c>
    </row>
    <row r="623" spans="1:14" x14ac:dyDescent="0.2">
      <c r="A623" t="s">
        <v>8075</v>
      </c>
      <c r="B623" s="42" t="s">
        <v>9348</v>
      </c>
      <c r="C623" t="s">
        <v>9349</v>
      </c>
      <c r="D623" t="s">
        <v>9329</v>
      </c>
      <c r="E623" t="s">
        <v>897</v>
      </c>
      <c r="F623">
        <v>2015</v>
      </c>
      <c r="G623">
        <v>2018</v>
      </c>
      <c r="H623" s="42" t="s">
        <v>9350</v>
      </c>
      <c r="I623" s="42" t="s">
        <v>9352</v>
      </c>
      <c r="J623" s="48">
        <v>10000</v>
      </c>
      <c r="K623" s="46">
        <v>0</v>
      </c>
      <c r="L623" t="s">
        <v>10186</v>
      </c>
      <c r="M623" s="69" t="s">
        <v>10147</v>
      </c>
    </row>
    <row r="624" spans="1:14" x14ac:dyDescent="0.2">
      <c r="A624" t="s">
        <v>935</v>
      </c>
      <c r="B624" s="42" t="s">
        <v>9348</v>
      </c>
      <c r="C624" t="s">
        <v>9349</v>
      </c>
      <c r="D624" t="s">
        <v>9329</v>
      </c>
      <c r="E624" t="s">
        <v>897</v>
      </c>
      <c r="F624">
        <v>2015</v>
      </c>
      <c r="G624">
        <v>2018</v>
      </c>
      <c r="H624" s="42" t="s">
        <v>9350</v>
      </c>
      <c r="I624" s="42" t="s">
        <v>9353</v>
      </c>
      <c r="J624" s="48">
        <v>6498</v>
      </c>
      <c r="K624" s="46">
        <v>0</v>
      </c>
      <c r="L624" t="s">
        <v>10186</v>
      </c>
      <c r="M624" s="69" t="s">
        <v>10147</v>
      </c>
    </row>
    <row r="625" spans="1:14" hidden="1" x14ac:dyDescent="0.2">
      <c r="B625" s="42" t="s">
        <v>9348</v>
      </c>
      <c r="C625" t="s">
        <v>9349</v>
      </c>
      <c r="D625" t="s">
        <v>9329</v>
      </c>
      <c r="E625" t="s">
        <v>897</v>
      </c>
      <c r="F625">
        <v>2015</v>
      </c>
      <c r="G625">
        <v>2018</v>
      </c>
      <c r="H625" s="42" t="s">
        <v>9350</v>
      </c>
      <c r="I625" s="42" t="s">
        <v>8191</v>
      </c>
      <c r="J625" s="48">
        <v>10000</v>
      </c>
      <c r="K625" s="46">
        <v>0</v>
      </c>
      <c r="L625" t="s">
        <v>10186</v>
      </c>
      <c r="M625" t="s">
        <v>10143</v>
      </c>
      <c r="N625" t="s">
        <v>10144</v>
      </c>
    </row>
    <row r="626" spans="1:14" hidden="1" x14ac:dyDescent="0.2">
      <c r="B626" s="42" t="s">
        <v>9354</v>
      </c>
      <c r="C626" t="s">
        <v>9355</v>
      </c>
      <c r="D626" t="s">
        <v>9329</v>
      </c>
      <c r="E626" t="s">
        <v>897</v>
      </c>
      <c r="F626">
        <v>2015</v>
      </c>
      <c r="G626">
        <v>2019</v>
      </c>
      <c r="H626" s="42" t="s">
        <v>9356</v>
      </c>
      <c r="I626" s="42" t="s">
        <v>9357</v>
      </c>
      <c r="J626" s="48">
        <v>17670</v>
      </c>
      <c r="K626" s="46">
        <v>0</v>
      </c>
      <c r="L626" t="s">
        <v>10186</v>
      </c>
      <c r="M626" t="s">
        <v>10143</v>
      </c>
      <c r="N626" t="s">
        <v>10144</v>
      </c>
    </row>
    <row r="627" spans="1:14" x14ac:dyDescent="0.2">
      <c r="A627" t="s">
        <v>8181</v>
      </c>
      <c r="B627" s="42" t="s">
        <v>9354</v>
      </c>
      <c r="C627" t="s">
        <v>9355</v>
      </c>
      <c r="D627" t="s">
        <v>9329</v>
      </c>
      <c r="E627" t="s">
        <v>897</v>
      </c>
      <c r="F627">
        <v>2015</v>
      </c>
      <c r="G627">
        <v>2019</v>
      </c>
      <c r="H627" s="42" t="s">
        <v>9356</v>
      </c>
      <c r="I627" s="42" t="s">
        <v>9358</v>
      </c>
      <c r="J627" s="48">
        <v>4860</v>
      </c>
      <c r="K627" s="46">
        <v>0</v>
      </c>
      <c r="L627" t="s">
        <v>10186</v>
      </c>
      <c r="M627" s="69" t="s">
        <v>10147</v>
      </c>
    </row>
    <row r="628" spans="1:14" ht="25.5" x14ac:dyDescent="0.2">
      <c r="A628" t="s">
        <v>8075</v>
      </c>
      <c r="B628" s="42" t="s">
        <v>9359</v>
      </c>
      <c r="C628" t="s">
        <v>9360</v>
      </c>
      <c r="D628" t="s">
        <v>9329</v>
      </c>
      <c r="E628" t="s">
        <v>897</v>
      </c>
      <c r="F628">
        <v>2015</v>
      </c>
      <c r="G628">
        <v>2019</v>
      </c>
      <c r="H628" s="42" t="s">
        <v>9361</v>
      </c>
      <c r="I628" s="42" t="s">
        <v>9362</v>
      </c>
      <c r="J628" s="48">
        <v>18350</v>
      </c>
      <c r="K628" s="46">
        <v>0</v>
      </c>
      <c r="L628" t="s">
        <v>10184</v>
      </c>
      <c r="M628" s="69" t="s">
        <v>10147</v>
      </c>
    </row>
    <row r="629" spans="1:14" ht="25.5" hidden="1" x14ac:dyDescent="0.2">
      <c r="B629" s="42" t="s">
        <v>9363</v>
      </c>
      <c r="C629" t="s">
        <v>9364</v>
      </c>
      <c r="D629" t="s">
        <v>9329</v>
      </c>
      <c r="E629" t="s">
        <v>897</v>
      </c>
      <c r="F629">
        <v>2015</v>
      </c>
      <c r="G629">
        <v>2018</v>
      </c>
      <c r="H629" s="42" t="s">
        <v>9365</v>
      </c>
      <c r="I629" s="42" t="s">
        <v>9366</v>
      </c>
      <c r="J629" s="48">
        <v>19356</v>
      </c>
      <c r="K629" s="46">
        <v>0</v>
      </c>
      <c r="L629" t="s">
        <v>10186</v>
      </c>
      <c r="M629" t="s">
        <v>10143</v>
      </c>
      <c r="N629" t="s">
        <v>10144</v>
      </c>
    </row>
    <row r="630" spans="1:14" ht="25.5" x14ac:dyDescent="0.2">
      <c r="A630" t="s">
        <v>8084</v>
      </c>
      <c r="B630" s="42" t="s">
        <v>9363</v>
      </c>
      <c r="C630" t="s">
        <v>9364</v>
      </c>
      <c r="D630" t="s">
        <v>9329</v>
      </c>
      <c r="E630" t="s">
        <v>897</v>
      </c>
      <c r="F630">
        <v>2015</v>
      </c>
      <c r="G630">
        <v>2018</v>
      </c>
      <c r="H630" s="42" t="s">
        <v>9365</v>
      </c>
      <c r="I630" s="42" t="s">
        <v>9367</v>
      </c>
      <c r="J630" s="48">
        <v>26235</v>
      </c>
      <c r="K630" s="46">
        <v>0</v>
      </c>
      <c r="L630" t="s">
        <v>10186</v>
      </c>
      <c r="M630" s="69" t="s">
        <v>10147</v>
      </c>
    </row>
    <row r="631" spans="1:14" x14ac:dyDescent="0.2">
      <c r="A631" t="s">
        <v>935</v>
      </c>
      <c r="B631" s="42" t="s">
        <v>9363</v>
      </c>
      <c r="C631" t="s">
        <v>9364</v>
      </c>
      <c r="D631" t="s">
        <v>9329</v>
      </c>
      <c r="E631" t="s">
        <v>897</v>
      </c>
      <c r="F631">
        <v>2015</v>
      </c>
      <c r="G631">
        <v>2018</v>
      </c>
      <c r="H631" s="42" t="s">
        <v>9365</v>
      </c>
      <c r="I631" s="42" t="s">
        <v>9353</v>
      </c>
      <c r="J631" s="48">
        <v>1514</v>
      </c>
      <c r="K631" s="46">
        <v>0</v>
      </c>
      <c r="L631" t="s">
        <v>10186</v>
      </c>
      <c r="M631" s="69" t="s">
        <v>10147</v>
      </c>
    </row>
    <row r="632" spans="1:14" ht="25.5" x14ac:dyDescent="0.2">
      <c r="A632" t="s">
        <v>8084</v>
      </c>
      <c r="B632" s="42" t="s">
        <v>9368</v>
      </c>
      <c r="C632" t="s">
        <v>9369</v>
      </c>
      <c r="D632" t="s">
        <v>9329</v>
      </c>
      <c r="E632" t="s">
        <v>897</v>
      </c>
      <c r="F632">
        <v>2015</v>
      </c>
      <c r="G632">
        <v>2019</v>
      </c>
      <c r="H632" s="42" t="s">
        <v>9370</v>
      </c>
      <c r="I632" s="42" t="s">
        <v>9371</v>
      </c>
      <c r="J632" s="48">
        <v>29745</v>
      </c>
      <c r="K632" s="46">
        <v>0</v>
      </c>
      <c r="L632" t="s">
        <v>10186</v>
      </c>
      <c r="M632" s="69" t="s">
        <v>10147</v>
      </c>
    </row>
    <row r="633" spans="1:14" hidden="1" x14ac:dyDescent="0.2">
      <c r="B633" s="42" t="s">
        <v>9372</v>
      </c>
      <c r="C633" t="s">
        <v>9373</v>
      </c>
      <c r="D633" t="s">
        <v>9329</v>
      </c>
      <c r="E633" t="s">
        <v>897</v>
      </c>
      <c r="F633">
        <v>2015</v>
      </c>
      <c r="G633">
        <v>2019</v>
      </c>
      <c r="H633" s="42" t="s">
        <v>9374</v>
      </c>
      <c r="I633" s="42" t="s">
        <v>9375</v>
      </c>
      <c r="J633" s="48">
        <v>13625</v>
      </c>
      <c r="K633" s="46">
        <v>0</v>
      </c>
      <c r="L633" t="s">
        <v>10184</v>
      </c>
      <c r="M633" t="s">
        <v>10143</v>
      </c>
      <c r="N633" t="s">
        <v>10144</v>
      </c>
    </row>
    <row r="634" spans="1:14" ht="25.5" hidden="1" x14ac:dyDescent="0.2">
      <c r="B634" s="42" t="s">
        <v>9372</v>
      </c>
      <c r="C634" t="s">
        <v>9373</v>
      </c>
      <c r="D634" t="s">
        <v>9329</v>
      </c>
      <c r="E634" t="s">
        <v>897</v>
      </c>
      <c r="F634">
        <v>2015</v>
      </c>
      <c r="G634">
        <v>2019</v>
      </c>
      <c r="H634" s="42" t="s">
        <v>9374</v>
      </c>
      <c r="I634" s="42" t="s">
        <v>9376</v>
      </c>
      <c r="J634" s="48">
        <v>15583</v>
      </c>
      <c r="K634" s="46">
        <v>0</v>
      </c>
      <c r="L634" t="s">
        <v>10184</v>
      </c>
      <c r="M634" t="s">
        <v>10143</v>
      </c>
      <c r="N634" t="s">
        <v>10144</v>
      </c>
    </row>
    <row r="635" spans="1:14" x14ac:dyDescent="0.2">
      <c r="A635" t="s">
        <v>935</v>
      </c>
      <c r="B635" s="42" t="s">
        <v>9372</v>
      </c>
      <c r="C635" t="s">
        <v>9373</v>
      </c>
      <c r="D635" t="s">
        <v>9329</v>
      </c>
      <c r="E635" t="s">
        <v>897</v>
      </c>
      <c r="F635">
        <v>2015</v>
      </c>
      <c r="G635">
        <v>2019</v>
      </c>
      <c r="H635" s="42" t="s">
        <v>9374</v>
      </c>
      <c r="I635" s="42" t="s">
        <v>9353</v>
      </c>
      <c r="J635" s="48">
        <v>1415</v>
      </c>
      <c r="K635" s="46">
        <v>0</v>
      </c>
      <c r="L635" t="s">
        <v>10184</v>
      </c>
      <c r="M635" s="69" t="s">
        <v>10147</v>
      </c>
    </row>
    <row r="636" spans="1:14" ht="25.5" x14ac:dyDescent="0.2">
      <c r="A636" t="s">
        <v>8170</v>
      </c>
      <c r="B636" s="42" t="s">
        <v>9372</v>
      </c>
      <c r="C636" t="s">
        <v>9373</v>
      </c>
      <c r="D636" t="s">
        <v>9329</v>
      </c>
      <c r="E636" t="s">
        <v>897</v>
      </c>
      <c r="F636">
        <v>2015</v>
      </c>
      <c r="G636">
        <v>2019</v>
      </c>
      <c r="H636" s="42" t="s">
        <v>9374</v>
      </c>
      <c r="I636" s="42" t="s">
        <v>9377</v>
      </c>
      <c r="J636" s="48">
        <v>10000</v>
      </c>
      <c r="K636" s="46">
        <v>0</v>
      </c>
      <c r="L636" t="s">
        <v>10184</v>
      </c>
      <c r="M636" s="69" t="s">
        <v>10147</v>
      </c>
    </row>
    <row r="637" spans="1:14" x14ac:dyDescent="0.2">
      <c r="A637" t="s">
        <v>8181</v>
      </c>
      <c r="B637" s="42" t="s">
        <v>9378</v>
      </c>
      <c r="C637" t="s">
        <v>9379</v>
      </c>
      <c r="D637" t="s">
        <v>9329</v>
      </c>
      <c r="E637" t="s">
        <v>897</v>
      </c>
      <c r="F637">
        <v>2015</v>
      </c>
      <c r="G637">
        <v>2019</v>
      </c>
      <c r="H637" s="42" t="s">
        <v>9380</v>
      </c>
      <c r="I637" s="42" t="s">
        <v>9381</v>
      </c>
      <c r="J637" s="48">
        <v>20014</v>
      </c>
      <c r="K637" s="46">
        <v>0</v>
      </c>
      <c r="L637" t="s">
        <v>10186</v>
      </c>
      <c r="M637" s="69" t="s">
        <v>10147</v>
      </c>
    </row>
    <row r="638" spans="1:14" x14ac:dyDescent="0.2">
      <c r="A638" t="s">
        <v>8181</v>
      </c>
      <c r="B638" s="42" t="s">
        <v>9382</v>
      </c>
      <c r="C638" t="s">
        <v>9383</v>
      </c>
      <c r="D638" t="s">
        <v>9329</v>
      </c>
      <c r="E638" t="s">
        <v>897</v>
      </c>
      <c r="F638">
        <v>2015</v>
      </c>
      <c r="G638">
        <v>2019</v>
      </c>
      <c r="H638" s="42" t="s">
        <v>9384</v>
      </c>
      <c r="I638" s="42" t="s">
        <v>9385</v>
      </c>
      <c r="J638" s="48">
        <v>9959</v>
      </c>
      <c r="K638" s="46">
        <v>0</v>
      </c>
      <c r="L638" t="s">
        <v>10184</v>
      </c>
      <c r="M638" s="69" t="s">
        <v>10147</v>
      </c>
    </row>
    <row r="639" spans="1:14" x14ac:dyDescent="0.2">
      <c r="A639" t="s">
        <v>8075</v>
      </c>
      <c r="B639" s="42" t="s">
        <v>9382</v>
      </c>
      <c r="C639" t="s">
        <v>9383</v>
      </c>
      <c r="D639" t="s">
        <v>9329</v>
      </c>
      <c r="E639" t="s">
        <v>897</v>
      </c>
      <c r="F639">
        <v>2015</v>
      </c>
      <c r="G639">
        <v>2019</v>
      </c>
      <c r="H639" s="42" t="s">
        <v>9384</v>
      </c>
      <c r="I639" s="42" t="s">
        <v>8075</v>
      </c>
      <c r="J639" s="48">
        <v>7800</v>
      </c>
      <c r="K639" s="46">
        <v>0</v>
      </c>
      <c r="L639" t="s">
        <v>10184</v>
      </c>
      <c r="M639" s="69" t="s">
        <v>10147</v>
      </c>
    </row>
    <row r="640" spans="1:14" ht="25.5" x14ac:dyDescent="0.2">
      <c r="A640" t="s">
        <v>4698</v>
      </c>
      <c r="B640" s="42" t="s">
        <v>9386</v>
      </c>
      <c r="C640" t="s">
        <v>9387</v>
      </c>
      <c r="D640" t="s">
        <v>9329</v>
      </c>
      <c r="E640" t="s">
        <v>897</v>
      </c>
      <c r="F640">
        <v>2015</v>
      </c>
      <c r="G640">
        <v>2019</v>
      </c>
      <c r="H640" s="42" t="s">
        <v>9388</v>
      </c>
      <c r="I640" s="42" t="s">
        <v>9389</v>
      </c>
      <c r="J640" s="48">
        <v>3125</v>
      </c>
      <c r="K640" s="46">
        <v>0</v>
      </c>
      <c r="L640" t="s">
        <v>10186</v>
      </c>
      <c r="M640" s="69" t="s">
        <v>10147</v>
      </c>
    </row>
    <row r="641" spans="1:14" x14ac:dyDescent="0.2">
      <c r="A641" t="s">
        <v>8099</v>
      </c>
      <c r="B641" s="42" t="s">
        <v>9386</v>
      </c>
      <c r="C641" t="s">
        <v>9387</v>
      </c>
      <c r="D641" t="s">
        <v>9329</v>
      </c>
      <c r="E641" t="s">
        <v>897</v>
      </c>
      <c r="F641">
        <v>2015</v>
      </c>
      <c r="G641">
        <v>2019</v>
      </c>
      <c r="H641" s="42" t="s">
        <v>9388</v>
      </c>
      <c r="I641" s="42" t="s">
        <v>9390</v>
      </c>
      <c r="J641" s="48">
        <v>20527</v>
      </c>
      <c r="K641" s="46">
        <v>0</v>
      </c>
      <c r="L641" t="s">
        <v>10186</v>
      </c>
      <c r="M641" s="69" t="s">
        <v>10147</v>
      </c>
    </row>
    <row r="642" spans="1:14" x14ac:dyDescent="0.2">
      <c r="A642" t="s">
        <v>935</v>
      </c>
      <c r="B642" s="42" t="s">
        <v>9386</v>
      </c>
      <c r="C642" t="s">
        <v>9387</v>
      </c>
      <c r="D642" t="s">
        <v>9329</v>
      </c>
      <c r="E642" t="s">
        <v>897</v>
      </c>
      <c r="F642">
        <v>2015</v>
      </c>
      <c r="G642">
        <v>2019</v>
      </c>
      <c r="H642" s="42" t="s">
        <v>9388</v>
      </c>
      <c r="I642" s="42" t="s">
        <v>9353</v>
      </c>
      <c r="J642" s="48">
        <v>3125</v>
      </c>
      <c r="K642" s="46">
        <v>0</v>
      </c>
      <c r="L642" t="s">
        <v>10186</v>
      </c>
      <c r="M642" s="69" t="s">
        <v>10147</v>
      </c>
    </row>
    <row r="643" spans="1:14" hidden="1" x14ac:dyDescent="0.2">
      <c r="B643" s="42" t="s">
        <v>9391</v>
      </c>
      <c r="C643" t="s">
        <v>9392</v>
      </c>
      <c r="D643" t="s">
        <v>9329</v>
      </c>
      <c r="E643" t="s">
        <v>897</v>
      </c>
      <c r="F643">
        <v>2015</v>
      </c>
      <c r="G643">
        <v>2019</v>
      </c>
      <c r="H643" s="42" t="s">
        <v>9393</v>
      </c>
      <c r="I643" s="42" t="s">
        <v>9394</v>
      </c>
      <c r="J643" s="48">
        <v>7232</v>
      </c>
      <c r="K643" s="46">
        <v>0</v>
      </c>
      <c r="L643" t="s">
        <v>10184</v>
      </c>
      <c r="M643" t="s">
        <v>10143</v>
      </c>
      <c r="N643" t="s">
        <v>10144</v>
      </c>
    </row>
    <row r="644" spans="1:14" ht="25.5" x14ac:dyDescent="0.2">
      <c r="A644" t="s">
        <v>4698</v>
      </c>
      <c r="B644" s="42" t="s">
        <v>9391</v>
      </c>
      <c r="C644" t="s">
        <v>9392</v>
      </c>
      <c r="D644" t="s">
        <v>9329</v>
      </c>
      <c r="E644" t="s">
        <v>897</v>
      </c>
      <c r="F644">
        <v>2015</v>
      </c>
      <c r="G644">
        <v>2019</v>
      </c>
      <c r="H644" s="42" t="s">
        <v>9393</v>
      </c>
      <c r="I644" s="42" t="s">
        <v>9395</v>
      </c>
      <c r="J644" s="48">
        <v>5680</v>
      </c>
      <c r="K644" s="46">
        <v>0</v>
      </c>
      <c r="L644" t="s">
        <v>10184</v>
      </c>
      <c r="M644" s="69" t="s">
        <v>10147</v>
      </c>
    </row>
    <row r="645" spans="1:14" hidden="1" x14ac:dyDescent="0.2">
      <c r="B645" s="42" t="s">
        <v>9391</v>
      </c>
      <c r="C645" t="s">
        <v>9392</v>
      </c>
      <c r="D645" t="s">
        <v>9329</v>
      </c>
      <c r="E645" t="s">
        <v>897</v>
      </c>
      <c r="F645">
        <v>2015</v>
      </c>
      <c r="G645">
        <v>2019</v>
      </c>
      <c r="H645" s="42" t="s">
        <v>9393</v>
      </c>
      <c r="I645" s="42" t="s">
        <v>8090</v>
      </c>
      <c r="J645" s="48">
        <v>8185</v>
      </c>
      <c r="K645" s="46">
        <v>0</v>
      </c>
      <c r="L645" t="s">
        <v>10184</v>
      </c>
      <c r="M645" t="s">
        <v>10143</v>
      </c>
      <c r="N645" t="s">
        <v>10144</v>
      </c>
    </row>
    <row r="646" spans="1:14" ht="25.5" x14ac:dyDescent="0.2">
      <c r="A646" t="s">
        <v>4698</v>
      </c>
      <c r="B646" s="42" t="s">
        <v>9396</v>
      </c>
      <c r="C646" t="s">
        <v>9397</v>
      </c>
      <c r="D646" t="s">
        <v>9329</v>
      </c>
      <c r="E646" t="s">
        <v>897</v>
      </c>
      <c r="F646">
        <v>2015</v>
      </c>
      <c r="G646">
        <v>2019</v>
      </c>
      <c r="H646" s="42" t="s">
        <v>9398</v>
      </c>
      <c r="I646" s="42" t="s">
        <v>9389</v>
      </c>
      <c r="J646" s="48">
        <v>10000</v>
      </c>
      <c r="K646" s="46">
        <v>0</v>
      </c>
      <c r="L646" t="s">
        <v>10186</v>
      </c>
      <c r="M646" s="69" t="s">
        <v>10147</v>
      </c>
    </row>
    <row r="647" spans="1:14" x14ac:dyDescent="0.2">
      <c r="A647" t="s">
        <v>8099</v>
      </c>
      <c r="B647" s="42" t="s">
        <v>9396</v>
      </c>
      <c r="C647" t="s">
        <v>9397</v>
      </c>
      <c r="D647" t="s">
        <v>9329</v>
      </c>
      <c r="E647" t="s">
        <v>897</v>
      </c>
      <c r="F647">
        <v>2015</v>
      </c>
      <c r="G647">
        <v>2019</v>
      </c>
      <c r="H647" s="42" t="s">
        <v>9398</v>
      </c>
      <c r="I647" s="42" t="s">
        <v>9390</v>
      </c>
      <c r="J647" s="48">
        <v>10000</v>
      </c>
      <c r="K647" s="46">
        <v>0</v>
      </c>
      <c r="L647" t="s">
        <v>10186</v>
      </c>
      <c r="M647" s="69" t="s">
        <v>10147</v>
      </c>
    </row>
    <row r="648" spans="1:14" x14ac:dyDescent="0.2">
      <c r="A648" t="s">
        <v>935</v>
      </c>
      <c r="B648" s="42" t="s">
        <v>9396</v>
      </c>
      <c r="C648" t="s">
        <v>9397</v>
      </c>
      <c r="D648" t="s">
        <v>9329</v>
      </c>
      <c r="E648" t="s">
        <v>897</v>
      </c>
      <c r="F648">
        <v>2015</v>
      </c>
      <c r="G648">
        <v>2019</v>
      </c>
      <c r="H648" s="42" t="s">
        <v>9398</v>
      </c>
      <c r="I648" s="42" t="s">
        <v>9353</v>
      </c>
      <c r="J648" s="48">
        <v>15000</v>
      </c>
      <c r="K648" s="46">
        <v>0</v>
      </c>
      <c r="L648" t="s">
        <v>10186</v>
      </c>
      <c r="M648" s="69" t="s">
        <v>10147</v>
      </c>
    </row>
    <row r="649" spans="1:14" x14ac:dyDescent="0.2">
      <c r="A649" t="s">
        <v>8095</v>
      </c>
      <c r="B649" s="42" t="s">
        <v>9399</v>
      </c>
      <c r="C649" t="s">
        <v>9400</v>
      </c>
      <c r="D649" t="s">
        <v>9329</v>
      </c>
      <c r="E649" t="s">
        <v>897</v>
      </c>
      <c r="F649">
        <v>2015</v>
      </c>
      <c r="G649">
        <v>2018</v>
      </c>
      <c r="H649" s="42" t="s">
        <v>9401</v>
      </c>
      <c r="I649" s="42" t="s">
        <v>9402</v>
      </c>
      <c r="J649" s="48">
        <v>36271</v>
      </c>
      <c r="K649" s="46">
        <v>0</v>
      </c>
      <c r="L649" t="s">
        <v>10185</v>
      </c>
      <c r="M649" s="69" t="s">
        <v>10147</v>
      </c>
    </row>
    <row r="650" spans="1:14" hidden="1" x14ac:dyDescent="0.2">
      <c r="B650" s="42" t="s">
        <v>9399</v>
      </c>
      <c r="C650" t="s">
        <v>9400</v>
      </c>
      <c r="D650" t="s">
        <v>9329</v>
      </c>
      <c r="E650" t="s">
        <v>897</v>
      </c>
      <c r="F650">
        <v>2015</v>
      </c>
      <c r="G650">
        <v>2018</v>
      </c>
      <c r="H650" s="42" t="s">
        <v>9401</v>
      </c>
      <c r="I650" s="42" t="s">
        <v>8351</v>
      </c>
      <c r="J650" s="48">
        <v>9678</v>
      </c>
      <c r="K650" s="46">
        <v>0</v>
      </c>
      <c r="L650" t="s">
        <v>10185</v>
      </c>
      <c r="M650" t="s">
        <v>10143</v>
      </c>
      <c r="N650" t="s">
        <v>10144</v>
      </c>
    </row>
    <row r="651" spans="1:14" hidden="1" x14ac:dyDescent="0.2">
      <c r="B651" s="42" t="s">
        <v>9403</v>
      </c>
      <c r="C651" t="s">
        <v>9404</v>
      </c>
      <c r="D651" t="s">
        <v>9329</v>
      </c>
      <c r="E651" t="s">
        <v>897</v>
      </c>
      <c r="F651">
        <v>2015</v>
      </c>
      <c r="G651">
        <v>2019</v>
      </c>
      <c r="H651" s="42" t="s">
        <v>9405</v>
      </c>
      <c r="I651" s="42" t="s">
        <v>8118</v>
      </c>
      <c r="J651" s="48">
        <v>30181</v>
      </c>
      <c r="K651" s="46">
        <v>0</v>
      </c>
      <c r="L651" t="s">
        <v>10186</v>
      </c>
      <c r="M651" t="s">
        <v>10143</v>
      </c>
      <c r="N651" t="s">
        <v>10144</v>
      </c>
    </row>
    <row r="652" spans="1:14" ht="25.5" hidden="1" x14ac:dyDescent="0.2">
      <c r="B652" s="42" t="s">
        <v>9406</v>
      </c>
      <c r="C652" t="s">
        <v>680</v>
      </c>
      <c r="D652" t="s">
        <v>9329</v>
      </c>
      <c r="E652" t="s">
        <v>897</v>
      </c>
      <c r="F652">
        <v>2015</v>
      </c>
      <c r="G652">
        <v>2019</v>
      </c>
      <c r="H652" s="42" t="s">
        <v>9407</v>
      </c>
      <c r="I652" s="42" t="s">
        <v>9408</v>
      </c>
      <c r="J652" s="48">
        <v>20540</v>
      </c>
      <c r="K652" s="46">
        <v>0</v>
      </c>
      <c r="L652" t="s">
        <v>10186</v>
      </c>
      <c r="M652" t="s">
        <v>10143</v>
      </c>
      <c r="N652" t="s">
        <v>10144</v>
      </c>
    </row>
    <row r="653" spans="1:14" ht="25.5" x14ac:dyDescent="0.2">
      <c r="A653" t="s">
        <v>8084</v>
      </c>
      <c r="B653" s="42" t="s">
        <v>9406</v>
      </c>
      <c r="C653" t="s">
        <v>680</v>
      </c>
      <c r="D653" t="s">
        <v>9329</v>
      </c>
      <c r="E653" t="s">
        <v>897</v>
      </c>
      <c r="F653">
        <v>2015</v>
      </c>
      <c r="G653">
        <v>2019</v>
      </c>
      <c r="H653" s="42" t="s">
        <v>9407</v>
      </c>
      <c r="I653" s="42" t="s">
        <v>9371</v>
      </c>
      <c r="J653" s="48">
        <v>0</v>
      </c>
      <c r="K653" s="46">
        <v>0</v>
      </c>
      <c r="L653" t="s">
        <v>10186</v>
      </c>
      <c r="M653" s="69" t="s">
        <v>10147</v>
      </c>
      <c r="N653" t="s">
        <v>10199</v>
      </c>
    </row>
    <row r="654" spans="1:14" x14ac:dyDescent="0.2">
      <c r="A654" t="s">
        <v>8091</v>
      </c>
      <c r="B654" s="42" t="s">
        <v>9406</v>
      </c>
      <c r="C654" t="s">
        <v>680</v>
      </c>
      <c r="D654" t="s">
        <v>9329</v>
      </c>
      <c r="E654" t="s">
        <v>897</v>
      </c>
      <c r="F654">
        <v>2015</v>
      </c>
      <c r="G654">
        <v>2019</v>
      </c>
      <c r="H654" s="42" t="s">
        <v>9407</v>
      </c>
      <c r="I654" s="42" t="s">
        <v>9339</v>
      </c>
      <c r="J654" s="48">
        <v>1752</v>
      </c>
      <c r="K654" s="46">
        <v>0</v>
      </c>
      <c r="L654" t="s">
        <v>10186</v>
      </c>
      <c r="M654" s="69" t="s">
        <v>10147</v>
      </c>
    </row>
    <row r="655" spans="1:14" x14ac:dyDescent="0.2">
      <c r="A655" t="s">
        <v>8075</v>
      </c>
      <c r="B655" s="42" t="s">
        <v>9409</v>
      </c>
      <c r="C655" t="s">
        <v>9410</v>
      </c>
      <c r="D655" t="s">
        <v>9329</v>
      </c>
      <c r="E655" t="s">
        <v>897</v>
      </c>
      <c r="F655">
        <v>2015</v>
      </c>
      <c r="G655">
        <v>2019</v>
      </c>
      <c r="H655" s="42" t="s">
        <v>9411</v>
      </c>
      <c r="I655" s="42" t="s">
        <v>9412</v>
      </c>
      <c r="J655" s="48">
        <v>12766</v>
      </c>
      <c r="K655" s="46">
        <v>0</v>
      </c>
      <c r="L655" t="s">
        <v>10186</v>
      </c>
      <c r="M655" s="69" t="s">
        <v>10147</v>
      </c>
    </row>
    <row r="656" spans="1:14" hidden="1" x14ac:dyDescent="0.2">
      <c r="B656" s="42" t="s">
        <v>9409</v>
      </c>
      <c r="C656" t="s">
        <v>9410</v>
      </c>
      <c r="D656" t="s">
        <v>9329</v>
      </c>
      <c r="E656" t="s">
        <v>897</v>
      </c>
      <c r="F656">
        <v>2015</v>
      </c>
      <c r="G656">
        <v>2019</v>
      </c>
      <c r="H656" s="42" t="s">
        <v>9411</v>
      </c>
      <c r="I656" s="42" t="s">
        <v>9413</v>
      </c>
      <c r="J656" s="48">
        <v>0</v>
      </c>
      <c r="K656" s="46">
        <v>0</v>
      </c>
      <c r="L656" t="s">
        <v>10186</v>
      </c>
      <c r="M656" t="s">
        <v>10143</v>
      </c>
      <c r="N656" t="s">
        <v>10144</v>
      </c>
    </row>
    <row r="657" spans="1:14" hidden="1" x14ac:dyDescent="0.2">
      <c r="B657" s="42" t="s">
        <v>9414</v>
      </c>
      <c r="C657" t="s">
        <v>9415</v>
      </c>
      <c r="D657" t="s">
        <v>9329</v>
      </c>
      <c r="E657" t="s">
        <v>897</v>
      </c>
      <c r="F657">
        <v>2015</v>
      </c>
      <c r="G657">
        <v>2019</v>
      </c>
      <c r="H657" s="42" t="s">
        <v>9416</v>
      </c>
      <c r="I657" s="42" t="s">
        <v>1198</v>
      </c>
      <c r="J657" s="48">
        <v>9005</v>
      </c>
      <c r="K657" s="46">
        <v>0</v>
      </c>
      <c r="L657" t="s">
        <v>10184</v>
      </c>
      <c r="M657" t="s">
        <v>10143</v>
      </c>
      <c r="N657" t="s">
        <v>10144</v>
      </c>
    </row>
    <row r="658" spans="1:14" x14ac:dyDescent="0.2">
      <c r="A658" t="s">
        <v>8170</v>
      </c>
      <c r="B658" s="42" t="s">
        <v>9414</v>
      </c>
      <c r="C658" t="s">
        <v>9415</v>
      </c>
      <c r="D658" t="s">
        <v>9329</v>
      </c>
      <c r="E658" t="s">
        <v>897</v>
      </c>
      <c r="F658">
        <v>2015</v>
      </c>
      <c r="G658">
        <v>2019</v>
      </c>
      <c r="H658" s="42" t="s">
        <v>9416</v>
      </c>
      <c r="I658" s="42" t="s">
        <v>9417</v>
      </c>
      <c r="J658" s="48">
        <v>9555</v>
      </c>
      <c r="K658" s="46">
        <v>0</v>
      </c>
      <c r="L658" t="s">
        <v>10184</v>
      </c>
      <c r="M658" s="69" t="s">
        <v>10147</v>
      </c>
    </row>
    <row r="659" spans="1:14" hidden="1" x14ac:dyDescent="0.2">
      <c r="B659" s="42" t="s">
        <v>9418</v>
      </c>
      <c r="C659" t="s">
        <v>9419</v>
      </c>
      <c r="D659" t="s">
        <v>9329</v>
      </c>
      <c r="E659" t="s">
        <v>897</v>
      </c>
      <c r="F659">
        <v>2015</v>
      </c>
      <c r="G659">
        <v>2019</v>
      </c>
      <c r="H659" s="42" t="s">
        <v>9420</v>
      </c>
      <c r="I659" s="42" t="s">
        <v>8618</v>
      </c>
      <c r="J659" s="48">
        <v>29214</v>
      </c>
      <c r="K659" s="46">
        <v>0</v>
      </c>
      <c r="L659" t="s">
        <v>10186</v>
      </c>
      <c r="M659" t="s">
        <v>10143</v>
      </c>
      <c r="N659" t="s">
        <v>10144</v>
      </c>
    </row>
    <row r="660" spans="1:14" x14ac:dyDescent="0.2">
      <c r="A660" t="s">
        <v>8075</v>
      </c>
      <c r="B660" s="42" t="s">
        <v>9421</v>
      </c>
      <c r="C660" t="s">
        <v>9422</v>
      </c>
      <c r="D660" t="s">
        <v>9329</v>
      </c>
      <c r="E660" t="s">
        <v>897</v>
      </c>
      <c r="F660">
        <v>2015</v>
      </c>
      <c r="G660">
        <v>2019</v>
      </c>
      <c r="H660" s="42" t="s">
        <v>9423</v>
      </c>
      <c r="I660" s="42" t="s">
        <v>9352</v>
      </c>
      <c r="J660" s="48">
        <v>12486</v>
      </c>
      <c r="K660" s="46">
        <v>0</v>
      </c>
      <c r="L660" t="s">
        <v>10186</v>
      </c>
      <c r="M660" s="69" t="s">
        <v>10147</v>
      </c>
    </row>
    <row r="661" spans="1:14" hidden="1" x14ac:dyDescent="0.2">
      <c r="B661" s="42" t="s">
        <v>9421</v>
      </c>
      <c r="C661" t="s">
        <v>9422</v>
      </c>
      <c r="D661" t="s">
        <v>9329</v>
      </c>
      <c r="E661" t="s">
        <v>897</v>
      </c>
      <c r="F661">
        <v>2015</v>
      </c>
      <c r="G661">
        <v>2019</v>
      </c>
      <c r="H661" s="42" t="s">
        <v>9423</v>
      </c>
      <c r="I661" s="42" t="s">
        <v>8291</v>
      </c>
      <c r="J661" s="48">
        <v>16336</v>
      </c>
      <c r="K661" s="46">
        <v>0</v>
      </c>
      <c r="L661" t="s">
        <v>10186</v>
      </c>
      <c r="M661" t="s">
        <v>10143</v>
      </c>
      <c r="N661" t="s">
        <v>10144</v>
      </c>
    </row>
    <row r="662" spans="1:14" hidden="1" x14ac:dyDescent="0.2">
      <c r="B662" s="42" t="s">
        <v>9424</v>
      </c>
      <c r="C662" t="s">
        <v>9425</v>
      </c>
      <c r="D662" t="s">
        <v>9329</v>
      </c>
      <c r="E662" t="s">
        <v>897</v>
      </c>
      <c r="F662">
        <v>2015</v>
      </c>
      <c r="G662">
        <v>2019</v>
      </c>
      <c r="H662" s="42" t="s">
        <v>9426</v>
      </c>
      <c r="I662" s="42" t="s">
        <v>9375</v>
      </c>
      <c r="J662" s="48">
        <v>5658</v>
      </c>
      <c r="K662" s="46">
        <v>0</v>
      </c>
      <c r="L662" t="s">
        <v>10186</v>
      </c>
      <c r="M662" t="s">
        <v>10143</v>
      </c>
      <c r="N662" t="s">
        <v>10144</v>
      </c>
    </row>
    <row r="663" spans="1:14" hidden="1" x14ac:dyDescent="0.2">
      <c r="B663" s="42" t="s">
        <v>9424</v>
      </c>
      <c r="C663" t="s">
        <v>9425</v>
      </c>
      <c r="D663" t="s">
        <v>9329</v>
      </c>
      <c r="E663" t="s">
        <v>897</v>
      </c>
      <c r="F663">
        <v>2015</v>
      </c>
      <c r="G663">
        <v>2019</v>
      </c>
      <c r="H663" s="42" t="s">
        <v>9426</v>
      </c>
      <c r="I663" s="42" t="s">
        <v>3372</v>
      </c>
      <c r="J663" s="48">
        <v>5732</v>
      </c>
      <c r="K663" s="46">
        <v>0</v>
      </c>
      <c r="L663" t="s">
        <v>10186</v>
      </c>
      <c r="M663" t="s">
        <v>10143</v>
      </c>
      <c r="N663" t="s">
        <v>10144</v>
      </c>
    </row>
    <row r="664" spans="1:14" hidden="1" x14ac:dyDescent="0.2">
      <c r="B664" s="42" t="s">
        <v>9424</v>
      </c>
      <c r="C664" t="s">
        <v>9425</v>
      </c>
      <c r="D664" t="s">
        <v>9329</v>
      </c>
      <c r="E664" t="s">
        <v>897</v>
      </c>
      <c r="F664">
        <v>2015</v>
      </c>
      <c r="G664">
        <v>2019</v>
      </c>
      <c r="H664" s="42" t="s">
        <v>9426</v>
      </c>
      <c r="I664" s="42" t="s">
        <v>8239</v>
      </c>
      <c r="J664" s="48">
        <v>5029</v>
      </c>
      <c r="K664" s="46">
        <v>0</v>
      </c>
      <c r="L664" t="s">
        <v>10186</v>
      </c>
      <c r="M664" t="s">
        <v>10143</v>
      </c>
      <c r="N664" t="s">
        <v>10144</v>
      </c>
    </row>
    <row r="665" spans="1:14" hidden="1" x14ac:dyDescent="0.2">
      <c r="B665" s="42" t="s">
        <v>9424</v>
      </c>
      <c r="C665" t="s">
        <v>9425</v>
      </c>
      <c r="D665" t="s">
        <v>9329</v>
      </c>
      <c r="E665" t="s">
        <v>897</v>
      </c>
      <c r="F665">
        <v>2015</v>
      </c>
      <c r="G665">
        <v>2019</v>
      </c>
      <c r="H665" s="42" t="s">
        <v>9426</v>
      </c>
      <c r="I665" s="42" t="s">
        <v>8332</v>
      </c>
      <c r="J665" s="48">
        <v>9044</v>
      </c>
      <c r="K665" s="46">
        <v>0</v>
      </c>
      <c r="L665" t="s">
        <v>10186</v>
      </c>
      <c r="M665" t="s">
        <v>10143</v>
      </c>
      <c r="N665" t="s">
        <v>10144</v>
      </c>
    </row>
    <row r="666" spans="1:14" ht="25.5" x14ac:dyDescent="0.2">
      <c r="A666" t="s">
        <v>4698</v>
      </c>
      <c r="B666" s="42" t="s">
        <v>9427</v>
      </c>
      <c r="C666" t="s">
        <v>9428</v>
      </c>
      <c r="D666" t="s">
        <v>9329</v>
      </c>
      <c r="E666" t="s">
        <v>897</v>
      </c>
      <c r="F666">
        <v>2015</v>
      </c>
      <c r="G666">
        <v>2018</v>
      </c>
      <c r="H666" s="42" t="s">
        <v>9429</v>
      </c>
      <c r="I666" s="42" t="s">
        <v>9389</v>
      </c>
      <c r="J666" s="48">
        <v>2500</v>
      </c>
      <c r="K666" s="46">
        <v>0</v>
      </c>
      <c r="L666" t="s">
        <v>10184</v>
      </c>
      <c r="M666" s="69" t="s">
        <v>10147</v>
      </c>
    </row>
    <row r="667" spans="1:14" hidden="1" x14ac:dyDescent="0.2">
      <c r="B667" s="42" t="s">
        <v>9427</v>
      </c>
      <c r="C667" t="s">
        <v>9428</v>
      </c>
      <c r="D667" t="s">
        <v>9329</v>
      </c>
      <c r="E667" t="s">
        <v>897</v>
      </c>
      <c r="F667">
        <v>2015</v>
      </c>
      <c r="G667">
        <v>2018</v>
      </c>
      <c r="H667" s="42" t="s">
        <v>9429</v>
      </c>
      <c r="I667" s="42" t="s">
        <v>8304</v>
      </c>
      <c r="J667" s="48">
        <v>27500</v>
      </c>
      <c r="K667" s="46">
        <v>0</v>
      </c>
      <c r="L667" t="s">
        <v>10184</v>
      </c>
      <c r="M667" t="s">
        <v>10143</v>
      </c>
      <c r="N667" t="s">
        <v>10144</v>
      </c>
    </row>
    <row r="668" spans="1:14" ht="25.5" x14ac:dyDescent="0.2">
      <c r="A668" t="s">
        <v>4698</v>
      </c>
      <c r="B668" s="42" t="s">
        <v>9430</v>
      </c>
      <c r="C668" t="s">
        <v>9431</v>
      </c>
      <c r="D668" t="s">
        <v>9329</v>
      </c>
      <c r="E668" t="s">
        <v>897</v>
      </c>
      <c r="F668">
        <v>2015</v>
      </c>
      <c r="G668">
        <v>2019</v>
      </c>
      <c r="H668" s="42" t="s">
        <v>9432</v>
      </c>
      <c r="I668" s="42" t="s">
        <v>9389</v>
      </c>
      <c r="J668" s="48">
        <v>32732</v>
      </c>
      <c r="K668" s="46">
        <v>0</v>
      </c>
      <c r="L668" t="s">
        <v>10186</v>
      </c>
      <c r="M668" s="69" t="s">
        <v>10147</v>
      </c>
    </row>
    <row r="669" spans="1:14" x14ac:dyDescent="0.2">
      <c r="A669" t="s">
        <v>8075</v>
      </c>
      <c r="B669" s="42" t="s">
        <v>9433</v>
      </c>
      <c r="C669" t="s">
        <v>9434</v>
      </c>
      <c r="D669" t="s">
        <v>9329</v>
      </c>
      <c r="E669" t="s">
        <v>897</v>
      </c>
      <c r="F669">
        <v>2015</v>
      </c>
      <c r="G669">
        <v>2019</v>
      </c>
      <c r="H669" s="42" t="s">
        <v>9435</v>
      </c>
      <c r="I669" s="42" t="s">
        <v>9412</v>
      </c>
      <c r="J669" s="48">
        <v>37600</v>
      </c>
      <c r="K669" s="46">
        <v>0</v>
      </c>
      <c r="L669" t="s">
        <v>10186</v>
      </c>
      <c r="M669" s="69" t="s">
        <v>10147</v>
      </c>
    </row>
    <row r="670" spans="1:14" hidden="1" x14ac:dyDescent="0.2">
      <c r="B670" s="42" t="s">
        <v>9433</v>
      </c>
      <c r="C670" t="s">
        <v>9434</v>
      </c>
      <c r="D670" t="s">
        <v>9329</v>
      </c>
      <c r="E670" t="s">
        <v>897</v>
      </c>
      <c r="F670">
        <v>2015</v>
      </c>
      <c r="G670">
        <v>2019</v>
      </c>
      <c r="H670" s="42" t="s">
        <v>9435</v>
      </c>
      <c r="I670" s="42" t="s">
        <v>9413</v>
      </c>
      <c r="J670" s="48">
        <v>3672</v>
      </c>
      <c r="K670" s="46">
        <v>0</v>
      </c>
      <c r="L670" t="s">
        <v>10186</v>
      </c>
      <c r="M670" t="s">
        <v>10143</v>
      </c>
      <c r="N670" t="s">
        <v>10144</v>
      </c>
    </row>
    <row r="671" spans="1:14" x14ac:dyDescent="0.2">
      <c r="A671" t="s">
        <v>8075</v>
      </c>
      <c r="B671" s="42" t="s">
        <v>9436</v>
      </c>
      <c r="C671" t="s">
        <v>9437</v>
      </c>
      <c r="D671" t="s">
        <v>9329</v>
      </c>
      <c r="E671" t="s">
        <v>897</v>
      </c>
      <c r="F671">
        <v>2015</v>
      </c>
      <c r="G671">
        <v>2019</v>
      </c>
      <c r="H671" s="42" t="s">
        <v>9438</v>
      </c>
      <c r="I671" s="42" t="s">
        <v>9352</v>
      </c>
      <c r="J671" s="48">
        <v>3793</v>
      </c>
      <c r="K671" s="46">
        <v>0</v>
      </c>
      <c r="L671" t="s">
        <v>10186</v>
      </c>
      <c r="M671" s="69" t="s">
        <v>10147</v>
      </c>
    </row>
    <row r="672" spans="1:14" x14ac:dyDescent="0.2">
      <c r="A672" t="s">
        <v>8099</v>
      </c>
      <c r="B672" s="42" t="s">
        <v>9436</v>
      </c>
      <c r="C672" t="s">
        <v>9437</v>
      </c>
      <c r="D672" t="s">
        <v>9329</v>
      </c>
      <c r="E672" t="s">
        <v>897</v>
      </c>
      <c r="F672">
        <v>2015</v>
      </c>
      <c r="G672">
        <v>2019</v>
      </c>
      <c r="H672" s="42" t="s">
        <v>9438</v>
      </c>
      <c r="I672" s="42" t="s">
        <v>9390</v>
      </c>
      <c r="J672" s="48">
        <v>15909</v>
      </c>
      <c r="K672" s="46">
        <v>0</v>
      </c>
      <c r="L672" t="s">
        <v>10186</v>
      </c>
      <c r="M672" s="69" t="s">
        <v>10147</v>
      </c>
    </row>
    <row r="673" spans="1:14" hidden="1" x14ac:dyDescent="0.2">
      <c r="B673" s="42" t="s">
        <v>9439</v>
      </c>
      <c r="C673" t="s">
        <v>9440</v>
      </c>
      <c r="D673" t="s">
        <v>9329</v>
      </c>
      <c r="E673" t="s">
        <v>897</v>
      </c>
      <c r="F673">
        <v>2015</v>
      </c>
      <c r="G673">
        <v>2019</v>
      </c>
      <c r="H673" s="42" t="s">
        <v>9441</v>
      </c>
      <c r="I673" s="42" t="s">
        <v>8672</v>
      </c>
      <c r="J673" s="48">
        <v>16249</v>
      </c>
      <c r="K673" s="46">
        <v>0</v>
      </c>
      <c r="L673" t="s">
        <v>10186</v>
      </c>
      <c r="M673" t="s">
        <v>10143</v>
      </c>
      <c r="N673" t="s">
        <v>10144</v>
      </c>
    </row>
    <row r="674" spans="1:14" hidden="1" x14ac:dyDescent="0.2">
      <c r="B674" s="42" t="s">
        <v>9439</v>
      </c>
      <c r="C674" t="s">
        <v>9440</v>
      </c>
      <c r="D674" t="s">
        <v>9329</v>
      </c>
      <c r="E674" t="s">
        <v>897</v>
      </c>
      <c r="F674">
        <v>2015</v>
      </c>
      <c r="G674">
        <v>2019</v>
      </c>
      <c r="H674" s="42" t="s">
        <v>9441</v>
      </c>
      <c r="I674" s="42" t="s">
        <v>8484</v>
      </c>
      <c r="J674" s="48">
        <v>10650</v>
      </c>
      <c r="K674" s="46">
        <v>0</v>
      </c>
      <c r="L674" t="s">
        <v>10186</v>
      </c>
      <c r="M674" t="s">
        <v>10143</v>
      </c>
      <c r="N674" t="s">
        <v>10144</v>
      </c>
    </row>
    <row r="675" spans="1:14" x14ac:dyDescent="0.2">
      <c r="A675" t="s">
        <v>8075</v>
      </c>
      <c r="B675" s="42" t="s">
        <v>9442</v>
      </c>
      <c r="C675" t="s">
        <v>9443</v>
      </c>
      <c r="D675" t="s">
        <v>9329</v>
      </c>
      <c r="E675" t="s">
        <v>897</v>
      </c>
      <c r="F675">
        <v>2015</v>
      </c>
      <c r="G675">
        <v>2018</v>
      </c>
      <c r="H675" s="42" t="s">
        <v>9444</v>
      </c>
      <c r="I675" s="42" t="s">
        <v>8075</v>
      </c>
      <c r="J675" s="48">
        <v>17000</v>
      </c>
      <c r="K675" s="46">
        <v>0</v>
      </c>
      <c r="L675" t="s">
        <v>10186</v>
      </c>
      <c r="M675" s="69" t="s">
        <v>10147</v>
      </c>
    </row>
    <row r="676" spans="1:14" hidden="1" x14ac:dyDescent="0.2">
      <c r="B676" s="42" t="s">
        <v>9442</v>
      </c>
      <c r="C676" t="s">
        <v>9443</v>
      </c>
      <c r="D676" t="s">
        <v>9329</v>
      </c>
      <c r="E676" t="s">
        <v>897</v>
      </c>
      <c r="F676">
        <v>2015</v>
      </c>
      <c r="G676">
        <v>2018</v>
      </c>
      <c r="H676" s="42" t="s">
        <v>9444</v>
      </c>
      <c r="I676" s="42" t="s">
        <v>8062</v>
      </c>
      <c r="J676" s="48">
        <v>7000</v>
      </c>
      <c r="K676" s="46">
        <v>0</v>
      </c>
      <c r="L676" t="s">
        <v>10186</v>
      </c>
      <c r="M676" t="s">
        <v>10143</v>
      </c>
      <c r="N676" t="s">
        <v>10144</v>
      </c>
    </row>
    <row r="677" spans="1:14" hidden="1" x14ac:dyDescent="0.2">
      <c r="B677" s="42" t="s">
        <v>9442</v>
      </c>
      <c r="C677" t="s">
        <v>9443</v>
      </c>
      <c r="D677" t="s">
        <v>9329</v>
      </c>
      <c r="E677" t="s">
        <v>897</v>
      </c>
      <c r="F677">
        <v>2015</v>
      </c>
      <c r="G677">
        <v>2018</v>
      </c>
      <c r="H677" s="42" t="s">
        <v>9444</v>
      </c>
      <c r="I677" s="42" t="s">
        <v>8351</v>
      </c>
      <c r="J677" s="48">
        <v>23699</v>
      </c>
      <c r="K677" s="46">
        <v>0</v>
      </c>
      <c r="L677" t="s">
        <v>10186</v>
      </c>
      <c r="M677" t="s">
        <v>10143</v>
      </c>
      <c r="N677" t="s">
        <v>10144</v>
      </c>
    </row>
    <row r="678" spans="1:14" x14ac:dyDescent="0.2">
      <c r="A678" t="s">
        <v>8075</v>
      </c>
      <c r="B678" s="42" t="s">
        <v>9445</v>
      </c>
      <c r="C678" t="s">
        <v>9446</v>
      </c>
      <c r="D678" t="s">
        <v>9329</v>
      </c>
      <c r="E678" t="s">
        <v>897</v>
      </c>
      <c r="F678">
        <v>2015</v>
      </c>
      <c r="G678">
        <v>2019</v>
      </c>
      <c r="H678" s="42" t="s">
        <v>9447</v>
      </c>
      <c r="I678" s="42" t="s">
        <v>8075</v>
      </c>
      <c r="J678" s="48">
        <v>20784</v>
      </c>
      <c r="K678" s="46">
        <v>0</v>
      </c>
      <c r="L678" t="s">
        <v>10184</v>
      </c>
      <c r="M678" s="69" t="s">
        <v>10147</v>
      </c>
    </row>
    <row r="679" spans="1:14" ht="25.5" x14ac:dyDescent="0.2">
      <c r="A679" t="s">
        <v>4698</v>
      </c>
      <c r="B679" s="42" t="s">
        <v>9448</v>
      </c>
      <c r="C679" t="s">
        <v>9449</v>
      </c>
      <c r="D679" t="s">
        <v>9329</v>
      </c>
      <c r="E679" t="s">
        <v>897</v>
      </c>
      <c r="F679">
        <v>2015</v>
      </c>
      <c r="G679">
        <v>2018</v>
      </c>
      <c r="H679" s="42" t="s">
        <v>9450</v>
      </c>
      <c r="I679" s="42" t="s">
        <v>9389</v>
      </c>
      <c r="J679" s="48">
        <v>17211</v>
      </c>
      <c r="K679" s="46">
        <v>0</v>
      </c>
      <c r="L679" t="s">
        <v>10186</v>
      </c>
      <c r="M679" s="69" t="s">
        <v>10147</v>
      </c>
    </row>
    <row r="680" spans="1:14" hidden="1" x14ac:dyDescent="0.2">
      <c r="B680" s="42" t="s">
        <v>9448</v>
      </c>
      <c r="C680" t="s">
        <v>9449</v>
      </c>
      <c r="D680" t="s">
        <v>9329</v>
      </c>
      <c r="E680" t="s">
        <v>897</v>
      </c>
      <c r="F680">
        <v>2015</v>
      </c>
      <c r="G680">
        <v>2018</v>
      </c>
      <c r="H680" s="42" t="s">
        <v>9450</v>
      </c>
      <c r="I680" s="42" t="s">
        <v>8813</v>
      </c>
      <c r="J680" s="48">
        <v>16443</v>
      </c>
      <c r="K680" s="46">
        <v>0</v>
      </c>
      <c r="L680" t="s">
        <v>10186</v>
      </c>
      <c r="M680" t="s">
        <v>10143</v>
      </c>
      <c r="N680" t="s">
        <v>10144</v>
      </c>
    </row>
    <row r="681" spans="1:14" x14ac:dyDescent="0.2">
      <c r="A681" t="s">
        <v>8080</v>
      </c>
      <c r="B681" s="42" t="s">
        <v>9451</v>
      </c>
      <c r="C681" t="s">
        <v>9452</v>
      </c>
      <c r="D681" t="s">
        <v>9329</v>
      </c>
      <c r="E681" t="s">
        <v>897</v>
      </c>
      <c r="F681">
        <v>2015</v>
      </c>
      <c r="G681">
        <v>2018</v>
      </c>
      <c r="H681" s="42" t="s">
        <v>9453</v>
      </c>
      <c r="I681" s="42" t="s">
        <v>9454</v>
      </c>
      <c r="J681" s="48">
        <v>25810</v>
      </c>
      <c r="K681" s="46">
        <v>0</v>
      </c>
      <c r="L681" t="s">
        <v>10184</v>
      </c>
      <c r="M681" s="69" t="s">
        <v>10147</v>
      </c>
    </row>
    <row r="682" spans="1:14" hidden="1" x14ac:dyDescent="0.2">
      <c r="B682" s="42" t="s">
        <v>9455</v>
      </c>
      <c r="C682" t="s">
        <v>9456</v>
      </c>
      <c r="D682" t="s">
        <v>9329</v>
      </c>
      <c r="E682" t="s">
        <v>897</v>
      </c>
      <c r="F682">
        <v>2015</v>
      </c>
      <c r="G682">
        <v>2019</v>
      </c>
      <c r="H682" s="42" t="s">
        <v>9457</v>
      </c>
      <c r="I682" s="42" t="s">
        <v>8191</v>
      </c>
      <c r="J682" s="48">
        <v>15271</v>
      </c>
      <c r="K682" s="46">
        <v>0</v>
      </c>
      <c r="L682" t="s">
        <v>10186</v>
      </c>
      <c r="M682" t="s">
        <v>10143</v>
      </c>
      <c r="N682" t="s">
        <v>10144</v>
      </c>
    </row>
    <row r="683" spans="1:14" hidden="1" x14ac:dyDescent="0.2">
      <c r="B683" s="42" t="s">
        <v>9458</v>
      </c>
      <c r="C683" t="s">
        <v>9459</v>
      </c>
      <c r="D683" t="s">
        <v>9329</v>
      </c>
      <c r="E683" t="s">
        <v>897</v>
      </c>
      <c r="F683">
        <v>2015</v>
      </c>
      <c r="G683">
        <v>2018</v>
      </c>
      <c r="H683" s="42" t="s">
        <v>9460</v>
      </c>
      <c r="I683" s="42" t="s">
        <v>8850</v>
      </c>
      <c r="J683" s="48">
        <v>42284</v>
      </c>
      <c r="K683" s="46">
        <v>0</v>
      </c>
      <c r="L683" t="s">
        <v>10186</v>
      </c>
      <c r="M683" t="s">
        <v>10143</v>
      </c>
      <c r="N683" t="s">
        <v>10144</v>
      </c>
    </row>
    <row r="684" spans="1:14" ht="25.5" x14ac:dyDescent="0.2">
      <c r="A684" t="s">
        <v>4698</v>
      </c>
      <c r="B684" s="42" t="s">
        <v>9461</v>
      </c>
      <c r="C684" t="s">
        <v>9462</v>
      </c>
      <c r="D684" t="s">
        <v>9329</v>
      </c>
      <c r="E684" t="s">
        <v>897</v>
      </c>
      <c r="F684">
        <v>2015</v>
      </c>
      <c r="G684">
        <v>2018</v>
      </c>
      <c r="H684" s="42" t="s">
        <v>9463</v>
      </c>
      <c r="I684" s="42" t="s">
        <v>9389</v>
      </c>
      <c r="J684" s="48">
        <v>6000</v>
      </c>
      <c r="K684" s="46">
        <v>0</v>
      </c>
      <c r="L684" t="s">
        <v>10184</v>
      </c>
      <c r="M684" s="69" t="s">
        <v>10147</v>
      </c>
    </row>
    <row r="685" spans="1:14" hidden="1" x14ac:dyDescent="0.2">
      <c r="B685" s="42" t="s">
        <v>9461</v>
      </c>
      <c r="C685" t="s">
        <v>9462</v>
      </c>
      <c r="D685" t="s">
        <v>9329</v>
      </c>
      <c r="E685" t="s">
        <v>897</v>
      </c>
      <c r="F685">
        <v>2015</v>
      </c>
      <c r="G685">
        <v>2018</v>
      </c>
      <c r="H685" s="42" t="s">
        <v>9463</v>
      </c>
      <c r="I685" s="42" t="s">
        <v>9464</v>
      </c>
      <c r="J685" s="48">
        <v>25000</v>
      </c>
      <c r="K685" s="46">
        <v>0</v>
      </c>
      <c r="L685" t="s">
        <v>10184</v>
      </c>
      <c r="M685" t="s">
        <v>10143</v>
      </c>
      <c r="N685" t="s">
        <v>10144</v>
      </c>
    </row>
    <row r="686" spans="1:14" ht="25.5" x14ac:dyDescent="0.2">
      <c r="A686" t="s">
        <v>8225</v>
      </c>
      <c r="B686" s="42" t="s">
        <v>9465</v>
      </c>
      <c r="C686" t="s">
        <v>9466</v>
      </c>
      <c r="D686" t="s">
        <v>9329</v>
      </c>
      <c r="E686" t="s">
        <v>897</v>
      </c>
      <c r="F686">
        <v>2015</v>
      </c>
      <c r="G686">
        <v>2019</v>
      </c>
      <c r="H686" s="42" t="s">
        <v>9467</v>
      </c>
      <c r="I686" s="42" t="s">
        <v>8225</v>
      </c>
      <c r="J686" s="48">
        <v>25642</v>
      </c>
      <c r="K686" s="46">
        <v>0</v>
      </c>
      <c r="L686" t="s">
        <v>10186</v>
      </c>
      <c r="M686" s="69" t="s">
        <v>10147</v>
      </c>
    </row>
    <row r="687" spans="1:14" ht="25.5" x14ac:dyDescent="0.2">
      <c r="A687" t="s">
        <v>8075</v>
      </c>
      <c r="B687" s="42" t="s">
        <v>9468</v>
      </c>
      <c r="C687" t="s">
        <v>9469</v>
      </c>
      <c r="D687" t="s">
        <v>9329</v>
      </c>
      <c r="E687" t="s">
        <v>897</v>
      </c>
      <c r="F687">
        <v>2015</v>
      </c>
      <c r="G687">
        <v>2017</v>
      </c>
      <c r="H687" s="42" t="s">
        <v>9470</v>
      </c>
      <c r="I687" s="42" t="s">
        <v>9471</v>
      </c>
      <c r="J687" s="48">
        <v>25570</v>
      </c>
      <c r="K687" s="46">
        <v>0</v>
      </c>
      <c r="L687" t="s">
        <v>10186</v>
      </c>
      <c r="M687" s="69" t="s">
        <v>10147</v>
      </c>
    </row>
    <row r="688" spans="1:14" hidden="1" x14ac:dyDescent="0.2">
      <c r="B688" s="42" t="s">
        <v>9472</v>
      </c>
      <c r="C688" t="s">
        <v>9473</v>
      </c>
      <c r="D688" t="s">
        <v>9329</v>
      </c>
      <c r="E688" t="s">
        <v>897</v>
      </c>
      <c r="F688">
        <v>2015</v>
      </c>
      <c r="G688">
        <v>2018</v>
      </c>
      <c r="H688" s="42" t="s">
        <v>9474</v>
      </c>
      <c r="I688" s="42" t="s">
        <v>8665</v>
      </c>
      <c r="J688" s="48">
        <v>41526</v>
      </c>
      <c r="K688" s="46">
        <v>0</v>
      </c>
      <c r="L688" t="s">
        <v>10184</v>
      </c>
      <c r="M688" t="s">
        <v>10143</v>
      </c>
      <c r="N688" t="s">
        <v>10144</v>
      </c>
    </row>
    <row r="689" spans="1:14" ht="25.5" x14ac:dyDescent="0.2">
      <c r="A689" t="s">
        <v>4698</v>
      </c>
      <c r="B689" s="42" t="s">
        <v>9475</v>
      </c>
      <c r="C689" t="s">
        <v>9476</v>
      </c>
      <c r="D689" t="s">
        <v>9329</v>
      </c>
      <c r="E689" t="s">
        <v>897</v>
      </c>
      <c r="F689">
        <v>2015</v>
      </c>
      <c r="G689">
        <v>2019</v>
      </c>
      <c r="H689" s="42" t="s">
        <v>9477</v>
      </c>
      <c r="I689" s="42" t="s">
        <v>9478</v>
      </c>
      <c r="J689" s="48">
        <v>28000</v>
      </c>
      <c r="K689" s="46">
        <v>0</v>
      </c>
      <c r="L689" t="s">
        <v>10185</v>
      </c>
      <c r="M689" s="69" t="s">
        <v>10147</v>
      </c>
    </row>
    <row r="690" spans="1:14" ht="25.5" hidden="1" x14ac:dyDescent="0.2">
      <c r="B690" s="42" t="s">
        <v>9475</v>
      </c>
      <c r="C690" t="s">
        <v>9476</v>
      </c>
      <c r="D690" t="s">
        <v>9329</v>
      </c>
      <c r="E690" t="s">
        <v>897</v>
      </c>
      <c r="F690">
        <v>2015</v>
      </c>
      <c r="G690">
        <v>2019</v>
      </c>
      <c r="H690" s="42" t="s">
        <v>9477</v>
      </c>
      <c r="I690" s="42" t="s">
        <v>9479</v>
      </c>
      <c r="J690" s="48">
        <v>3000</v>
      </c>
      <c r="K690" s="46">
        <v>0</v>
      </c>
      <c r="L690" t="s">
        <v>10185</v>
      </c>
      <c r="M690" t="s">
        <v>10143</v>
      </c>
      <c r="N690" t="s">
        <v>10144</v>
      </c>
    </row>
    <row r="691" spans="1:14" x14ac:dyDescent="0.2">
      <c r="A691" t="s">
        <v>8075</v>
      </c>
      <c r="B691" s="42" t="s">
        <v>9480</v>
      </c>
      <c r="C691" t="s">
        <v>9481</v>
      </c>
      <c r="D691" t="s">
        <v>9329</v>
      </c>
      <c r="E691" t="s">
        <v>897</v>
      </c>
      <c r="F691">
        <v>2015</v>
      </c>
      <c r="G691">
        <v>2018</v>
      </c>
      <c r="H691" s="42" t="s">
        <v>9482</v>
      </c>
      <c r="I691" s="42" t="s">
        <v>8075</v>
      </c>
      <c r="J691" s="48">
        <v>32500</v>
      </c>
      <c r="K691" s="46">
        <v>0</v>
      </c>
      <c r="L691" t="s">
        <v>10186</v>
      </c>
      <c r="M691" s="69" t="s">
        <v>10147</v>
      </c>
    </row>
    <row r="692" spans="1:14" hidden="1" x14ac:dyDescent="0.2">
      <c r="B692" s="42" t="s">
        <v>9483</v>
      </c>
      <c r="C692" t="s">
        <v>9484</v>
      </c>
      <c r="D692" t="s">
        <v>9329</v>
      </c>
      <c r="E692" t="s">
        <v>897</v>
      </c>
      <c r="F692">
        <v>2015</v>
      </c>
      <c r="G692">
        <v>2019</v>
      </c>
      <c r="H692" s="42" t="s">
        <v>9485</v>
      </c>
      <c r="I692" s="42" t="s">
        <v>9486</v>
      </c>
      <c r="J692" s="48">
        <v>5013</v>
      </c>
      <c r="K692" s="46">
        <v>0</v>
      </c>
      <c r="L692" t="s">
        <v>10186</v>
      </c>
      <c r="M692" t="s">
        <v>10143</v>
      </c>
      <c r="N692" t="s">
        <v>10144</v>
      </c>
    </row>
    <row r="693" spans="1:14" ht="25.5" x14ac:dyDescent="0.2">
      <c r="A693" t="s">
        <v>8075</v>
      </c>
      <c r="B693" s="42" t="s">
        <v>9483</v>
      </c>
      <c r="C693" t="s">
        <v>9484</v>
      </c>
      <c r="D693" t="s">
        <v>9329</v>
      </c>
      <c r="E693" t="s">
        <v>897</v>
      </c>
      <c r="F693">
        <v>2015</v>
      </c>
      <c r="G693">
        <v>2019</v>
      </c>
      <c r="H693" s="42" t="s">
        <v>9485</v>
      </c>
      <c r="I693" s="42" t="s">
        <v>9343</v>
      </c>
      <c r="J693" s="48">
        <v>17556</v>
      </c>
      <c r="K693" s="46">
        <v>0</v>
      </c>
      <c r="L693" t="s">
        <v>10186</v>
      </c>
      <c r="M693" s="69" t="s">
        <v>10147</v>
      </c>
    </row>
    <row r="694" spans="1:14" hidden="1" x14ac:dyDescent="0.2">
      <c r="B694" s="42" t="s">
        <v>9483</v>
      </c>
      <c r="C694" t="s">
        <v>9484</v>
      </c>
      <c r="D694" t="s">
        <v>9329</v>
      </c>
      <c r="E694" t="s">
        <v>897</v>
      </c>
      <c r="F694">
        <v>2015</v>
      </c>
      <c r="G694">
        <v>2019</v>
      </c>
      <c r="H694" s="42" t="s">
        <v>9485</v>
      </c>
      <c r="I694" s="42" t="s">
        <v>8429</v>
      </c>
      <c r="J694" s="48">
        <v>7141</v>
      </c>
      <c r="K694" s="46">
        <v>0</v>
      </c>
      <c r="L694" t="s">
        <v>10186</v>
      </c>
      <c r="M694" t="s">
        <v>10143</v>
      </c>
      <c r="N694" t="s">
        <v>10144</v>
      </c>
    </row>
    <row r="695" spans="1:14" ht="25.5" x14ac:dyDescent="0.2">
      <c r="A695" t="s">
        <v>8075</v>
      </c>
      <c r="B695" s="42" t="s">
        <v>9487</v>
      </c>
      <c r="C695" t="s">
        <v>9488</v>
      </c>
      <c r="D695" t="s">
        <v>9329</v>
      </c>
      <c r="E695" t="s">
        <v>897</v>
      </c>
      <c r="F695">
        <v>2015</v>
      </c>
      <c r="G695">
        <v>2018</v>
      </c>
      <c r="H695" s="42" t="s">
        <v>9489</v>
      </c>
      <c r="I695" s="42" t="s">
        <v>8075</v>
      </c>
      <c r="J695" s="48">
        <v>61795</v>
      </c>
      <c r="K695" s="46">
        <v>0</v>
      </c>
      <c r="L695" t="s">
        <v>10186</v>
      </c>
      <c r="M695" s="69" t="s">
        <v>10147</v>
      </c>
    </row>
    <row r="696" spans="1:14" hidden="1" x14ac:dyDescent="0.2">
      <c r="B696" s="42" t="s">
        <v>9490</v>
      </c>
      <c r="C696" t="s">
        <v>9491</v>
      </c>
      <c r="D696" t="s">
        <v>9329</v>
      </c>
      <c r="E696" t="s">
        <v>897</v>
      </c>
      <c r="F696">
        <v>2015</v>
      </c>
      <c r="G696">
        <v>2019</v>
      </c>
      <c r="H696" s="42" t="s">
        <v>9492</v>
      </c>
      <c r="I696" s="42" t="s">
        <v>8672</v>
      </c>
      <c r="J696" s="48">
        <v>12503</v>
      </c>
      <c r="K696" s="46">
        <v>0</v>
      </c>
      <c r="L696" t="s">
        <v>10186</v>
      </c>
      <c r="M696" t="s">
        <v>10143</v>
      </c>
      <c r="N696" t="s">
        <v>10144</v>
      </c>
    </row>
    <row r="697" spans="1:14" hidden="1" x14ac:dyDescent="0.2">
      <c r="B697" s="42" t="s">
        <v>9490</v>
      </c>
      <c r="C697" t="s">
        <v>9491</v>
      </c>
      <c r="D697" t="s">
        <v>9329</v>
      </c>
      <c r="E697" t="s">
        <v>897</v>
      </c>
      <c r="F697">
        <v>2015</v>
      </c>
      <c r="G697">
        <v>2019</v>
      </c>
      <c r="H697" s="42" t="s">
        <v>9492</v>
      </c>
      <c r="I697" s="42" t="s">
        <v>8484</v>
      </c>
      <c r="J697" s="48">
        <v>4581</v>
      </c>
      <c r="K697" s="46">
        <v>0</v>
      </c>
      <c r="L697" t="s">
        <v>10186</v>
      </c>
      <c r="M697" t="s">
        <v>10143</v>
      </c>
      <c r="N697" t="s">
        <v>10144</v>
      </c>
    </row>
    <row r="698" spans="1:14" hidden="1" x14ac:dyDescent="0.2">
      <c r="B698" s="42" t="s">
        <v>9490</v>
      </c>
      <c r="C698" t="s">
        <v>9491</v>
      </c>
      <c r="D698" t="s">
        <v>9329</v>
      </c>
      <c r="E698" t="s">
        <v>897</v>
      </c>
      <c r="F698">
        <v>2015</v>
      </c>
      <c r="G698">
        <v>2019</v>
      </c>
      <c r="H698" s="42" t="s">
        <v>9492</v>
      </c>
      <c r="I698" s="42" t="s">
        <v>8074</v>
      </c>
      <c r="J698" s="48">
        <v>5943</v>
      </c>
      <c r="K698" s="46">
        <v>0</v>
      </c>
      <c r="L698" t="s">
        <v>10186</v>
      </c>
      <c r="M698" t="s">
        <v>10143</v>
      </c>
      <c r="N698" t="s">
        <v>10144</v>
      </c>
    </row>
    <row r="699" spans="1:14" x14ac:dyDescent="0.2">
      <c r="A699" t="s">
        <v>8075</v>
      </c>
      <c r="B699" s="42" t="s">
        <v>9493</v>
      </c>
      <c r="C699" t="s">
        <v>9494</v>
      </c>
      <c r="D699" t="s">
        <v>9329</v>
      </c>
      <c r="E699" t="s">
        <v>897</v>
      </c>
      <c r="F699">
        <v>2015</v>
      </c>
      <c r="G699">
        <v>2017</v>
      </c>
      <c r="H699" s="42" t="s">
        <v>9495</v>
      </c>
      <c r="I699" s="42" t="s">
        <v>9352</v>
      </c>
      <c r="J699" s="48">
        <v>102791</v>
      </c>
      <c r="K699" s="46">
        <v>0</v>
      </c>
      <c r="L699" t="s">
        <v>10186</v>
      </c>
      <c r="M699" s="69" t="s">
        <v>10147</v>
      </c>
    </row>
    <row r="700" spans="1:14" x14ac:dyDescent="0.2">
      <c r="A700" t="s">
        <v>8075</v>
      </c>
      <c r="B700" s="42" t="s">
        <v>9496</v>
      </c>
      <c r="C700" t="s">
        <v>9497</v>
      </c>
      <c r="D700" t="s">
        <v>9329</v>
      </c>
      <c r="E700" t="s">
        <v>897</v>
      </c>
      <c r="F700">
        <v>2015</v>
      </c>
      <c r="G700">
        <v>2019</v>
      </c>
      <c r="H700" s="42" t="s">
        <v>9498</v>
      </c>
      <c r="I700" s="42" t="s">
        <v>9352</v>
      </c>
      <c r="J700" s="48">
        <v>2150</v>
      </c>
      <c r="K700" s="46">
        <v>0</v>
      </c>
      <c r="L700" t="s">
        <v>10186</v>
      </c>
      <c r="M700" s="69" t="s">
        <v>10147</v>
      </c>
    </row>
    <row r="701" spans="1:14" hidden="1" x14ac:dyDescent="0.2">
      <c r="B701" s="42" t="s">
        <v>9496</v>
      </c>
      <c r="C701" t="s">
        <v>9497</v>
      </c>
      <c r="D701" t="s">
        <v>9329</v>
      </c>
      <c r="E701" t="s">
        <v>897</v>
      </c>
      <c r="F701">
        <v>2015</v>
      </c>
      <c r="G701">
        <v>2019</v>
      </c>
      <c r="H701" s="42" t="s">
        <v>9498</v>
      </c>
      <c r="I701" s="42" t="s">
        <v>8291</v>
      </c>
      <c r="J701" s="48">
        <v>11841</v>
      </c>
      <c r="K701" s="46">
        <v>0</v>
      </c>
      <c r="L701" t="s">
        <v>10186</v>
      </c>
      <c r="M701" t="s">
        <v>10143</v>
      </c>
      <c r="N701" t="s">
        <v>10144</v>
      </c>
    </row>
    <row r="702" spans="1:14" x14ac:dyDescent="0.2">
      <c r="A702" t="s">
        <v>8170</v>
      </c>
      <c r="B702" s="42" t="s">
        <v>9499</v>
      </c>
      <c r="C702" t="s">
        <v>9500</v>
      </c>
      <c r="D702" t="s">
        <v>9329</v>
      </c>
      <c r="E702" t="s">
        <v>897</v>
      </c>
      <c r="F702">
        <v>2015</v>
      </c>
      <c r="G702">
        <v>2018</v>
      </c>
      <c r="H702" s="42" t="s">
        <v>9501</v>
      </c>
      <c r="I702" s="42" t="s">
        <v>8170</v>
      </c>
      <c r="J702" s="48">
        <v>62333</v>
      </c>
      <c r="K702" s="46">
        <v>0</v>
      </c>
      <c r="L702" t="s">
        <v>10186</v>
      </c>
      <c r="M702" s="69" t="s">
        <v>10147</v>
      </c>
    </row>
    <row r="703" spans="1:14" hidden="1" x14ac:dyDescent="0.2">
      <c r="B703" s="42" t="s">
        <v>9502</v>
      </c>
      <c r="C703" t="s">
        <v>9503</v>
      </c>
      <c r="D703" t="s">
        <v>9329</v>
      </c>
      <c r="E703" t="s">
        <v>897</v>
      </c>
      <c r="F703">
        <v>2015</v>
      </c>
      <c r="G703">
        <v>2018</v>
      </c>
      <c r="H703" s="42" t="s">
        <v>9504</v>
      </c>
      <c r="I703" s="42" t="s">
        <v>8268</v>
      </c>
      <c r="J703" s="48">
        <v>6820</v>
      </c>
      <c r="K703" s="46">
        <v>0</v>
      </c>
      <c r="L703" t="s">
        <v>10184</v>
      </c>
      <c r="M703" t="s">
        <v>10143</v>
      </c>
      <c r="N703" t="s">
        <v>10144</v>
      </c>
    </row>
    <row r="704" spans="1:14" x14ac:dyDescent="0.2">
      <c r="A704" t="s">
        <v>8095</v>
      </c>
      <c r="B704" s="42" t="s">
        <v>9502</v>
      </c>
      <c r="C704" t="s">
        <v>9503</v>
      </c>
      <c r="D704" t="s">
        <v>9329</v>
      </c>
      <c r="E704" t="s">
        <v>897</v>
      </c>
      <c r="F704">
        <v>2015</v>
      </c>
      <c r="G704">
        <v>2018</v>
      </c>
      <c r="H704" s="42" t="s">
        <v>9504</v>
      </c>
      <c r="I704" s="42" t="s">
        <v>9505</v>
      </c>
      <c r="J704" s="48">
        <v>56720</v>
      </c>
      <c r="K704" s="46">
        <v>0</v>
      </c>
      <c r="L704" t="s">
        <v>10184</v>
      </c>
      <c r="M704" s="69" t="s">
        <v>10147</v>
      </c>
    </row>
    <row r="705" spans="1:14" x14ac:dyDescent="0.2">
      <c r="A705" t="s">
        <v>8075</v>
      </c>
      <c r="B705" s="42" t="s">
        <v>9502</v>
      </c>
      <c r="C705" t="s">
        <v>9503</v>
      </c>
      <c r="D705" t="s">
        <v>9329</v>
      </c>
      <c r="E705" t="s">
        <v>897</v>
      </c>
      <c r="F705">
        <v>2015</v>
      </c>
      <c r="G705">
        <v>2018</v>
      </c>
      <c r="H705" s="42" t="s">
        <v>9504</v>
      </c>
      <c r="I705" s="42" t="s">
        <v>9471</v>
      </c>
      <c r="J705" s="48">
        <v>3040</v>
      </c>
      <c r="K705" s="46">
        <v>0</v>
      </c>
      <c r="L705" t="s">
        <v>10184</v>
      </c>
      <c r="M705" s="69" t="s">
        <v>10147</v>
      </c>
    </row>
    <row r="706" spans="1:14" hidden="1" x14ac:dyDescent="0.2">
      <c r="B706" s="42" t="s">
        <v>9506</v>
      </c>
      <c r="C706" t="s">
        <v>9507</v>
      </c>
      <c r="D706" t="s">
        <v>9329</v>
      </c>
      <c r="E706" t="s">
        <v>897</v>
      </c>
      <c r="F706">
        <v>2015</v>
      </c>
      <c r="G706">
        <v>2018</v>
      </c>
      <c r="H706" s="42" t="s">
        <v>9508</v>
      </c>
      <c r="I706" s="42" t="s">
        <v>3511</v>
      </c>
      <c r="J706" s="48">
        <v>23140</v>
      </c>
      <c r="K706" s="46">
        <v>0</v>
      </c>
      <c r="L706" t="s">
        <v>10186</v>
      </c>
      <c r="M706" t="s">
        <v>10143</v>
      </c>
      <c r="N706" t="s">
        <v>10144</v>
      </c>
    </row>
    <row r="707" spans="1:14" ht="25.5" x14ac:dyDescent="0.2">
      <c r="A707" t="s">
        <v>4698</v>
      </c>
      <c r="B707" s="42" t="s">
        <v>9506</v>
      </c>
      <c r="C707" t="s">
        <v>9507</v>
      </c>
      <c r="D707" t="s">
        <v>9329</v>
      </c>
      <c r="E707" t="s">
        <v>897</v>
      </c>
      <c r="F707">
        <v>2015</v>
      </c>
      <c r="G707">
        <v>2018</v>
      </c>
      <c r="H707" s="42" t="s">
        <v>9508</v>
      </c>
      <c r="I707" s="42" t="s">
        <v>9395</v>
      </c>
      <c r="J707" s="48">
        <v>13450</v>
      </c>
      <c r="K707" s="46">
        <v>0</v>
      </c>
      <c r="L707" t="s">
        <v>10186</v>
      </c>
      <c r="M707" s="69" t="s">
        <v>10147</v>
      </c>
    </row>
    <row r="708" spans="1:14" hidden="1" x14ac:dyDescent="0.2">
      <c r="B708" s="42" t="s">
        <v>9509</v>
      </c>
      <c r="C708" t="s">
        <v>9510</v>
      </c>
      <c r="D708" t="s">
        <v>9329</v>
      </c>
      <c r="E708" t="s">
        <v>897</v>
      </c>
      <c r="F708">
        <v>2015</v>
      </c>
      <c r="G708">
        <v>2018</v>
      </c>
      <c r="H708" s="42" t="s">
        <v>9511</v>
      </c>
      <c r="I708" s="42" t="s">
        <v>9512</v>
      </c>
      <c r="J708" s="48">
        <v>33735</v>
      </c>
      <c r="K708" s="46">
        <v>0</v>
      </c>
      <c r="L708" t="s">
        <v>10184</v>
      </c>
      <c r="M708" t="s">
        <v>10143</v>
      </c>
      <c r="N708" t="s">
        <v>10144</v>
      </c>
    </row>
    <row r="709" spans="1:14" ht="25.5" x14ac:dyDescent="0.2">
      <c r="A709" t="s">
        <v>4698</v>
      </c>
      <c r="B709" s="42" t="s">
        <v>9509</v>
      </c>
      <c r="C709" t="s">
        <v>9510</v>
      </c>
      <c r="D709" t="s">
        <v>9329</v>
      </c>
      <c r="E709" t="s">
        <v>897</v>
      </c>
      <c r="F709">
        <v>2015</v>
      </c>
      <c r="G709">
        <v>2018</v>
      </c>
      <c r="H709" s="42" t="s">
        <v>9511</v>
      </c>
      <c r="I709" s="42" t="s">
        <v>9389</v>
      </c>
      <c r="J709" s="48">
        <v>7040</v>
      </c>
      <c r="K709" s="46">
        <v>0</v>
      </c>
      <c r="L709" t="s">
        <v>10184</v>
      </c>
      <c r="M709" s="69" t="s">
        <v>10147</v>
      </c>
    </row>
    <row r="710" spans="1:14" ht="25.5" x14ac:dyDescent="0.2">
      <c r="A710" t="s">
        <v>4698</v>
      </c>
      <c r="B710" s="42" t="s">
        <v>9513</v>
      </c>
      <c r="C710" t="s">
        <v>9514</v>
      </c>
      <c r="D710" t="s">
        <v>9329</v>
      </c>
      <c r="E710" t="s">
        <v>897</v>
      </c>
      <c r="F710">
        <v>2015</v>
      </c>
      <c r="G710">
        <v>2019</v>
      </c>
      <c r="H710" s="42" t="s">
        <v>9515</v>
      </c>
      <c r="I710" s="42" t="s">
        <v>9389</v>
      </c>
      <c r="J710" s="48">
        <v>24022</v>
      </c>
      <c r="K710" s="46">
        <v>0</v>
      </c>
      <c r="L710" t="s">
        <v>10186</v>
      </c>
      <c r="M710" s="69" t="s">
        <v>10147</v>
      </c>
    </row>
    <row r="711" spans="1:14" hidden="1" x14ac:dyDescent="0.2">
      <c r="B711" s="42" t="s">
        <v>9516</v>
      </c>
      <c r="C711" t="s">
        <v>9517</v>
      </c>
      <c r="D711" t="s">
        <v>9329</v>
      </c>
      <c r="E711" t="s">
        <v>897</v>
      </c>
      <c r="F711">
        <v>2015</v>
      </c>
      <c r="G711">
        <v>2019</v>
      </c>
      <c r="H711" s="42" t="s">
        <v>9518</v>
      </c>
      <c r="I711" s="42" t="s">
        <v>9486</v>
      </c>
      <c r="J711" s="48">
        <v>13866</v>
      </c>
      <c r="K711" s="46">
        <v>0</v>
      </c>
      <c r="L711" t="s">
        <v>10184</v>
      </c>
      <c r="M711" t="s">
        <v>10143</v>
      </c>
      <c r="N711" t="s">
        <v>10144</v>
      </c>
    </row>
    <row r="712" spans="1:14" x14ac:dyDescent="0.2">
      <c r="A712" t="s">
        <v>8075</v>
      </c>
      <c r="B712" s="42" t="s">
        <v>9516</v>
      </c>
      <c r="C712" t="s">
        <v>9517</v>
      </c>
      <c r="D712" t="s">
        <v>9329</v>
      </c>
      <c r="E712" t="s">
        <v>897</v>
      </c>
      <c r="F712">
        <v>2015</v>
      </c>
      <c r="G712">
        <v>2019</v>
      </c>
      <c r="H712" s="42" t="s">
        <v>9518</v>
      </c>
      <c r="I712" s="42" t="s">
        <v>8075</v>
      </c>
      <c r="J712" s="48">
        <v>18574</v>
      </c>
      <c r="K712" s="46">
        <v>0</v>
      </c>
      <c r="L712" t="s">
        <v>10184</v>
      </c>
      <c r="M712" s="69" t="s">
        <v>10147</v>
      </c>
    </row>
    <row r="713" spans="1:14" hidden="1" x14ac:dyDescent="0.2">
      <c r="B713" s="42" t="s">
        <v>9519</v>
      </c>
      <c r="C713" t="s">
        <v>9520</v>
      </c>
      <c r="D713" t="s">
        <v>9329</v>
      </c>
      <c r="E713" t="s">
        <v>897</v>
      </c>
      <c r="F713">
        <v>2015</v>
      </c>
      <c r="G713">
        <v>2018</v>
      </c>
      <c r="H713" s="42" t="s">
        <v>9521</v>
      </c>
      <c r="I713" s="42" t="s">
        <v>9013</v>
      </c>
      <c r="J713" s="48">
        <v>18960</v>
      </c>
      <c r="K713" s="46">
        <v>0</v>
      </c>
      <c r="L713" t="s">
        <v>10184</v>
      </c>
      <c r="M713" t="s">
        <v>10143</v>
      </c>
      <c r="N713" t="s">
        <v>10144</v>
      </c>
    </row>
    <row r="714" spans="1:14" hidden="1" x14ac:dyDescent="0.2">
      <c r="B714" s="42" t="s">
        <v>9519</v>
      </c>
      <c r="C714" t="s">
        <v>9520</v>
      </c>
      <c r="D714" t="s">
        <v>9329</v>
      </c>
      <c r="E714" t="s">
        <v>897</v>
      </c>
      <c r="F714">
        <v>2015</v>
      </c>
      <c r="G714">
        <v>2018</v>
      </c>
      <c r="H714" s="42" t="s">
        <v>9521</v>
      </c>
      <c r="I714" s="42" t="s">
        <v>8530</v>
      </c>
      <c r="J714" s="48">
        <v>18023</v>
      </c>
      <c r="K714" s="46">
        <v>0</v>
      </c>
      <c r="L714" t="s">
        <v>10184</v>
      </c>
      <c r="M714" t="s">
        <v>10143</v>
      </c>
      <c r="N714" t="s">
        <v>10144</v>
      </c>
    </row>
    <row r="715" spans="1:14" x14ac:dyDescent="0.2">
      <c r="A715" t="s">
        <v>8075</v>
      </c>
      <c r="B715" s="42" t="s">
        <v>9519</v>
      </c>
      <c r="C715" t="s">
        <v>9520</v>
      </c>
      <c r="D715" t="s">
        <v>9329</v>
      </c>
      <c r="E715" t="s">
        <v>897</v>
      </c>
      <c r="F715">
        <v>2015</v>
      </c>
      <c r="G715">
        <v>2018</v>
      </c>
      <c r="H715" s="42" t="s">
        <v>9521</v>
      </c>
      <c r="I715" s="42" t="s">
        <v>9522</v>
      </c>
      <c r="J715" s="48">
        <v>2940</v>
      </c>
      <c r="K715" s="46">
        <v>0</v>
      </c>
      <c r="L715" t="s">
        <v>10184</v>
      </c>
      <c r="M715" s="69" t="s">
        <v>10147</v>
      </c>
    </row>
    <row r="716" spans="1:14" x14ac:dyDescent="0.2">
      <c r="A716" t="s">
        <v>8075</v>
      </c>
      <c r="B716" s="42" t="s">
        <v>9523</v>
      </c>
      <c r="C716" t="s">
        <v>9524</v>
      </c>
      <c r="D716" t="s">
        <v>9329</v>
      </c>
      <c r="E716" t="s">
        <v>897</v>
      </c>
      <c r="F716">
        <v>2015</v>
      </c>
      <c r="G716">
        <v>2018</v>
      </c>
      <c r="H716" s="42" t="s">
        <v>9525</v>
      </c>
      <c r="I716" s="42" t="s">
        <v>8075</v>
      </c>
      <c r="J716" s="48">
        <v>127125</v>
      </c>
      <c r="K716" s="46">
        <v>0</v>
      </c>
      <c r="L716" t="s">
        <v>10186</v>
      </c>
      <c r="M716" s="69" t="s">
        <v>10147</v>
      </c>
    </row>
    <row r="717" spans="1:14" hidden="1" x14ac:dyDescent="0.2">
      <c r="B717" s="42" t="s">
        <v>9526</v>
      </c>
      <c r="C717" t="s">
        <v>9527</v>
      </c>
      <c r="D717" t="s">
        <v>9329</v>
      </c>
      <c r="E717" t="s">
        <v>897</v>
      </c>
      <c r="F717">
        <v>2015</v>
      </c>
      <c r="G717">
        <v>2018</v>
      </c>
      <c r="H717" s="42" t="s">
        <v>9528</v>
      </c>
      <c r="I717" s="42" t="s">
        <v>9529</v>
      </c>
      <c r="J717" s="48">
        <v>1287</v>
      </c>
      <c r="K717" s="46">
        <v>0</v>
      </c>
      <c r="L717" t="s">
        <v>10186</v>
      </c>
      <c r="M717" t="s">
        <v>10143</v>
      </c>
      <c r="N717" t="s">
        <v>10144</v>
      </c>
    </row>
    <row r="718" spans="1:14" hidden="1" x14ac:dyDescent="0.2">
      <c r="B718" s="42" t="s">
        <v>9526</v>
      </c>
      <c r="C718" t="s">
        <v>9527</v>
      </c>
      <c r="D718" t="s">
        <v>9329</v>
      </c>
      <c r="E718" t="s">
        <v>897</v>
      </c>
      <c r="F718">
        <v>2015</v>
      </c>
      <c r="G718">
        <v>2018</v>
      </c>
      <c r="H718" s="42" t="s">
        <v>9528</v>
      </c>
      <c r="I718" s="42" t="s">
        <v>8330</v>
      </c>
      <c r="J718" s="48">
        <v>2850</v>
      </c>
      <c r="K718" s="46">
        <v>0</v>
      </c>
      <c r="L718" t="s">
        <v>10186</v>
      </c>
      <c r="M718" t="s">
        <v>10143</v>
      </c>
      <c r="N718" t="s">
        <v>10144</v>
      </c>
    </row>
    <row r="719" spans="1:14" ht="25.5" x14ac:dyDescent="0.2">
      <c r="A719" t="s">
        <v>4698</v>
      </c>
      <c r="B719" s="42" t="s">
        <v>9526</v>
      </c>
      <c r="C719" t="s">
        <v>9527</v>
      </c>
      <c r="D719" t="s">
        <v>9329</v>
      </c>
      <c r="E719" t="s">
        <v>897</v>
      </c>
      <c r="F719">
        <v>2015</v>
      </c>
      <c r="G719">
        <v>2018</v>
      </c>
      <c r="H719" s="42" t="s">
        <v>9528</v>
      </c>
      <c r="I719" s="42" t="s">
        <v>9389</v>
      </c>
      <c r="J719" s="48">
        <v>4781</v>
      </c>
      <c r="K719" s="46">
        <v>0</v>
      </c>
      <c r="L719" t="s">
        <v>10186</v>
      </c>
      <c r="M719" s="69" t="s">
        <v>10147</v>
      </c>
    </row>
    <row r="720" spans="1:14" hidden="1" x14ac:dyDescent="0.2">
      <c r="B720" s="42" t="s">
        <v>9526</v>
      </c>
      <c r="C720" t="s">
        <v>9527</v>
      </c>
      <c r="D720" t="s">
        <v>9329</v>
      </c>
      <c r="E720" t="s">
        <v>897</v>
      </c>
      <c r="F720">
        <v>2015</v>
      </c>
      <c r="G720">
        <v>2018</v>
      </c>
      <c r="H720" s="42" t="s">
        <v>9528</v>
      </c>
      <c r="I720" s="42" t="s">
        <v>8247</v>
      </c>
      <c r="J720" s="48">
        <v>17800</v>
      </c>
      <c r="K720" s="46">
        <v>0</v>
      </c>
      <c r="L720" t="s">
        <v>10186</v>
      </c>
      <c r="M720" t="s">
        <v>10143</v>
      </c>
      <c r="N720" t="s">
        <v>10144</v>
      </c>
    </row>
    <row r="721" spans="1:14" hidden="1" x14ac:dyDescent="0.2">
      <c r="B721" s="42" t="s">
        <v>9526</v>
      </c>
      <c r="C721" t="s">
        <v>9527</v>
      </c>
      <c r="D721" t="s">
        <v>9329</v>
      </c>
      <c r="E721" t="s">
        <v>897</v>
      </c>
      <c r="F721">
        <v>2015</v>
      </c>
      <c r="G721">
        <v>2018</v>
      </c>
      <c r="H721" s="42" t="s">
        <v>9528</v>
      </c>
      <c r="I721" s="42" t="s">
        <v>8311</v>
      </c>
      <c r="J721" s="48">
        <v>400</v>
      </c>
      <c r="K721" s="46">
        <v>0</v>
      </c>
      <c r="L721" t="s">
        <v>10186</v>
      </c>
      <c r="M721" t="s">
        <v>10143</v>
      </c>
      <c r="N721" t="s">
        <v>10144</v>
      </c>
    </row>
    <row r="722" spans="1:14" x14ac:dyDescent="0.2">
      <c r="A722" t="s">
        <v>8689</v>
      </c>
      <c r="B722" s="42" t="s">
        <v>9530</v>
      </c>
      <c r="C722" t="s">
        <v>9531</v>
      </c>
      <c r="D722" t="s">
        <v>9329</v>
      </c>
      <c r="E722" t="s">
        <v>897</v>
      </c>
      <c r="F722">
        <v>2015</v>
      </c>
      <c r="G722">
        <v>2018</v>
      </c>
      <c r="H722" s="42" t="s">
        <v>9532</v>
      </c>
      <c r="I722" s="42" t="s">
        <v>8689</v>
      </c>
      <c r="J722" s="48">
        <v>10390</v>
      </c>
      <c r="K722" s="46">
        <v>0</v>
      </c>
      <c r="L722" t="s">
        <v>10184</v>
      </c>
      <c r="M722" s="69" t="s">
        <v>10147</v>
      </c>
    </row>
    <row r="723" spans="1:14" ht="25.5" hidden="1" x14ac:dyDescent="0.2">
      <c r="B723" s="42" t="s">
        <v>9533</v>
      </c>
      <c r="C723" t="s">
        <v>9534</v>
      </c>
      <c r="D723" t="s">
        <v>9329</v>
      </c>
      <c r="E723" t="s">
        <v>897</v>
      </c>
      <c r="F723">
        <v>2015</v>
      </c>
      <c r="G723">
        <v>2019</v>
      </c>
      <c r="H723" s="42" t="s">
        <v>9535</v>
      </c>
      <c r="I723" s="42" t="s">
        <v>9366</v>
      </c>
      <c r="J723" s="48">
        <v>31641</v>
      </c>
      <c r="K723" s="46">
        <v>0</v>
      </c>
      <c r="L723" t="s">
        <v>10184</v>
      </c>
      <c r="M723" t="s">
        <v>10143</v>
      </c>
      <c r="N723" t="s">
        <v>10144</v>
      </c>
    </row>
    <row r="724" spans="1:14" hidden="1" x14ac:dyDescent="0.2">
      <c r="B724" s="42" t="s">
        <v>9536</v>
      </c>
      <c r="C724" t="s">
        <v>9537</v>
      </c>
      <c r="D724" t="s">
        <v>9329</v>
      </c>
      <c r="E724" t="s">
        <v>897</v>
      </c>
      <c r="F724">
        <v>2015</v>
      </c>
      <c r="G724">
        <v>2019</v>
      </c>
      <c r="H724" s="42" t="s">
        <v>9538</v>
      </c>
      <c r="I724" s="42" t="s">
        <v>9539</v>
      </c>
      <c r="J724" s="48">
        <v>30850</v>
      </c>
      <c r="K724" s="46">
        <v>0</v>
      </c>
      <c r="L724" t="s">
        <v>10186</v>
      </c>
      <c r="M724" t="s">
        <v>10143</v>
      </c>
      <c r="N724" t="s">
        <v>10144</v>
      </c>
    </row>
    <row r="725" spans="1:14" x14ac:dyDescent="0.2">
      <c r="A725" t="s">
        <v>2343</v>
      </c>
      <c r="B725" s="42" t="s">
        <v>9540</v>
      </c>
      <c r="C725" t="s">
        <v>9541</v>
      </c>
      <c r="D725" t="s">
        <v>9329</v>
      </c>
      <c r="E725" t="s">
        <v>897</v>
      </c>
      <c r="F725">
        <v>2015</v>
      </c>
      <c r="G725">
        <v>2018</v>
      </c>
      <c r="H725" s="42" t="s">
        <v>9542</v>
      </c>
      <c r="I725" s="42" t="s">
        <v>9543</v>
      </c>
      <c r="J725" s="48">
        <v>28567</v>
      </c>
      <c r="K725" s="46">
        <v>0</v>
      </c>
      <c r="L725" t="s">
        <v>10186</v>
      </c>
      <c r="M725" s="69" t="s">
        <v>10147</v>
      </c>
    </row>
    <row r="726" spans="1:14" x14ac:dyDescent="0.2">
      <c r="A726" t="s">
        <v>8075</v>
      </c>
      <c r="B726" s="42" t="s">
        <v>9544</v>
      </c>
      <c r="C726" t="s">
        <v>9545</v>
      </c>
      <c r="D726" t="s">
        <v>9329</v>
      </c>
      <c r="E726" t="s">
        <v>897</v>
      </c>
      <c r="F726">
        <v>2015</v>
      </c>
      <c r="G726">
        <v>2019</v>
      </c>
      <c r="H726" s="42" t="s">
        <v>9546</v>
      </c>
      <c r="I726" s="42" t="s">
        <v>9352</v>
      </c>
      <c r="J726" s="48">
        <v>17679</v>
      </c>
      <c r="K726" s="46">
        <v>0</v>
      </c>
      <c r="L726" t="s">
        <v>10184</v>
      </c>
      <c r="M726" s="69" t="s">
        <v>10147</v>
      </c>
    </row>
    <row r="727" spans="1:14" hidden="1" x14ac:dyDescent="0.2">
      <c r="B727" s="42" t="s">
        <v>9544</v>
      </c>
      <c r="C727" t="s">
        <v>9545</v>
      </c>
      <c r="D727" t="s">
        <v>9329</v>
      </c>
      <c r="E727" t="s">
        <v>897</v>
      </c>
      <c r="F727">
        <v>2015</v>
      </c>
      <c r="G727">
        <v>2019</v>
      </c>
      <c r="H727" s="42" t="s">
        <v>9546</v>
      </c>
      <c r="I727" s="42" t="s">
        <v>8191</v>
      </c>
      <c r="J727" s="48">
        <v>13531</v>
      </c>
      <c r="K727" s="46">
        <v>0</v>
      </c>
      <c r="L727" t="s">
        <v>10184</v>
      </c>
      <c r="M727" t="s">
        <v>10143</v>
      </c>
      <c r="N727" t="s">
        <v>10144</v>
      </c>
    </row>
    <row r="728" spans="1:14" ht="25.5" x14ac:dyDescent="0.2">
      <c r="A728" t="s">
        <v>8075</v>
      </c>
      <c r="B728" s="42" t="s">
        <v>9547</v>
      </c>
      <c r="C728" t="s">
        <v>9548</v>
      </c>
      <c r="D728" t="s">
        <v>9329</v>
      </c>
      <c r="E728" t="s">
        <v>897</v>
      </c>
      <c r="F728">
        <v>2015</v>
      </c>
      <c r="G728">
        <v>2019</v>
      </c>
      <c r="H728" s="42" t="s">
        <v>9549</v>
      </c>
      <c r="I728" s="42" t="s">
        <v>9343</v>
      </c>
      <c r="J728" s="48">
        <v>24840</v>
      </c>
      <c r="K728" s="46">
        <v>0</v>
      </c>
      <c r="L728" t="s">
        <v>10186</v>
      </c>
      <c r="M728" s="69" t="s">
        <v>10147</v>
      </c>
    </row>
    <row r="729" spans="1:14" hidden="1" x14ac:dyDescent="0.2">
      <c r="B729" s="42" t="s">
        <v>9550</v>
      </c>
      <c r="C729" t="s">
        <v>9551</v>
      </c>
      <c r="D729" t="s">
        <v>9329</v>
      </c>
      <c r="E729" t="s">
        <v>897</v>
      </c>
      <c r="F729">
        <v>2015</v>
      </c>
      <c r="G729">
        <v>2019</v>
      </c>
      <c r="H729" s="42" t="s">
        <v>9552</v>
      </c>
      <c r="I729" s="42" t="s">
        <v>3511</v>
      </c>
      <c r="J729" s="48">
        <v>6000</v>
      </c>
      <c r="K729" s="46">
        <v>0</v>
      </c>
      <c r="L729" t="s">
        <v>10186</v>
      </c>
      <c r="M729" t="s">
        <v>10143</v>
      </c>
      <c r="N729" t="s">
        <v>10144</v>
      </c>
    </row>
    <row r="730" spans="1:14" hidden="1" x14ac:dyDescent="0.2">
      <c r="B730" s="42" t="s">
        <v>9550</v>
      </c>
      <c r="C730" t="s">
        <v>9551</v>
      </c>
      <c r="D730" t="s">
        <v>9329</v>
      </c>
      <c r="E730" t="s">
        <v>897</v>
      </c>
      <c r="F730">
        <v>2015</v>
      </c>
      <c r="G730">
        <v>2019</v>
      </c>
      <c r="H730" s="42" t="s">
        <v>9552</v>
      </c>
      <c r="I730" s="42" t="s">
        <v>8243</v>
      </c>
      <c r="J730" s="48">
        <v>17552</v>
      </c>
      <c r="K730" s="46">
        <v>0</v>
      </c>
      <c r="L730" t="s">
        <v>10186</v>
      </c>
      <c r="M730" t="s">
        <v>10143</v>
      </c>
      <c r="N730" t="s">
        <v>10144</v>
      </c>
    </row>
    <row r="731" spans="1:14" hidden="1" x14ac:dyDescent="0.2">
      <c r="B731" s="42" t="s">
        <v>9550</v>
      </c>
      <c r="C731" t="s">
        <v>9551</v>
      </c>
      <c r="D731" t="s">
        <v>9329</v>
      </c>
      <c r="E731" t="s">
        <v>897</v>
      </c>
      <c r="F731">
        <v>2015</v>
      </c>
      <c r="G731">
        <v>2019</v>
      </c>
      <c r="H731" s="42" t="s">
        <v>9552</v>
      </c>
      <c r="I731" s="42" t="s">
        <v>8351</v>
      </c>
      <c r="J731" s="48">
        <v>6959</v>
      </c>
      <c r="K731" s="46">
        <v>0</v>
      </c>
      <c r="L731" t="s">
        <v>10186</v>
      </c>
      <c r="M731" t="s">
        <v>10143</v>
      </c>
      <c r="N731" t="s">
        <v>10144</v>
      </c>
    </row>
    <row r="732" spans="1:14" hidden="1" x14ac:dyDescent="0.2">
      <c r="B732" s="42" t="s">
        <v>9553</v>
      </c>
      <c r="C732" t="s">
        <v>9554</v>
      </c>
      <c r="D732" t="s">
        <v>9329</v>
      </c>
      <c r="E732" t="s">
        <v>897</v>
      </c>
      <c r="F732">
        <v>2015</v>
      </c>
      <c r="G732">
        <v>2019</v>
      </c>
      <c r="H732" s="42" t="s">
        <v>9555</v>
      </c>
      <c r="I732" s="42" t="s">
        <v>8268</v>
      </c>
      <c r="J732" s="48">
        <v>2588</v>
      </c>
      <c r="K732" s="46">
        <v>0</v>
      </c>
      <c r="L732" t="s">
        <v>10186</v>
      </c>
      <c r="M732" t="s">
        <v>10143</v>
      </c>
      <c r="N732" t="s">
        <v>10144</v>
      </c>
    </row>
    <row r="733" spans="1:14" x14ac:dyDescent="0.2">
      <c r="A733" t="s">
        <v>4698</v>
      </c>
      <c r="B733" s="42" t="s">
        <v>9553</v>
      </c>
      <c r="C733" t="s">
        <v>9554</v>
      </c>
      <c r="D733" t="s">
        <v>9329</v>
      </c>
      <c r="E733" t="s">
        <v>897</v>
      </c>
      <c r="F733">
        <v>2015</v>
      </c>
      <c r="G733">
        <v>2019</v>
      </c>
      <c r="H733" s="42" t="s">
        <v>9555</v>
      </c>
      <c r="I733" s="42" t="s">
        <v>4698</v>
      </c>
      <c r="J733" s="48">
        <v>17156</v>
      </c>
      <c r="K733" s="46">
        <v>0</v>
      </c>
      <c r="L733" t="s">
        <v>10186</v>
      </c>
      <c r="M733" s="69" t="s">
        <v>10147</v>
      </c>
    </row>
    <row r="734" spans="1:14" x14ac:dyDescent="0.2">
      <c r="A734" t="s">
        <v>935</v>
      </c>
      <c r="B734" s="42" t="s">
        <v>9553</v>
      </c>
      <c r="C734" t="s">
        <v>9554</v>
      </c>
      <c r="D734" t="s">
        <v>9329</v>
      </c>
      <c r="E734" t="s">
        <v>897</v>
      </c>
      <c r="F734">
        <v>2015</v>
      </c>
      <c r="G734">
        <v>2019</v>
      </c>
      <c r="H734" s="42" t="s">
        <v>9555</v>
      </c>
      <c r="I734" s="42" t="s">
        <v>9353</v>
      </c>
      <c r="J734" s="48">
        <v>2872</v>
      </c>
      <c r="K734" s="46">
        <v>0</v>
      </c>
      <c r="L734" t="s">
        <v>10186</v>
      </c>
      <c r="M734" s="69" t="s">
        <v>10147</v>
      </c>
    </row>
    <row r="735" spans="1:14" hidden="1" x14ac:dyDescent="0.2">
      <c r="B735" s="42" t="s">
        <v>9553</v>
      </c>
      <c r="C735" t="s">
        <v>9554</v>
      </c>
      <c r="D735" t="s">
        <v>9329</v>
      </c>
      <c r="E735" t="s">
        <v>897</v>
      </c>
      <c r="F735">
        <v>2015</v>
      </c>
      <c r="G735">
        <v>2019</v>
      </c>
      <c r="H735" s="42" t="s">
        <v>9555</v>
      </c>
      <c r="I735" s="42" t="s">
        <v>8070</v>
      </c>
      <c r="J735" s="48">
        <v>2872</v>
      </c>
      <c r="K735" s="46">
        <v>0</v>
      </c>
      <c r="L735" t="s">
        <v>10186</v>
      </c>
      <c r="M735" t="s">
        <v>10143</v>
      </c>
      <c r="N735" t="s">
        <v>10144</v>
      </c>
    </row>
    <row r="736" spans="1:14" ht="25.5" x14ac:dyDescent="0.2">
      <c r="A736" t="s">
        <v>4698</v>
      </c>
      <c r="B736" s="42" t="s">
        <v>9556</v>
      </c>
      <c r="C736" t="s">
        <v>9557</v>
      </c>
      <c r="D736" t="s">
        <v>9329</v>
      </c>
      <c r="E736" t="s">
        <v>897</v>
      </c>
      <c r="F736">
        <v>2015</v>
      </c>
      <c r="G736">
        <v>2019</v>
      </c>
      <c r="H736" s="42" t="s">
        <v>9558</v>
      </c>
      <c r="I736" s="42" t="s">
        <v>9389</v>
      </c>
      <c r="J736" s="48">
        <v>14000</v>
      </c>
      <c r="K736" s="46">
        <v>0</v>
      </c>
      <c r="L736" t="s">
        <v>10186</v>
      </c>
      <c r="M736" s="69" t="s">
        <v>10147</v>
      </c>
    </row>
    <row r="737" spans="1:14" x14ac:dyDescent="0.2">
      <c r="A737" t="s">
        <v>8225</v>
      </c>
      <c r="B737" s="42" t="s">
        <v>9556</v>
      </c>
      <c r="C737" t="s">
        <v>9557</v>
      </c>
      <c r="D737" t="s">
        <v>9329</v>
      </c>
      <c r="E737" t="s">
        <v>897</v>
      </c>
      <c r="F737">
        <v>2015</v>
      </c>
      <c r="G737">
        <v>2019</v>
      </c>
      <c r="H737" s="42" t="s">
        <v>9558</v>
      </c>
      <c r="I737" s="42" t="s">
        <v>8225</v>
      </c>
      <c r="J737" s="48">
        <v>20000</v>
      </c>
      <c r="K737" s="46">
        <v>0</v>
      </c>
      <c r="L737" t="s">
        <v>10186</v>
      </c>
      <c r="M737" s="69" t="s">
        <v>10147</v>
      </c>
    </row>
    <row r="738" spans="1:14" x14ac:dyDescent="0.2">
      <c r="A738" t="s">
        <v>4698</v>
      </c>
      <c r="B738" s="42" t="s">
        <v>9559</v>
      </c>
      <c r="C738" t="s">
        <v>9560</v>
      </c>
      <c r="D738" t="s">
        <v>9329</v>
      </c>
      <c r="E738" t="s">
        <v>897</v>
      </c>
      <c r="F738">
        <v>2015</v>
      </c>
      <c r="G738">
        <v>2019</v>
      </c>
      <c r="H738" s="42" t="s">
        <v>9561</v>
      </c>
      <c r="I738" s="42" t="s">
        <v>9478</v>
      </c>
      <c r="J738" s="48">
        <v>24073</v>
      </c>
      <c r="K738" s="46">
        <v>0</v>
      </c>
      <c r="L738" t="s">
        <v>10186</v>
      </c>
      <c r="M738" s="69" t="s">
        <v>10147</v>
      </c>
    </row>
    <row r="739" spans="1:14" x14ac:dyDescent="0.2">
      <c r="A739" t="s">
        <v>8099</v>
      </c>
      <c r="B739" s="42" t="s">
        <v>9562</v>
      </c>
      <c r="C739" t="s">
        <v>9563</v>
      </c>
      <c r="D739" t="s">
        <v>9329</v>
      </c>
      <c r="E739" t="s">
        <v>897</v>
      </c>
      <c r="F739">
        <v>2015</v>
      </c>
      <c r="G739">
        <v>2019</v>
      </c>
      <c r="H739" s="42" t="s">
        <v>9564</v>
      </c>
      <c r="I739" s="42" t="s">
        <v>9565</v>
      </c>
      <c r="J739" s="48">
        <v>47681</v>
      </c>
      <c r="K739" s="46">
        <v>0</v>
      </c>
      <c r="L739" t="s">
        <v>10186</v>
      </c>
      <c r="M739" s="69" t="s">
        <v>10147</v>
      </c>
    </row>
    <row r="740" spans="1:14" hidden="1" x14ac:dyDescent="0.2">
      <c r="B740" s="42" t="s">
        <v>9562</v>
      </c>
      <c r="C740" t="s">
        <v>9563</v>
      </c>
      <c r="D740" t="s">
        <v>9329</v>
      </c>
      <c r="E740" t="s">
        <v>897</v>
      </c>
      <c r="F740">
        <v>2015</v>
      </c>
      <c r="G740">
        <v>2019</v>
      </c>
      <c r="H740" s="42" t="s">
        <v>9564</v>
      </c>
      <c r="I740" s="42" t="s">
        <v>9566</v>
      </c>
      <c r="J740" s="48">
        <v>3776</v>
      </c>
      <c r="K740" s="46">
        <v>0</v>
      </c>
      <c r="L740" t="s">
        <v>10186</v>
      </c>
      <c r="M740" t="s">
        <v>10143</v>
      </c>
      <c r="N740" t="s">
        <v>10144</v>
      </c>
    </row>
    <row r="741" spans="1:14" ht="25.5" x14ac:dyDescent="0.2">
      <c r="A741" t="s">
        <v>8075</v>
      </c>
      <c r="B741" s="42" t="s">
        <v>9567</v>
      </c>
      <c r="C741" t="s">
        <v>9568</v>
      </c>
      <c r="D741" t="s">
        <v>9329</v>
      </c>
      <c r="E741" t="s">
        <v>897</v>
      </c>
      <c r="F741">
        <v>2015</v>
      </c>
      <c r="G741">
        <v>2019</v>
      </c>
      <c r="H741" s="42" t="s">
        <v>9569</v>
      </c>
      <c r="I741" s="42" t="s">
        <v>9570</v>
      </c>
      <c r="J741" s="48">
        <v>40135</v>
      </c>
      <c r="K741" s="46">
        <v>0</v>
      </c>
      <c r="L741" t="s">
        <v>10184</v>
      </c>
      <c r="M741" s="69" t="s">
        <v>10147</v>
      </c>
    </row>
    <row r="742" spans="1:14" ht="25.5" x14ac:dyDescent="0.2">
      <c r="A742" t="s">
        <v>8075</v>
      </c>
      <c r="B742" s="42" t="s">
        <v>9571</v>
      </c>
      <c r="C742" t="s">
        <v>9572</v>
      </c>
      <c r="D742" t="s">
        <v>9329</v>
      </c>
      <c r="E742" t="s">
        <v>897</v>
      </c>
      <c r="F742">
        <v>2015</v>
      </c>
      <c r="G742">
        <v>2019</v>
      </c>
      <c r="H742" s="42" t="s">
        <v>9573</v>
      </c>
      <c r="I742" s="42" t="s">
        <v>9347</v>
      </c>
      <c r="J742" s="48">
        <v>59700</v>
      </c>
      <c r="K742" s="46">
        <v>0</v>
      </c>
      <c r="L742" t="s">
        <v>10186</v>
      </c>
      <c r="M742" s="69" t="s">
        <v>10147</v>
      </c>
    </row>
    <row r="743" spans="1:14" hidden="1" x14ac:dyDescent="0.2">
      <c r="B743" s="42" t="s">
        <v>9574</v>
      </c>
      <c r="C743" t="s">
        <v>9575</v>
      </c>
      <c r="D743" t="s">
        <v>9329</v>
      </c>
      <c r="E743" t="s">
        <v>897</v>
      </c>
      <c r="F743">
        <v>2015</v>
      </c>
      <c r="G743">
        <v>2018</v>
      </c>
      <c r="H743" s="42" t="s">
        <v>9576</v>
      </c>
      <c r="I743" s="42" t="s">
        <v>3511</v>
      </c>
      <c r="J743" s="48">
        <v>32005</v>
      </c>
      <c r="K743" s="46">
        <v>0</v>
      </c>
      <c r="L743" t="s">
        <v>10186</v>
      </c>
      <c r="M743" t="s">
        <v>10143</v>
      </c>
      <c r="N743" t="s">
        <v>10144</v>
      </c>
    </row>
    <row r="744" spans="1:14" x14ac:dyDescent="0.2">
      <c r="A744" t="s">
        <v>4698</v>
      </c>
      <c r="B744" s="42" t="s">
        <v>9574</v>
      </c>
      <c r="C744" t="s">
        <v>9575</v>
      </c>
      <c r="D744" t="s">
        <v>9329</v>
      </c>
      <c r="E744" t="s">
        <v>897</v>
      </c>
      <c r="F744">
        <v>2015</v>
      </c>
      <c r="G744">
        <v>2018</v>
      </c>
      <c r="H744" s="42" t="s">
        <v>9576</v>
      </c>
      <c r="I744" s="42" t="s">
        <v>4698</v>
      </c>
      <c r="J744" s="48">
        <v>10367</v>
      </c>
      <c r="K744" s="46">
        <v>0</v>
      </c>
      <c r="L744" t="s">
        <v>10186</v>
      </c>
      <c r="M744" s="69" t="s">
        <v>10147</v>
      </c>
    </row>
    <row r="745" spans="1:14" hidden="1" x14ac:dyDescent="0.2">
      <c r="B745" s="42" t="s">
        <v>9577</v>
      </c>
      <c r="C745" t="s">
        <v>9578</v>
      </c>
      <c r="D745" t="s">
        <v>9329</v>
      </c>
      <c r="E745" t="s">
        <v>897</v>
      </c>
      <c r="F745">
        <v>2015</v>
      </c>
      <c r="G745">
        <v>2019</v>
      </c>
      <c r="H745" s="42" t="s">
        <v>9579</v>
      </c>
      <c r="I745" s="42" t="s">
        <v>8850</v>
      </c>
      <c r="J745" s="48">
        <v>33034</v>
      </c>
      <c r="K745" s="46">
        <v>0</v>
      </c>
      <c r="L745" t="s">
        <v>10186</v>
      </c>
      <c r="M745" t="s">
        <v>10143</v>
      </c>
      <c r="N745" t="s">
        <v>10144</v>
      </c>
    </row>
    <row r="746" spans="1:14" ht="25.5" x14ac:dyDescent="0.2">
      <c r="A746" t="s">
        <v>8689</v>
      </c>
      <c r="B746" s="42" t="s">
        <v>9580</v>
      </c>
      <c r="C746" t="s">
        <v>9581</v>
      </c>
      <c r="D746" t="s">
        <v>9329</v>
      </c>
      <c r="E746" t="s">
        <v>897</v>
      </c>
      <c r="F746">
        <v>2015</v>
      </c>
      <c r="G746">
        <v>2019</v>
      </c>
      <c r="H746" s="42" t="s">
        <v>9582</v>
      </c>
      <c r="I746" s="42" t="s">
        <v>9583</v>
      </c>
      <c r="J746" s="48">
        <v>32779</v>
      </c>
      <c r="K746" s="46">
        <v>0</v>
      </c>
      <c r="L746" t="s">
        <v>10184</v>
      </c>
      <c r="M746" s="69" t="s">
        <v>10147</v>
      </c>
    </row>
    <row r="747" spans="1:14" x14ac:dyDescent="0.2">
      <c r="A747" t="s">
        <v>8091</v>
      </c>
      <c r="B747" s="42" t="s">
        <v>9584</v>
      </c>
      <c r="C747" t="s">
        <v>9585</v>
      </c>
      <c r="D747" t="s">
        <v>9329</v>
      </c>
      <c r="E747" t="s">
        <v>897</v>
      </c>
      <c r="F747">
        <v>2015</v>
      </c>
      <c r="G747">
        <v>2018</v>
      </c>
      <c r="H747" s="42" t="s">
        <v>9586</v>
      </c>
      <c r="I747" s="42" t="s">
        <v>8091</v>
      </c>
      <c r="J747" s="48">
        <v>26973</v>
      </c>
      <c r="K747" s="46">
        <v>0</v>
      </c>
      <c r="L747" t="s">
        <v>10184</v>
      </c>
      <c r="M747" s="69" t="s">
        <v>10147</v>
      </c>
    </row>
    <row r="748" spans="1:14" ht="25.5" hidden="1" x14ac:dyDescent="0.2">
      <c r="B748" s="42" t="s">
        <v>9587</v>
      </c>
      <c r="C748" t="s">
        <v>9588</v>
      </c>
      <c r="D748" t="s">
        <v>9329</v>
      </c>
      <c r="E748" t="s">
        <v>897</v>
      </c>
      <c r="F748">
        <v>2015</v>
      </c>
      <c r="G748">
        <v>2018</v>
      </c>
      <c r="H748" s="42" t="s">
        <v>9589</v>
      </c>
      <c r="I748" s="42" t="s">
        <v>9375</v>
      </c>
      <c r="J748" s="48">
        <v>26000</v>
      </c>
      <c r="K748" s="46">
        <v>0</v>
      </c>
      <c r="L748" t="s">
        <v>10184</v>
      </c>
      <c r="M748" t="s">
        <v>10143</v>
      </c>
      <c r="N748" t="s">
        <v>10144</v>
      </c>
    </row>
    <row r="749" spans="1:14" ht="25.5" x14ac:dyDescent="0.2">
      <c r="A749" t="s">
        <v>4698</v>
      </c>
      <c r="B749" s="42" t="s">
        <v>9587</v>
      </c>
      <c r="C749" t="s">
        <v>9588</v>
      </c>
      <c r="D749" t="s">
        <v>9329</v>
      </c>
      <c r="E749" t="s">
        <v>897</v>
      </c>
      <c r="F749">
        <v>2015</v>
      </c>
      <c r="G749">
        <v>2018</v>
      </c>
      <c r="H749" s="42" t="s">
        <v>9589</v>
      </c>
      <c r="I749" s="42" t="s">
        <v>9389</v>
      </c>
      <c r="J749" s="48">
        <v>14126</v>
      </c>
      <c r="K749" s="46">
        <v>0</v>
      </c>
      <c r="L749" t="s">
        <v>10184</v>
      </c>
      <c r="M749" s="69" t="s">
        <v>10147</v>
      </c>
    </row>
    <row r="750" spans="1:14" ht="25.5" x14ac:dyDescent="0.2">
      <c r="A750" t="s">
        <v>8091</v>
      </c>
      <c r="B750" s="42" t="s">
        <v>9590</v>
      </c>
      <c r="C750" t="s">
        <v>9591</v>
      </c>
      <c r="D750" t="s">
        <v>9329</v>
      </c>
      <c r="E750" t="s">
        <v>897</v>
      </c>
      <c r="F750">
        <v>2015</v>
      </c>
      <c r="G750">
        <v>2019</v>
      </c>
      <c r="H750" s="42" t="s">
        <v>9592</v>
      </c>
      <c r="I750" s="42" t="s">
        <v>9593</v>
      </c>
      <c r="J750" s="48">
        <v>15677</v>
      </c>
      <c r="K750" s="46">
        <v>0</v>
      </c>
      <c r="L750" t="s">
        <v>10184</v>
      </c>
      <c r="M750" s="69" t="s">
        <v>10147</v>
      </c>
    </row>
    <row r="751" spans="1:14" ht="25.5" hidden="1" x14ac:dyDescent="0.2">
      <c r="B751" s="42" t="s">
        <v>9590</v>
      </c>
      <c r="C751" t="s">
        <v>9591</v>
      </c>
      <c r="D751" t="s">
        <v>9329</v>
      </c>
      <c r="E751" t="s">
        <v>897</v>
      </c>
      <c r="F751">
        <v>2015</v>
      </c>
      <c r="G751">
        <v>2019</v>
      </c>
      <c r="H751" s="42" t="s">
        <v>9592</v>
      </c>
      <c r="I751" s="42" t="s">
        <v>9220</v>
      </c>
      <c r="J751" s="48">
        <v>15166</v>
      </c>
      <c r="K751" s="46">
        <v>0</v>
      </c>
      <c r="L751" t="s">
        <v>10184</v>
      </c>
      <c r="M751" t="s">
        <v>10143</v>
      </c>
      <c r="N751" t="s">
        <v>10144</v>
      </c>
    </row>
    <row r="752" spans="1:14" x14ac:dyDescent="0.2">
      <c r="A752" t="s">
        <v>8170</v>
      </c>
      <c r="B752" s="42" t="s">
        <v>9594</v>
      </c>
      <c r="C752" t="s">
        <v>9595</v>
      </c>
      <c r="D752" t="s">
        <v>9329</v>
      </c>
      <c r="E752" t="s">
        <v>897</v>
      </c>
      <c r="F752">
        <v>2015</v>
      </c>
      <c r="G752">
        <v>2017</v>
      </c>
      <c r="H752" s="42" t="s">
        <v>9596</v>
      </c>
      <c r="I752" s="42" t="s">
        <v>9417</v>
      </c>
      <c r="J752" s="48">
        <v>53125</v>
      </c>
      <c r="K752" s="46">
        <v>0</v>
      </c>
      <c r="L752" t="s">
        <v>10184</v>
      </c>
      <c r="M752" s="69" t="s">
        <v>10147</v>
      </c>
    </row>
    <row r="753" spans="1:14" x14ac:dyDescent="0.2">
      <c r="A753" t="s">
        <v>8075</v>
      </c>
      <c r="B753" s="42" t="s">
        <v>9597</v>
      </c>
      <c r="C753" t="s">
        <v>9598</v>
      </c>
      <c r="D753" t="s">
        <v>9329</v>
      </c>
      <c r="E753" t="s">
        <v>897</v>
      </c>
      <c r="F753">
        <v>2015</v>
      </c>
      <c r="G753">
        <v>2019</v>
      </c>
      <c r="H753" s="42" t="s">
        <v>9599</v>
      </c>
      <c r="I753" s="42" t="s">
        <v>9522</v>
      </c>
      <c r="J753" s="48">
        <v>15098</v>
      </c>
      <c r="K753" s="46">
        <v>0</v>
      </c>
      <c r="L753" t="s">
        <v>10186</v>
      </c>
      <c r="M753" s="69" t="s">
        <v>10147</v>
      </c>
    </row>
    <row r="754" spans="1:14" x14ac:dyDescent="0.2">
      <c r="A754" t="s">
        <v>2343</v>
      </c>
      <c r="B754" s="42" t="s">
        <v>9600</v>
      </c>
      <c r="C754" t="s">
        <v>9601</v>
      </c>
      <c r="D754" t="s">
        <v>9329</v>
      </c>
      <c r="E754" t="s">
        <v>897</v>
      </c>
      <c r="F754">
        <v>2015</v>
      </c>
      <c r="G754">
        <v>2018</v>
      </c>
      <c r="H754" s="42" t="s">
        <v>9602</v>
      </c>
      <c r="I754" s="42" t="s">
        <v>9603</v>
      </c>
      <c r="J754" s="48">
        <v>0</v>
      </c>
      <c r="K754" s="46">
        <v>0</v>
      </c>
      <c r="L754" t="s">
        <v>10186</v>
      </c>
      <c r="M754" s="69" t="s">
        <v>10147</v>
      </c>
      <c r="N754" t="s">
        <v>10199</v>
      </c>
    </row>
    <row r="755" spans="1:14" ht="25.5" x14ac:dyDescent="0.2">
      <c r="A755" t="s">
        <v>8084</v>
      </c>
      <c r="B755" s="42" t="s">
        <v>9600</v>
      </c>
      <c r="C755" t="s">
        <v>9601</v>
      </c>
      <c r="D755" t="s">
        <v>9329</v>
      </c>
      <c r="E755" t="s">
        <v>897</v>
      </c>
      <c r="F755">
        <v>2015</v>
      </c>
      <c r="G755">
        <v>2018</v>
      </c>
      <c r="H755" s="42" t="s">
        <v>9602</v>
      </c>
      <c r="I755" s="42" t="s">
        <v>9604</v>
      </c>
      <c r="J755" s="48">
        <v>3018</v>
      </c>
      <c r="K755" s="46">
        <v>0</v>
      </c>
      <c r="L755" t="s">
        <v>10186</v>
      </c>
      <c r="M755" s="69" t="s">
        <v>10147</v>
      </c>
    </row>
    <row r="756" spans="1:14" x14ac:dyDescent="0.2">
      <c r="A756" t="s">
        <v>8095</v>
      </c>
      <c r="B756" s="42" t="s">
        <v>9600</v>
      </c>
      <c r="C756" t="s">
        <v>9601</v>
      </c>
      <c r="D756" t="s">
        <v>9329</v>
      </c>
      <c r="E756" t="s">
        <v>897</v>
      </c>
      <c r="F756">
        <v>2015</v>
      </c>
      <c r="G756">
        <v>2018</v>
      </c>
      <c r="H756" s="42" t="s">
        <v>9602</v>
      </c>
      <c r="I756" s="42" t="s">
        <v>9605</v>
      </c>
      <c r="J756" s="48">
        <v>3720</v>
      </c>
      <c r="K756" s="46">
        <v>0</v>
      </c>
      <c r="L756" t="s">
        <v>10186</v>
      </c>
      <c r="M756" s="69" t="s">
        <v>10147</v>
      </c>
    </row>
    <row r="757" spans="1:14" x14ac:dyDescent="0.2">
      <c r="A757" t="s">
        <v>8080</v>
      </c>
      <c r="B757" s="42" t="s">
        <v>9600</v>
      </c>
      <c r="C757" t="s">
        <v>9601</v>
      </c>
      <c r="D757" t="s">
        <v>9329</v>
      </c>
      <c r="E757" t="s">
        <v>897</v>
      </c>
      <c r="F757">
        <v>2015</v>
      </c>
      <c r="G757">
        <v>2018</v>
      </c>
      <c r="H757" s="42" t="s">
        <v>9602</v>
      </c>
      <c r="I757" s="42" t="s">
        <v>9606</v>
      </c>
      <c r="J757" s="48">
        <v>3018</v>
      </c>
      <c r="K757" s="46">
        <v>0</v>
      </c>
      <c r="L757" t="s">
        <v>10186</v>
      </c>
      <c r="M757" s="69" t="s">
        <v>10147</v>
      </c>
    </row>
    <row r="758" spans="1:14" x14ac:dyDescent="0.2">
      <c r="A758" t="s">
        <v>8170</v>
      </c>
      <c r="B758" s="42" t="s">
        <v>9600</v>
      </c>
      <c r="C758" t="s">
        <v>9601</v>
      </c>
      <c r="D758" t="s">
        <v>9329</v>
      </c>
      <c r="E758" t="s">
        <v>897</v>
      </c>
      <c r="F758">
        <v>2015</v>
      </c>
      <c r="G758">
        <v>2018</v>
      </c>
      <c r="H758" s="42" t="s">
        <v>9602</v>
      </c>
      <c r="I758" s="42" t="s">
        <v>9607</v>
      </c>
      <c r="J758" s="48">
        <v>3018</v>
      </c>
      <c r="K758" s="46">
        <v>0</v>
      </c>
      <c r="L758" t="s">
        <v>10186</v>
      </c>
      <c r="M758" s="69" t="s">
        <v>10147</v>
      </c>
    </row>
    <row r="759" spans="1:14" hidden="1" x14ac:dyDescent="0.2">
      <c r="B759" s="42" t="s">
        <v>9608</v>
      </c>
      <c r="C759" t="s">
        <v>9609</v>
      </c>
      <c r="D759" t="s">
        <v>9329</v>
      </c>
      <c r="E759" t="s">
        <v>897</v>
      </c>
      <c r="F759">
        <v>2015</v>
      </c>
      <c r="G759">
        <v>2019</v>
      </c>
      <c r="H759" s="42" t="s">
        <v>9610</v>
      </c>
      <c r="I759" s="42" t="s">
        <v>9611</v>
      </c>
      <c r="J759" s="48">
        <v>20242</v>
      </c>
      <c r="K759" s="46">
        <v>0</v>
      </c>
      <c r="L759" t="s">
        <v>10184</v>
      </c>
      <c r="M759" t="s">
        <v>10143</v>
      </c>
      <c r="N759" t="s">
        <v>10144</v>
      </c>
    </row>
    <row r="760" spans="1:14" hidden="1" x14ac:dyDescent="0.2">
      <c r="B760" s="42" t="s">
        <v>9612</v>
      </c>
      <c r="C760" t="s">
        <v>9613</v>
      </c>
      <c r="D760" t="s">
        <v>9329</v>
      </c>
      <c r="E760" t="s">
        <v>897</v>
      </c>
      <c r="F760">
        <v>2015</v>
      </c>
      <c r="G760">
        <v>2017</v>
      </c>
      <c r="H760" s="42" t="s">
        <v>9614</v>
      </c>
      <c r="I760" s="42" t="s">
        <v>8332</v>
      </c>
      <c r="J760" s="48">
        <v>35000</v>
      </c>
      <c r="K760" s="46">
        <v>0</v>
      </c>
      <c r="L760" t="s">
        <v>10184</v>
      </c>
      <c r="M760" t="s">
        <v>10143</v>
      </c>
      <c r="N760" t="s">
        <v>10144</v>
      </c>
    </row>
    <row r="761" spans="1:14" hidden="1" x14ac:dyDescent="0.2">
      <c r="B761" s="42" t="s">
        <v>9612</v>
      </c>
      <c r="C761" t="s">
        <v>9613</v>
      </c>
      <c r="D761" t="s">
        <v>9329</v>
      </c>
      <c r="E761" t="s">
        <v>897</v>
      </c>
      <c r="F761">
        <v>2015</v>
      </c>
      <c r="G761">
        <v>2017</v>
      </c>
      <c r="H761" s="42" t="s">
        <v>9614</v>
      </c>
      <c r="I761" s="42" t="s">
        <v>8453</v>
      </c>
      <c r="J761" s="48">
        <v>35000</v>
      </c>
      <c r="K761" s="46">
        <v>0</v>
      </c>
      <c r="L761" t="s">
        <v>10184</v>
      </c>
      <c r="M761" t="s">
        <v>10143</v>
      </c>
      <c r="N761" t="s">
        <v>10144</v>
      </c>
    </row>
    <row r="762" spans="1:14" hidden="1" x14ac:dyDescent="0.2">
      <c r="B762" s="42" t="s">
        <v>9615</v>
      </c>
      <c r="C762" t="s">
        <v>9616</v>
      </c>
      <c r="D762" t="s">
        <v>9329</v>
      </c>
      <c r="E762" t="s">
        <v>897</v>
      </c>
      <c r="F762">
        <v>2015</v>
      </c>
      <c r="G762">
        <v>2017</v>
      </c>
      <c r="H762" s="42" t="s">
        <v>9617</v>
      </c>
      <c r="I762" s="42" t="s">
        <v>8453</v>
      </c>
      <c r="J762" s="48">
        <v>40000</v>
      </c>
      <c r="K762" s="46">
        <v>0</v>
      </c>
      <c r="L762" t="s">
        <v>10184</v>
      </c>
      <c r="M762" t="s">
        <v>10143</v>
      </c>
      <c r="N762" t="s">
        <v>10144</v>
      </c>
    </row>
    <row r="763" spans="1:14" x14ac:dyDescent="0.2">
      <c r="A763" t="s">
        <v>8170</v>
      </c>
      <c r="B763" s="42" t="s">
        <v>9615</v>
      </c>
      <c r="C763" t="s">
        <v>9616</v>
      </c>
      <c r="D763" t="s">
        <v>9329</v>
      </c>
      <c r="E763" t="s">
        <v>897</v>
      </c>
      <c r="F763">
        <v>2015</v>
      </c>
      <c r="G763">
        <v>2017</v>
      </c>
      <c r="H763" s="42" t="s">
        <v>9617</v>
      </c>
      <c r="I763" s="42" t="s">
        <v>8170</v>
      </c>
      <c r="J763" s="48">
        <v>33420</v>
      </c>
      <c r="K763" s="46">
        <v>0</v>
      </c>
      <c r="L763" t="s">
        <v>10184</v>
      </c>
      <c r="M763" s="69" t="s">
        <v>10147</v>
      </c>
    </row>
    <row r="764" spans="1:14" hidden="1" x14ac:dyDescent="0.2">
      <c r="B764" s="42" t="s">
        <v>9618</v>
      </c>
      <c r="C764" t="s">
        <v>9619</v>
      </c>
      <c r="D764" t="s">
        <v>9329</v>
      </c>
      <c r="E764" t="s">
        <v>897</v>
      </c>
      <c r="F764">
        <v>2015</v>
      </c>
      <c r="G764">
        <v>2018</v>
      </c>
      <c r="H764" s="42" t="s">
        <v>9620</v>
      </c>
      <c r="I764" s="42" t="s">
        <v>3511</v>
      </c>
      <c r="J764" s="48">
        <v>35121</v>
      </c>
      <c r="K764" s="46">
        <v>0</v>
      </c>
      <c r="L764" t="s">
        <v>10186</v>
      </c>
      <c r="M764" t="s">
        <v>10143</v>
      </c>
      <c r="N764" t="s">
        <v>10144</v>
      </c>
    </row>
    <row r="765" spans="1:14" ht="25.5" x14ac:dyDescent="0.2">
      <c r="A765" t="s">
        <v>8075</v>
      </c>
      <c r="B765" s="42" t="s">
        <v>9621</v>
      </c>
      <c r="C765" t="s">
        <v>9622</v>
      </c>
      <c r="D765" t="s">
        <v>9329</v>
      </c>
      <c r="E765" t="s">
        <v>897</v>
      </c>
      <c r="F765">
        <v>2015</v>
      </c>
      <c r="G765">
        <v>2019</v>
      </c>
      <c r="H765" s="42" t="s">
        <v>9623</v>
      </c>
      <c r="I765" s="42" t="s">
        <v>9343</v>
      </c>
      <c r="J765" s="48">
        <v>16172</v>
      </c>
      <c r="K765" s="46">
        <v>0</v>
      </c>
      <c r="L765" t="s">
        <v>10186</v>
      </c>
      <c r="M765" s="69" t="s">
        <v>10147</v>
      </c>
    </row>
    <row r="766" spans="1:14" hidden="1" x14ac:dyDescent="0.2">
      <c r="B766" s="42" t="s">
        <v>9624</v>
      </c>
      <c r="C766" t="s">
        <v>9625</v>
      </c>
      <c r="D766" t="s">
        <v>9329</v>
      </c>
      <c r="E766" t="s">
        <v>897</v>
      </c>
      <c r="F766">
        <v>2015</v>
      </c>
      <c r="G766">
        <v>2019</v>
      </c>
      <c r="H766" s="42" t="s">
        <v>9626</v>
      </c>
      <c r="I766" s="42" t="s">
        <v>8494</v>
      </c>
      <c r="J766" s="48">
        <v>7050</v>
      </c>
      <c r="K766" s="46">
        <v>0</v>
      </c>
      <c r="L766" t="s">
        <v>10186</v>
      </c>
      <c r="M766" t="s">
        <v>10143</v>
      </c>
      <c r="N766" t="s">
        <v>10144</v>
      </c>
    </row>
    <row r="767" spans="1:14" ht="25.5" x14ac:dyDescent="0.2">
      <c r="A767" t="s">
        <v>8075</v>
      </c>
      <c r="B767" s="42" t="s">
        <v>9624</v>
      </c>
      <c r="C767" t="s">
        <v>9625</v>
      </c>
      <c r="D767" t="s">
        <v>9329</v>
      </c>
      <c r="E767" t="s">
        <v>897</v>
      </c>
      <c r="F767">
        <v>2015</v>
      </c>
      <c r="G767">
        <v>2019</v>
      </c>
      <c r="H767" s="42" t="s">
        <v>9626</v>
      </c>
      <c r="I767" s="42" t="s">
        <v>9627</v>
      </c>
      <c r="J767" s="48">
        <v>4796</v>
      </c>
      <c r="K767" s="46">
        <v>0</v>
      </c>
      <c r="L767" t="s">
        <v>10186</v>
      </c>
      <c r="M767" s="69" t="s">
        <v>10147</v>
      </c>
    </row>
    <row r="768" spans="1:14" ht="25.5" x14ac:dyDescent="0.2">
      <c r="A768" t="s">
        <v>8075</v>
      </c>
      <c r="B768" s="42" t="s">
        <v>9628</v>
      </c>
      <c r="C768" t="s">
        <v>9629</v>
      </c>
      <c r="D768" t="s">
        <v>9329</v>
      </c>
      <c r="E768" t="s">
        <v>897</v>
      </c>
      <c r="F768">
        <v>2015</v>
      </c>
      <c r="G768">
        <v>2019</v>
      </c>
      <c r="H768" s="42" t="s">
        <v>9630</v>
      </c>
      <c r="I768" s="42" t="s">
        <v>9347</v>
      </c>
      <c r="J768" s="48">
        <v>13761</v>
      </c>
      <c r="K768" s="46">
        <v>0</v>
      </c>
      <c r="L768" t="s">
        <v>10186</v>
      </c>
      <c r="M768" s="69" t="s">
        <v>10147</v>
      </c>
    </row>
    <row r="769" spans="1:14" ht="25.5" hidden="1" x14ac:dyDescent="0.2">
      <c r="B769" s="42" t="s">
        <v>9628</v>
      </c>
      <c r="C769" t="s">
        <v>9629</v>
      </c>
      <c r="D769" t="s">
        <v>9329</v>
      </c>
      <c r="E769" t="s">
        <v>897</v>
      </c>
      <c r="F769">
        <v>2015</v>
      </c>
      <c r="G769">
        <v>2019</v>
      </c>
      <c r="H769" s="42" t="s">
        <v>9630</v>
      </c>
      <c r="I769" s="42" t="s">
        <v>9032</v>
      </c>
      <c r="J769" s="48">
        <v>14456</v>
      </c>
      <c r="K769" s="46">
        <v>0</v>
      </c>
      <c r="L769" t="s">
        <v>10186</v>
      </c>
      <c r="M769" t="s">
        <v>10143</v>
      </c>
      <c r="N769" t="s">
        <v>10144</v>
      </c>
    </row>
    <row r="770" spans="1:14" hidden="1" x14ac:dyDescent="0.2">
      <c r="B770" s="42" t="s">
        <v>9631</v>
      </c>
      <c r="C770" t="s">
        <v>9632</v>
      </c>
      <c r="D770" t="s">
        <v>9329</v>
      </c>
      <c r="E770" t="s">
        <v>897</v>
      </c>
      <c r="F770">
        <v>2015</v>
      </c>
      <c r="G770">
        <v>2019</v>
      </c>
      <c r="H770" s="42" t="s">
        <v>9633</v>
      </c>
      <c r="I770" s="42" t="s">
        <v>8676</v>
      </c>
      <c r="J770" s="48">
        <v>21124</v>
      </c>
      <c r="K770" s="46">
        <v>0</v>
      </c>
      <c r="L770" t="s">
        <v>10184</v>
      </c>
      <c r="M770" t="s">
        <v>10143</v>
      </c>
      <c r="N770" t="s">
        <v>10144</v>
      </c>
    </row>
    <row r="771" spans="1:14" ht="25.5" x14ac:dyDescent="0.2">
      <c r="A771" t="s">
        <v>4698</v>
      </c>
      <c r="B771" s="42" t="s">
        <v>9631</v>
      </c>
      <c r="C771" t="s">
        <v>9632</v>
      </c>
      <c r="D771" t="s">
        <v>9329</v>
      </c>
      <c r="E771" t="s">
        <v>897</v>
      </c>
      <c r="F771">
        <v>2015</v>
      </c>
      <c r="G771">
        <v>2019</v>
      </c>
      <c r="H771" s="42" t="s">
        <v>9633</v>
      </c>
      <c r="I771" s="42" t="s">
        <v>9389</v>
      </c>
      <c r="J771" s="48">
        <v>7684</v>
      </c>
      <c r="K771" s="46">
        <v>0</v>
      </c>
      <c r="L771" t="s">
        <v>10184</v>
      </c>
      <c r="M771" s="69" t="s">
        <v>10147</v>
      </c>
    </row>
    <row r="772" spans="1:14" hidden="1" x14ac:dyDescent="0.2">
      <c r="B772" s="42" t="s">
        <v>9634</v>
      </c>
      <c r="C772" t="s">
        <v>9635</v>
      </c>
      <c r="D772" t="s">
        <v>9329</v>
      </c>
      <c r="E772" t="s">
        <v>897</v>
      </c>
      <c r="F772">
        <v>2015</v>
      </c>
      <c r="G772">
        <v>2018</v>
      </c>
      <c r="H772" s="42" t="s">
        <v>9636</v>
      </c>
      <c r="I772" s="42" t="s">
        <v>8392</v>
      </c>
      <c r="J772" s="48">
        <v>63894</v>
      </c>
      <c r="K772" s="46">
        <v>0</v>
      </c>
      <c r="L772" t="s">
        <v>10186</v>
      </c>
      <c r="M772" t="s">
        <v>10143</v>
      </c>
      <c r="N772" t="s">
        <v>10144</v>
      </c>
    </row>
    <row r="773" spans="1:14" ht="25.5" x14ac:dyDescent="0.2">
      <c r="A773" t="s">
        <v>8075</v>
      </c>
      <c r="B773" s="42" t="s">
        <v>9637</v>
      </c>
      <c r="C773" t="s">
        <v>9638</v>
      </c>
      <c r="D773" t="s">
        <v>9329</v>
      </c>
      <c r="E773" t="s">
        <v>897</v>
      </c>
      <c r="F773">
        <v>2015</v>
      </c>
      <c r="G773">
        <v>2019</v>
      </c>
      <c r="H773" s="42" t="s">
        <v>9639</v>
      </c>
      <c r="I773" s="42" t="s">
        <v>9522</v>
      </c>
      <c r="J773" s="48">
        <v>36130</v>
      </c>
      <c r="K773" s="46">
        <v>0</v>
      </c>
      <c r="L773" t="s">
        <v>10186</v>
      </c>
      <c r="M773" s="69" t="s">
        <v>10147</v>
      </c>
    </row>
    <row r="774" spans="1:14" hidden="1" x14ac:dyDescent="0.2">
      <c r="B774" s="42" t="s">
        <v>9640</v>
      </c>
      <c r="C774" t="s">
        <v>9641</v>
      </c>
      <c r="D774" t="s">
        <v>9329</v>
      </c>
      <c r="E774" t="s">
        <v>897</v>
      </c>
      <c r="F774">
        <v>2015</v>
      </c>
      <c r="G774">
        <v>2019</v>
      </c>
      <c r="H774" s="42" t="s">
        <v>9642</v>
      </c>
      <c r="I774" s="42" t="s">
        <v>9375</v>
      </c>
      <c r="J774" s="48">
        <v>4925</v>
      </c>
      <c r="K774" s="46">
        <v>0</v>
      </c>
      <c r="L774" t="s">
        <v>10186</v>
      </c>
      <c r="M774" t="s">
        <v>10143</v>
      </c>
      <c r="N774" t="s">
        <v>10144</v>
      </c>
    </row>
    <row r="775" spans="1:14" hidden="1" x14ac:dyDescent="0.2">
      <c r="B775" s="42" t="s">
        <v>9640</v>
      </c>
      <c r="C775" t="s">
        <v>9641</v>
      </c>
      <c r="D775" t="s">
        <v>9329</v>
      </c>
      <c r="E775" t="s">
        <v>897</v>
      </c>
      <c r="F775">
        <v>2015</v>
      </c>
      <c r="G775">
        <v>2019</v>
      </c>
      <c r="H775" s="42" t="s">
        <v>9642</v>
      </c>
      <c r="I775" s="42" t="s">
        <v>8074</v>
      </c>
      <c r="J775" s="48">
        <v>24540</v>
      </c>
      <c r="K775" s="46">
        <v>0</v>
      </c>
      <c r="L775" t="s">
        <v>10186</v>
      </c>
      <c r="M775" t="s">
        <v>10143</v>
      </c>
      <c r="N775" t="s">
        <v>10144</v>
      </c>
    </row>
    <row r="776" spans="1:14" hidden="1" x14ac:dyDescent="0.2">
      <c r="B776" s="42" t="s">
        <v>9643</v>
      </c>
      <c r="C776" t="s">
        <v>9644</v>
      </c>
      <c r="D776" t="s">
        <v>9329</v>
      </c>
      <c r="E776" t="s">
        <v>897</v>
      </c>
      <c r="F776">
        <v>2015</v>
      </c>
      <c r="G776">
        <v>2018</v>
      </c>
      <c r="H776" s="42" t="s">
        <v>9645</v>
      </c>
      <c r="I776" s="42" t="s">
        <v>3511</v>
      </c>
      <c r="J776" s="48">
        <v>20000</v>
      </c>
      <c r="K776" s="46">
        <v>0</v>
      </c>
      <c r="L776" t="s">
        <v>10186</v>
      </c>
      <c r="M776" t="s">
        <v>10143</v>
      </c>
      <c r="N776" t="s">
        <v>10144</v>
      </c>
    </row>
    <row r="777" spans="1:14" x14ac:dyDescent="0.2">
      <c r="A777" t="s">
        <v>8170</v>
      </c>
      <c r="B777" s="42" t="s">
        <v>9643</v>
      </c>
      <c r="C777" t="s">
        <v>9644</v>
      </c>
      <c r="D777" t="s">
        <v>9329</v>
      </c>
      <c r="E777" t="s">
        <v>897</v>
      </c>
      <c r="F777">
        <v>2015</v>
      </c>
      <c r="G777">
        <v>2018</v>
      </c>
      <c r="H777" s="42" t="s">
        <v>9645</v>
      </c>
      <c r="I777" s="42" t="s">
        <v>9646</v>
      </c>
      <c r="J777" s="48">
        <v>15928</v>
      </c>
      <c r="K777" s="46">
        <v>0</v>
      </c>
      <c r="L777" t="s">
        <v>10186</v>
      </c>
      <c r="M777" s="69" t="s">
        <v>10147</v>
      </c>
    </row>
    <row r="778" spans="1:14" ht="25.5" x14ac:dyDescent="0.2">
      <c r="A778" t="s">
        <v>4698</v>
      </c>
      <c r="B778" s="42" t="s">
        <v>9647</v>
      </c>
      <c r="C778" t="s">
        <v>9648</v>
      </c>
      <c r="D778" t="s">
        <v>9329</v>
      </c>
      <c r="E778" t="s">
        <v>897</v>
      </c>
      <c r="F778">
        <v>2015</v>
      </c>
      <c r="G778">
        <v>2019</v>
      </c>
      <c r="H778" s="42" t="s">
        <v>9649</v>
      </c>
      <c r="I778" s="42" t="s">
        <v>9389</v>
      </c>
      <c r="J778" s="48">
        <v>7040</v>
      </c>
      <c r="K778" s="46">
        <v>0</v>
      </c>
      <c r="L778" t="s">
        <v>10184</v>
      </c>
      <c r="M778" s="69" t="s">
        <v>10147</v>
      </c>
    </row>
    <row r="779" spans="1:14" hidden="1" x14ac:dyDescent="0.2">
      <c r="B779" s="42" t="s">
        <v>9647</v>
      </c>
      <c r="C779" t="s">
        <v>9648</v>
      </c>
      <c r="D779" t="s">
        <v>9329</v>
      </c>
      <c r="E779" t="s">
        <v>897</v>
      </c>
      <c r="F779">
        <v>2015</v>
      </c>
      <c r="G779">
        <v>2019</v>
      </c>
      <c r="H779" s="42" t="s">
        <v>9649</v>
      </c>
      <c r="I779" s="42" t="s">
        <v>8332</v>
      </c>
      <c r="J779" s="48">
        <v>14123</v>
      </c>
      <c r="K779" s="46">
        <v>0</v>
      </c>
      <c r="L779" t="s">
        <v>10184</v>
      </c>
      <c r="M779" t="s">
        <v>10143</v>
      </c>
      <c r="N779" t="s">
        <v>10144</v>
      </c>
    </row>
    <row r="780" spans="1:14" hidden="1" x14ac:dyDescent="0.2">
      <c r="B780" s="42" t="s">
        <v>9647</v>
      </c>
      <c r="C780" t="s">
        <v>9648</v>
      </c>
      <c r="D780" t="s">
        <v>9329</v>
      </c>
      <c r="E780" t="s">
        <v>897</v>
      </c>
      <c r="F780">
        <v>2015</v>
      </c>
      <c r="G780">
        <v>2019</v>
      </c>
      <c r="H780" s="42" t="s">
        <v>9649</v>
      </c>
      <c r="I780" s="42" t="s">
        <v>9220</v>
      </c>
      <c r="J780" s="48">
        <v>9828</v>
      </c>
      <c r="K780" s="46">
        <v>0</v>
      </c>
      <c r="L780" t="s">
        <v>10184</v>
      </c>
      <c r="M780" t="s">
        <v>10143</v>
      </c>
      <c r="N780" t="s">
        <v>10144</v>
      </c>
    </row>
    <row r="781" spans="1:14" hidden="1" x14ac:dyDescent="0.2">
      <c r="B781" s="42" t="s">
        <v>9650</v>
      </c>
      <c r="C781" t="s">
        <v>9651</v>
      </c>
      <c r="D781" t="s">
        <v>9329</v>
      </c>
      <c r="E781" t="s">
        <v>897</v>
      </c>
      <c r="F781">
        <v>2015</v>
      </c>
      <c r="G781">
        <v>2018</v>
      </c>
      <c r="H781" s="42" t="s">
        <v>9652</v>
      </c>
      <c r="I781" s="42" t="s">
        <v>8118</v>
      </c>
      <c r="J781" s="48">
        <v>24138</v>
      </c>
      <c r="K781" s="46">
        <v>0</v>
      </c>
      <c r="L781" t="s">
        <v>10184</v>
      </c>
      <c r="M781" t="s">
        <v>10143</v>
      </c>
      <c r="N781" t="s">
        <v>10144</v>
      </c>
    </row>
    <row r="782" spans="1:14" hidden="1" x14ac:dyDescent="0.2">
      <c r="B782" s="42" t="s">
        <v>9650</v>
      </c>
      <c r="C782" t="s">
        <v>9651</v>
      </c>
      <c r="D782" t="s">
        <v>9329</v>
      </c>
      <c r="E782" t="s">
        <v>897</v>
      </c>
      <c r="F782">
        <v>2015</v>
      </c>
      <c r="G782">
        <v>2018</v>
      </c>
      <c r="H782" s="42" t="s">
        <v>9652</v>
      </c>
      <c r="I782" s="42" t="s">
        <v>8070</v>
      </c>
      <c r="J782" s="48">
        <v>10344</v>
      </c>
      <c r="K782" s="46">
        <v>0</v>
      </c>
      <c r="L782" t="s">
        <v>10184</v>
      </c>
      <c r="M782" t="s">
        <v>10143</v>
      </c>
      <c r="N782" t="s">
        <v>10144</v>
      </c>
    </row>
    <row r="783" spans="1:14" x14ac:dyDescent="0.2">
      <c r="A783" t="s">
        <v>8095</v>
      </c>
      <c r="B783" s="42" t="s">
        <v>9653</v>
      </c>
      <c r="C783" t="s">
        <v>9654</v>
      </c>
      <c r="D783" t="s">
        <v>9329</v>
      </c>
      <c r="E783" t="s">
        <v>897</v>
      </c>
      <c r="F783">
        <v>2015</v>
      </c>
      <c r="G783">
        <v>2019</v>
      </c>
      <c r="H783" s="42" t="s">
        <v>9655</v>
      </c>
      <c r="I783" s="42" t="s">
        <v>9656</v>
      </c>
      <c r="J783" s="48">
        <v>22310</v>
      </c>
      <c r="K783" s="46">
        <v>0</v>
      </c>
      <c r="L783" t="s">
        <v>10184</v>
      </c>
      <c r="M783" s="69" t="s">
        <v>10147</v>
      </c>
    </row>
    <row r="784" spans="1:14" hidden="1" x14ac:dyDescent="0.2">
      <c r="B784" s="42" t="s">
        <v>9657</v>
      </c>
      <c r="C784" t="s">
        <v>9658</v>
      </c>
      <c r="D784" t="s">
        <v>9329</v>
      </c>
      <c r="E784" t="s">
        <v>897</v>
      </c>
      <c r="F784">
        <v>2015</v>
      </c>
      <c r="G784">
        <v>2017</v>
      </c>
      <c r="H784" s="42" t="s">
        <v>9659</v>
      </c>
      <c r="I784" s="42" t="s">
        <v>9660</v>
      </c>
      <c r="J784" s="48">
        <v>59051</v>
      </c>
      <c r="K784" s="46">
        <v>0</v>
      </c>
      <c r="L784" t="s">
        <v>10185</v>
      </c>
      <c r="M784" t="s">
        <v>10143</v>
      </c>
      <c r="N784" t="s">
        <v>10144</v>
      </c>
    </row>
    <row r="785" spans="1:14" x14ac:dyDescent="0.2">
      <c r="A785" t="s">
        <v>8099</v>
      </c>
      <c r="B785" s="42" t="s">
        <v>9661</v>
      </c>
      <c r="C785" t="s">
        <v>9662</v>
      </c>
      <c r="D785" t="s">
        <v>9329</v>
      </c>
      <c r="E785" t="s">
        <v>897</v>
      </c>
      <c r="F785">
        <v>2015</v>
      </c>
      <c r="G785">
        <v>2019</v>
      </c>
      <c r="H785" s="42" t="s">
        <v>9663</v>
      </c>
      <c r="I785" s="42" t="s">
        <v>8099</v>
      </c>
      <c r="J785" s="48">
        <v>23424</v>
      </c>
      <c r="K785" s="46">
        <v>0</v>
      </c>
      <c r="L785" t="s">
        <v>10186</v>
      </c>
      <c r="M785" s="69" t="s">
        <v>10147</v>
      </c>
    </row>
    <row r="786" spans="1:14" ht="25.5" x14ac:dyDescent="0.2">
      <c r="A786" t="s">
        <v>8075</v>
      </c>
      <c r="B786" s="42" t="s">
        <v>9664</v>
      </c>
      <c r="C786" t="s">
        <v>9665</v>
      </c>
      <c r="D786" t="s">
        <v>9329</v>
      </c>
      <c r="E786" t="s">
        <v>897</v>
      </c>
      <c r="F786">
        <v>2015</v>
      </c>
      <c r="G786">
        <v>2019</v>
      </c>
      <c r="H786" s="42" t="s">
        <v>9666</v>
      </c>
      <c r="I786" s="42" t="s">
        <v>9343</v>
      </c>
      <c r="J786" s="48">
        <v>8750</v>
      </c>
      <c r="K786" s="46">
        <v>0</v>
      </c>
      <c r="L786" t="s">
        <v>10186</v>
      </c>
      <c r="M786" s="69" t="s">
        <v>10147</v>
      </c>
    </row>
    <row r="787" spans="1:14" x14ac:dyDescent="0.2">
      <c r="A787" t="s">
        <v>8099</v>
      </c>
      <c r="B787" s="42" t="s">
        <v>9664</v>
      </c>
      <c r="C787" t="s">
        <v>9665</v>
      </c>
      <c r="D787" t="s">
        <v>9329</v>
      </c>
      <c r="E787" t="s">
        <v>897</v>
      </c>
      <c r="F787">
        <v>2015</v>
      </c>
      <c r="G787">
        <v>2019</v>
      </c>
      <c r="H787" s="42" t="s">
        <v>9666</v>
      </c>
      <c r="I787" s="42" t="s">
        <v>9390</v>
      </c>
      <c r="J787" s="48">
        <v>5187</v>
      </c>
      <c r="K787" s="46">
        <v>0</v>
      </c>
      <c r="L787" t="s">
        <v>10186</v>
      </c>
      <c r="M787" s="69" t="s">
        <v>10147</v>
      </c>
    </row>
    <row r="788" spans="1:14" hidden="1" x14ac:dyDescent="0.2">
      <c r="B788" s="42" t="s">
        <v>9664</v>
      </c>
      <c r="C788" t="s">
        <v>9665</v>
      </c>
      <c r="D788" t="s">
        <v>9329</v>
      </c>
      <c r="E788" t="s">
        <v>897</v>
      </c>
      <c r="F788">
        <v>2015</v>
      </c>
      <c r="G788">
        <v>2019</v>
      </c>
      <c r="H788" s="42" t="s">
        <v>9666</v>
      </c>
      <c r="I788" s="42" t="s">
        <v>8239</v>
      </c>
      <c r="J788" s="48">
        <v>17312</v>
      </c>
      <c r="K788" s="46">
        <v>0</v>
      </c>
      <c r="L788" t="s">
        <v>10186</v>
      </c>
      <c r="M788" t="s">
        <v>10143</v>
      </c>
      <c r="N788" t="s">
        <v>10144</v>
      </c>
    </row>
    <row r="789" spans="1:14" hidden="1" x14ac:dyDescent="0.2">
      <c r="B789" s="42" t="s">
        <v>9667</v>
      </c>
      <c r="C789" t="s">
        <v>9668</v>
      </c>
      <c r="D789" t="s">
        <v>9329</v>
      </c>
      <c r="E789" t="s">
        <v>897</v>
      </c>
      <c r="F789">
        <v>2015</v>
      </c>
      <c r="G789">
        <v>2018</v>
      </c>
      <c r="H789" s="42" t="s">
        <v>9669</v>
      </c>
      <c r="I789" s="42" t="s">
        <v>3511</v>
      </c>
      <c r="J789" s="48">
        <v>27870</v>
      </c>
      <c r="K789" s="46">
        <v>0</v>
      </c>
      <c r="L789" t="s">
        <v>10186</v>
      </c>
      <c r="M789" t="s">
        <v>10143</v>
      </c>
      <c r="N789" t="s">
        <v>10144</v>
      </c>
    </row>
    <row r="790" spans="1:14" ht="25.5" x14ac:dyDescent="0.2">
      <c r="A790" t="s">
        <v>4698</v>
      </c>
      <c r="B790" s="42" t="s">
        <v>9667</v>
      </c>
      <c r="C790" t="s">
        <v>9668</v>
      </c>
      <c r="D790" t="s">
        <v>9329</v>
      </c>
      <c r="E790" t="s">
        <v>897</v>
      </c>
      <c r="F790">
        <v>2015</v>
      </c>
      <c r="G790">
        <v>2018</v>
      </c>
      <c r="H790" s="42" t="s">
        <v>9669</v>
      </c>
      <c r="I790" s="42" t="s">
        <v>9395</v>
      </c>
      <c r="J790" s="48">
        <v>4550</v>
      </c>
      <c r="K790" s="46">
        <v>0</v>
      </c>
      <c r="L790" t="s">
        <v>10186</v>
      </c>
      <c r="M790" s="69" t="s">
        <v>10147</v>
      </c>
    </row>
    <row r="791" spans="1:14" hidden="1" x14ac:dyDescent="0.2">
      <c r="B791" s="42" t="s">
        <v>9667</v>
      </c>
      <c r="C791" t="s">
        <v>9668</v>
      </c>
      <c r="D791" t="s">
        <v>9329</v>
      </c>
      <c r="E791" t="s">
        <v>897</v>
      </c>
      <c r="F791">
        <v>2015</v>
      </c>
      <c r="G791">
        <v>2018</v>
      </c>
      <c r="H791" s="42" t="s">
        <v>9669</v>
      </c>
      <c r="I791" s="42" t="s">
        <v>8090</v>
      </c>
      <c r="J791" s="48">
        <v>9933</v>
      </c>
      <c r="K791" s="46">
        <v>0</v>
      </c>
      <c r="L791" t="s">
        <v>10186</v>
      </c>
      <c r="M791" t="s">
        <v>10143</v>
      </c>
      <c r="N791" t="s">
        <v>10144</v>
      </c>
    </row>
    <row r="792" spans="1:14" ht="25.5" hidden="1" x14ac:dyDescent="0.2">
      <c r="B792" s="42" t="s">
        <v>9670</v>
      </c>
      <c r="C792" t="s">
        <v>9671</v>
      </c>
      <c r="D792" t="s">
        <v>9329</v>
      </c>
      <c r="E792" t="s">
        <v>897</v>
      </c>
      <c r="F792">
        <v>2015</v>
      </c>
      <c r="G792">
        <v>2019</v>
      </c>
      <c r="H792" s="42" t="s">
        <v>9672</v>
      </c>
      <c r="I792" s="42" t="s">
        <v>9366</v>
      </c>
      <c r="J792" s="48">
        <v>9380</v>
      </c>
      <c r="K792" s="46">
        <v>0</v>
      </c>
      <c r="L792" t="s">
        <v>10184</v>
      </c>
      <c r="M792" t="s">
        <v>10143</v>
      </c>
      <c r="N792" t="s">
        <v>10144</v>
      </c>
    </row>
    <row r="793" spans="1:14" ht="25.5" x14ac:dyDescent="0.2">
      <c r="A793" t="s">
        <v>8084</v>
      </c>
      <c r="B793" s="42" t="s">
        <v>9670</v>
      </c>
      <c r="C793" t="s">
        <v>9671</v>
      </c>
      <c r="D793" t="s">
        <v>9329</v>
      </c>
      <c r="E793" t="s">
        <v>897</v>
      </c>
      <c r="F793">
        <v>2015</v>
      </c>
      <c r="G793">
        <v>2019</v>
      </c>
      <c r="H793" s="42" t="s">
        <v>9672</v>
      </c>
      <c r="I793" s="42" t="s">
        <v>9371</v>
      </c>
      <c r="J793" s="48">
        <v>8439</v>
      </c>
      <c r="K793" s="46">
        <v>0</v>
      </c>
      <c r="L793" t="s">
        <v>10184</v>
      </c>
      <c r="M793" s="69" t="s">
        <v>10147</v>
      </c>
    </row>
    <row r="794" spans="1:14" x14ac:dyDescent="0.2">
      <c r="A794" t="s">
        <v>8091</v>
      </c>
      <c r="B794" s="42" t="s">
        <v>9670</v>
      </c>
      <c r="C794" t="s">
        <v>9671</v>
      </c>
      <c r="D794" t="s">
        <v>9329</v>
      </c>
      <c r="E794" t="s">
        <v>897</v>
      </c>
      <c r="F794">
        <v>2015</v>
      </c>
      <c r="G794">
        <v>2019</v>
      </c>
      <c r="H794" s="42" t="s">
        <v>9672</v>
      </c>
      <c r="I794" s="42" t="s">
        <v>9339</v>
      </c>
      <c r="J794" s="48">
        <v>12886</v>
      </c>
      <c r="K794" s="46">
        <v>0</v>
      </c>
      <c r="L794" t="s">
        <v>10184</v>
      </c>
      <c r="M794" s="69" t="s">
        <v>10147</v>
      </c>
    </row>
    <row r="795" spans="1:14" x14ac:dyDescent="0.2">
      <c r="A795" t="s">
        <v>8075</v>
      </c>
      <c r="B795" s="42" t="s">
        <v>9673</v>
      </c>
      <c r="C795" t="s">
        <v>9674</v>
      </c>
      <c r="D795" t="s">
        <v>9329</v>
      </c>
      <c r="E795" t="s">
        <v>897</v>
      </c>
      <c r="F795">
        <v>2015</v>
      </c>
      <c r="G795">
        <v>2018</v>
      </c>
      <c r="H795" s="42" t="s">
        <v>9675</v>
      </c>
      <c r="I795" s="42" t="s">
        <v>9522</v>
      </c>
      <c r="J795" s="48">
        <v>28154</v>
      </c>
      <c r="K795" s="46">
        <v>0</v>
      </c>
      <c r="L795" t="s">
        <v>10186</v>
      </c>
      <c r="M795" s="69" t="s">
        <v>10147</v>
      </c>
    </row>
    <row r="796" spans="1:14" hidden="1" x14ac:dyDescent="0.2">
      <c r="B796" s="42" t="s">
        <v>9676</v>
      </c>
      <c r="C796" t="s">
        <v>9677</v>
      </c>
      <c r="D796" t="s">
        <v>9329</v>
      </c>
      <c r="E796" t="s">
        <v>897</v>
      </c>
      <c r="F796">
        <v>2015</v>
      </c>
      <c r="G796">
        <v>2019</v>
      </c>
      <c r="H796" s="42" t="s">
        <v>9678</v>
      </c>
      <c r="I796" s="42" t="s">
        <v>8326</v>
      </c>
      <c r="J796" s="48">
        <v>18646</v>
      </c>
      <c r="K796" s="46">
        <v>0</v>
      </c>
      <c r="L796" t="s">
        <v>10186</v>
      </c>
      <c r="M796" t="s">
        <v>10143</v>
      </c>
      <c r="N796" t="s">
        <v>10144</v>
      </c>
    </row>
    <row r="797" spans="1:14" x14ac:dyDescent="0.2">
      <c r="A797" t="s">
        <v>8181</v>
      </c>
      <c r="B797" s="42" t="s">
        <v>9679</v>
      </c>
      <c r="C797" t="s">
        <v>9680</v>
      </c>
      <c r="D797" t="s">
        <v>9329</v>
      </c>
      <c r="E797" t="s">
        <v>897</v>
      </c>
      <c r="F797">
        <v>2015</v>
      </c>
      <c r="G797">
        <v>2019</v>
      </c>
      <c r="H797" s="42" t="s">
        <v>9681</v>
      </c>
      <c r="I797" s="42" t="s">
        <v>9682</v>
      </c>
      <c r="J797" s="48">
        <v>11075</v>
      </c>
      <c r="K797" s="46">
        <v>0</v>
      </c>
      <c r="L797" t="s">
        <v>10186</v>
      </c>
      <c r="M797" s="69" t="s">
        <v>10147</v>
      </c>
    </row>
    <row r="798" spans="1:14" hidden="1" x14ac:dyDescent="0.2">
      <c r="B798" s="42" t="s">
        <v>9683</v>
      </c>
      <c r="C798" t="s">
        <v>9684</v>
      </c>
      <c r="D798" t="s">
        <v>9329</v>
      </c>
      <c r="E798" t="s">
        <v>897</v>
      </c>
      <c r="F798">
        <v>2015</v>
      </c>
      <c r="G798">
        <v>2019</v>
      </c>
      <c r="H798" s="42" t="s">
        <v>9685</v>
      </c>
      <c r="I798" s="42" t="s">
        <v>9686</v>
      </c>
      <c r="J798" s="48">
        <v>6314</v>
      </c>
      <c r="K798" s="46">
        <v>0</v>
      </c>
      <c r="L798" t="s">
        <v>10184</v>
      </c>
      <c r="M798" t="s">
        <v>10143</v>
      </c>
      <c r="N798" t="s">
        <v>10144</v>
      </c>
    </row>
    <row r="799" spans="1:14" x14ac:dyDescent="0.2">
      <c r="A799" t="s">
        <v>8075</v>
      </c>
      <c r="B799" s="42" t="s">
        <v>9683</v>
      </c>
      <c r="C799" t="s">
        <v>9684</v>
      </c>
      <c r="D799" t="s">
        <v>9329</v>
      </c>
      <c r="E799" t="s">
        <v>897</v>
      </c>
      <c r="F799">
        <v>2015</v>
      </c>
      <c r="G799">
        <v>2019</v>
      </c>
      <c r="H799" s="42" t="s">
        <v>9685</v>
      </c>
      <c r="I799" s="42" t="s">
        <v>9687</v>
      </c>
      <c r="J799" s="48">
        <v>11734</v>
      </c>
      <c r="K799" s="46">
        <v>0</v>
      </c>
      <c r="L799" t="s">
        <v>10184</v>
      </c>
      <c r="M799" s="69" t="s">
        <v>10147</v>
      </c>
    </row>
    <row r="800" spans="1:14" hidden="1" x14ac:dyDescent="0.2">
      <c r="B800" s="42" t="s">
        <v>9688</v>
      </c>
      <c r="C800" t="s">
        <v>9689</v>
      </c>
      <c r="D800" t="s">
        <v>9329</v>
      </c>
      <c r="E800" t="s">
        <v>897</v>
      </c>
      <c r="F800">
        <v>2015</v>
      </c>
      <c r="G800">
        <v>2018</v>
      </c>
      <c r="H800" s="42" t="s">
        <v>9690</v>
      </c>
      <c r="I800" s="42" t="s">
        <v>9691</v>
      </c>
      <c r="J800" s="48">
        <v>19399</v>
      </c>
      <c r="K800" s="46">
        <v>0</v>
      </c>
      <c r="L800" t="s">
        <v>10184</v>
      </c>
      <c r="M800" t="s">
        <v>10143</v>
      </c>
      <c r="N800" t="s">
        <v>10144</v>
      </c>
    </row>
    <row r="801" spans="1:14" hidden="1" x14ac:dyDescent="0.2">
      <c r="B801" s="42" t="s">
        <v>9688</v>
      </c>
      <c r="C801" t="s">
        <v>9689</v>
      </c>
      <c r="D801" t="s">
        <v>9329</v>
      </c>
      <c r="E801" t="s">
        <v>897</v>
      </c>
      <c r="F801">
        <v>2015</v>
      </c>
      <c r="G801">
        <v>2018</v>
      </c>
      <c r="H801" s="42" t="s">
        <v>9690</v>
      </c>
      <c r="I801" s="42" t="s">
        <v>8074</v>
      </c>
      <c r="J801" s="48">
        <v>12755</v>
      </c>
      <c r="K801" s="46">
        <v>0</v>
      </c>
      <c r="L801" t="s">
        <v>10184</v>
      </c>
      <c r="M801" t="s">
        <v>10143</v>
      </c>
      <c r="N801" t="s">
        <v>10144</v>
      </c>
    </row>
    <row r="802" spans="1:14" x14ac:dyDescent="0.2">
      <c r="A802" t="s">
        <v>8170</v>
      </c>
      <c r="B802" s="42" t="s">
        <v>9692</v>
      </c>
      <c r="C802" t="s">
        <v>9693</v>
      </c>
      <c r="D802" t="s">
        <v>9329</v>
      </c>
      <c r="E802" t="s">
        <v>897</v>
      </c>
      <c r="F802">
        <v>2015</v>
      </c>
      <c r="G802">
        <v>2018</v>
      </c>
      <c r="H802" s="42" t="s">
        <v>9694</v>
      </c>
      <c r="I802" s="42" t="s">
        <v>9646</v>
      </c>
      <c r="J802" s="48">
        <v>15455</v>
      </c>
      <c r="K802" s="46">
        <v>0</v>
      </c>
      <c r="L802" t="s">
        <v>10184</v>
      </c>
      <c r="M802" s="69" t="s">
        <v>10147</v>
      </c>
    </row>
    <row r="803" spans="1:14" hidden="1" x14ac:dyDescent="0.2">
      <c r="B803" s="42" t="s">
        <v>9695</v>
      </c>
      <c r="C803" t="s">
        <v>9696</v>
      </c>
      <c r="D803" t="s">
        <v>9329</v>
      </c>
      <c r="E803" t="s">
        <v>897</v>
      </c>
      <c r="F803">
        <v>2015</v>
      </c>
      <c r="G803">
        <v>2019</v>
      </c>
      <c r="H803" s="42" t="s">
        <v>9697</v>
      </c>
      <c r="I803" s="42" t="s">
        <v>9698</v>
      </c>
      <c r="J803" s="48">
        <v>2061</v>
      </c>
      <c r="K803" s="46">
        <v>0</v>
      </c>
      <c r="L803" t="s">
        <v>10186</v>
      </c>
      <c r="M803" t="s">
        <v>10143</v>
      </c>
      <c r="N803" t="s">
        <v>10144</v>
      </c>
    </row>
    <row r="804" spans="1:14" x14ac:dyDescent="0.2">
      <c r="A804" t="s">
        <v>8075</v>
      </c>
      <c r="B804" s="42" t="s">
        <v>9695</v>
      </c>
      <c r="C804" t="s">
        <v>9696</v>
      </c>
      <c r="D804" t="s">
        <v>9329</v>
      </c>
      <c r="E804" t="s">
        <v>897</v>
      </c>
      <c r="F804">
        <v>2015</v>
      </c>
      <c r="G804">
        <v>2019</v>
      </c>
      <c r="H804" s="42" t="s">
        <v>9697</v>
      </c>
      <c r="I804" s="42" t="s">
        <v>9522</v>
      </c>
      <c r="J804" s="48">
        <v>11103</v>
      </c>
      <c r="K804" s="46">
        <v>0</v>
      </c>
      <c r="L804" t="s">
        <v>10186</v>
      </c>
      <c r="M804" s="69" t="s">
        <v>10147</v>
      </c>
    </row>
    <row r="805" spans="1:14" x14ac:dyDescent="0.2">
      <c r="A805" t="s">
        <v>8689</v>
      </c>
      <c r="B805" s="42" t="s">
        <v>9695</v>
      </c>
      <c r="C805" t="s">
        <v>9696</v>
      </c>
      <c r="D805" t="s">
        <v>9329</v>
      </c>
      <c r="E805" t="s">
        <v>897</v>
      </c>
      <c r="F805">
        <v>2015</v>
      </c>
      <c r="G805">
        <v>2019</v>
      </c>
      <c r="H805" s="42" t="s">
        <v>9697</v>
      </c>
      <c r="I805" s="42" t="s">
        <v>9699</v>
      </c>
      <c r="J805" s="48">
        <v>2547</v>
      </c>
      <c r="K805" s="46">
        <v>0</v>
      </c>
      <c r="L805" t="s">
        <v>10186</v>
      </c>
      <c r="M805" s="69" t="s">
        <v>10147</v>
      </c>
    </row>
    <row r="806" spans="1:14" hidden="1" x14ac:dyDescent="0.2">
      <c r="B806" s="42" t="s">
        <v>9695</v>
      </c>
      <c r="C806" t="s">
        <v>9696</v>
      </c>
      <c r="D806" t="s">
        <v>9329</v>
      </c>
      <c r="E806" t="s">
        <v>897</v>
      </c>
      <c r="F806">
        <v>2015</v>
      </c>
      <c r="G806">
        <v>2019</v>
      </c>
      <c r="H806" s="42" t="s">
        <v>9697</v>
      </c>
      <c r="I806" s="42" t="s">
        <v>9317</v>
      </c>
      <c r="J806" s="48">
        <v>2061</v>
      </c>
      <c r="K806" s="46">
        <v>0</v>
      </c>
      <c r="L806" t="s">
        <v>10186</v>
      </c>
      <c r="M806" t="s">
        <v>10143</v>
      </c>
      <c r="N806" t="s">
        <v>10144</v>
      </c>
    </row>
    <row r="807" spans="1:14" x14ac:dyDescent="0.2">
      <c r="A807" t="s">
        <v>8099</v>
      </c>
      <c r="B807" s="42" t="s">
        <v>9700</v>
      </c>
      <c r="C807" t="s">
        <v>9701</v>
      </c>
      <c r="D807" t="s">
        <v>9329</v>
      </c>
      <c r="E807" t="s">
        <v>897</v>
      </c>
      <c r="F807">
        <v>2015</v>
      </c>
      <c r="G807">
        <v>2018</v>
      </c>
      <c r="H807" s="42" t="s">
        <v>9702</v>
      </c>
      <c r="I807" s="42" t="s">
        <v>9703</v>
      </c>
      <c r="J807" s="48">
        <v>25110</v>
      </c>
      <c r="K807" s="46">
        <v>0</v>
      </c>
      <c r="L807" t="s">
        <v>10186</v>
      </c>
      <c r="M807" s="69" t="s">
        <v>10147</v>
      </c>
    </row>
    <row r="808" spans="1:14" hidden="1" x14ac:dyDescent="0.2">
      <c r="B808" s="42" t="s">
        <v>9704</v>
      </c>
      <c r="C808" t="s">
        <v>9705</v>
      </c>
      <c r="D808" t="s">
        <v>9329</v>
      </c>
      <c r="E808" t="s">
        <v>897</v>
      </c>
      <c r="F808">
        <v>2015</v>
      </c>
      <c r="G808">
        <v>2018</v>
      </c>
      <c r="H808" s="42" t="s">
        <v>9706</v>
      </c>
      <c r="I808" s="42" t="s">
        <v>8347</v>
      </c>
      <c r="J808" s="48">
        <v>27500</v>
      </c>
      <c r="K808" s="46">
        <v>0</v>
      </c>
      <c r="L808" t="s">
        <v>10186</v>
      </c>
      <c r="M808" t="s">
        <v>10143</v>
      </c>
      <c r="N808" t="s">
        <v>10144</v>
      </c>
    </row>
    <row r="809" spans="1:14" ht="25.5" x14ac:dyDescent="0.2">
      <c r="A809" t="s">
        <v>4698</v>
      </c>
      <c r="B809" s="42" t="s">
        <v>9704</v>
      </c>
      <c r="C809" t="s">
        <v>9705</v>
      </c>
      <c r="D809" t="s">
        <v>9329</v>
      </c>
      <c r="E809" t="s">
        <v>897</v>
      </c>
      <c r="F809">
        <v>2015</v>
      </c>
      <c r="G809">
        <v>2018</v>
      </c>
      <c r="H809" s="42" t="s">
        <v>9706</v>
      </c>
      <c r="I809" s="42" t="s">
        <v>9395</v>
      </c>
      <c r="J809" s="48">
        <v>5000</v>
      </c>
      <c r="K809" s="46">
        <v>0</v>
      </c>
      <c r="L809" t="s">
        <v>10186</v>
      </c>
      <c r="M809" s="69" t="s">
        <v>10147</v>
      </c>
    </row>
    <row r="810" spans="1:14" x14ac:dyDescent="0.2">
      <c r="A810" t="s">
        <v>8075</v>
      </c>
      <c r="B810" s="42" t="s">
        <v>9704</v>
      </c>
      <c r="C810" t="s">
        <v>9705</v>
      </c>
      <c r="D810" t="s">
        <v>9329</v>
      </c>
      <c r="E810" t="s">
        <v>897</v>
      </c>
      <c r="F810">
        <v>2015</v>
      </c>
      <c r="G810">
        <v>2018</v>
      </c>
      <c r="H810" s="42" t="s">
        <v>9706</v>
      </c>
      <c r="I810" s="42" t="s">
        <v>9352</v>
      </c>
      <c r="J810" s="48">
        <v>6000</v>
      </c>
      <c r="K810" s="46">
        <v>0</v>
      </c>
      <c r="L810" t="s">
        <v>10186</v>
      </c>
      <c r="M810" s="69" t="s">
        <v>10147</v>
      </c>
    </row>
    <row r="811" spans="1:14" x14ac:dyDescent="0.2">
      <c r="A811" t="s">
        <v>935</v>
      </c>
      <c r="B811" s="42" t="s">
        <v>9704</v>
      </c>
      <c r="C811" t="s">
        <v>9705</v>
      </c>
      <c r="D811" t="s">
        <v>9329</v>
      </c>
      <c r="E811" t="s">
        <v>897</v>
      </c>
      <c r="F811">
        <v>2015</v>
      </c>
      <c r="G811">
        <v>2018</v>
      </c>
      <c r="H811" s="42" t="s">
        <v>9706</v>
      </c>
      <c r="I811" s="42" t="s">
        <v>9353</v>
      </c>
      <c r="J811" s="48">
        <v>3919</v>
      </c>
      <c r="K811" s="46">
        <v>0</v>
      </c>
      <c r="L811" t="s">
        <v>10186</v>
      </c>
      <c r="M811" s="69" t="s">
        <v>10147</v>
      </c>
    </row>
    <row r="812" spans="1:14" hidden="1" x14ac:dyDescent="0.2">
      <c r="B812" s="42" t="s">
        <v>9707</v>
      </c>
      <c r="C812" t="s">
        <v>9708</v>
      </c>
      <c r="D812" t="s">
        <v>9329</v>
      </c>
      <c r="E812" t="s">
        <v>897</v>
      </c>
      <c r="F812">
        <v>2015</v>
      </c>
      <c r="G812">
        <v>2019</v>
      </c>
      <c r="H812" s="42" t="s">
        <v>9709</v>
      </c>
      <c r="I812" s="42" t="s">
        <v>8331</v>
      </c>
      <c r="J812" s="48">
        <v>19710</v>
      </c>
      <c r="K812" s="46">
        <v>0</v>
      </c>
      <c r="L812" t="s">
        <v>10184</v>
      </c>
      <c r="M812" t="s">
        <v>10143</v>
      </c>
      <c r="N812" t="s">
        <v>10144</v>
      </c>
    </row>
    <row r="813" spans="1:14" x14ac:dyDescent="0.2">
      <c r="A813" t="s">
        <v>9710</v>
      </c>
      <c r="B813" s="42" t="s">
        <v>9707</v>
      </c>
      <c r="C813" t="s">
        <v>9708</v>
      </c>
      <c r="D813" t="s">
        <v>9329</v>
      </c>
      <c r="E813" t="s">
        <v>897</v>
      </c>
      <c r="F813">
        <v>2015</v>
      </c>
      <c r="G813">
        <v>2019</v>
      </c>
      <c r="H813" s="42" t="s">
        <v>9709</v>
      </c>
      <c r="I813" s="42" t="s">
        <v>9710</v>
      </c>
      <c r="J813" s="48">
        <v>8880</v>
      </c>
      <c r="K813" s="46">
        <v>0</v>
      </c>
      <c r="L813" t="s">
        <v>10184</v>
      </c>
      <c r="M813" s="69" t="s">
        <v>10147</v>
      </c>
    </row>
    <row r="814" spans="1:14" hidden="1" x14ac:dyDescent="0.2">
      <c r="B814" s="42" t="s">
        <v>9711</v>
      </c>
      <c r="C814" t="s">
        <v>9712</v>
      </c>
      <c r="D814" t="s">
        <v>9329</v>
      </c>
      <c r="E814" t="s">
        <v>897</v>
      </c>
      <c r="F814">
        <v>2015</v>
      </c>
      <c r="G814">
        <v>2019</v>
      </c>
      <c r="H814" s="42" t="s">
        <v>9713</v>
      </c>
      <c r="I814" s="42" t="s">
        <v>9714</v>
      </c>
      <c r="J814" s="48">
        <v>21235</v>
      </c>
      <c r="K814" s="46">
        <v>0</v>
      </c>
      <c r="L814" t="s">
        <v>10186</v>
      </c>
      <c r="M814" t="s">
        <v>10143</v>
      </c>
      <c r="N814" t="s">
        <v>10144</v>
      </c>
    </row>
    <row r="815" spans="1:14" x14ac:dyDescent="0.2">
      <c r="A815" t="s">
        <v>4698</v>
      </c>
      <c r="B815" s="42" t="s">
        <v>9715</v>
      </c>
      <c r="C815" t="s">
        <v>9716</v>
      </c>
      <c r="D815" t="s">
        <v>9329</v>
      </c>
      <c r="E815" t="s">
        <v>897</v>
      </c>
      <c r="F815">
        <v>2015</v>
      </c>
      <c r="G815">
        <v>2019</v>
      </c>
      <c r="H815" s="42" t="s">
        <v>9717</v>
      </c>
      <c r="I815" s="42" t="s">
        <v>9335</v>
      </c>
      <c r="J815" s="48">
        <v>7070</v>
      </c>
      <c r="K815" s="46">
        <v>0</v>
      </c>
      <c r="L815" t="s">
        <v>10184</v>
      </c>
      <c r="M815" s="69" t="s">
        <v>10147</v>
      </c>
      <c r="N815" t="s">
        <v>10275</v>
      </c>
    </row>
    <row r="816" spans="1:14" hidden="1" x14ac:dyDescent="0.2">
      <c r="B816" s="42" t="s">
        <v>9715</v>
      </c>
      <c r="C816" t="s">
        <v>9716</v>
      </c>
      <c r="D816" t="s">
        <v>9329</v>
      </c>
      <c r="E816" t="s">
        <v>897</v>
      </c>
      <c r="F816">
        <v>2015</v>
      </c>
      <c r="G816">
        <v>2019</v>
      </c>
      <c r="H816" s="42" t="s">
        <v>9717</v>
      </c>
      <c r="I816" s="42" t="s">
        <v>8214</v>
      </c>
      <c r="J816" s="48">
        <v>7438</v>
      </c>
      <c r="K816" s="46">
        <v>0</v>
      </c>
      <c r="L816" t="s">
        <v>10184</v>
      </c>
      <c r="M816" t="s">
        <v>10143</v>
      </c>
      <c r="N816" t="s">
        <v>10144</v>
      </c>
    </row>
    <row r="817" spans="1:14" hidden="1" x14ac:dyDescent="0.2">
      <c r="B817" s="42" t="s">
        <v>9715</v>
      </c>
      <c r="C817" t="s">
        <v>9716</v>
      </c>
      <c r="D817" t="s">
        <v>9329</v>
      </c>
      <c r="E817" t="s">
        <v>897</v>
      </c>
      <c r="F817">
        <v>2015</v>
      </c>
      <c r="G817">
        <v>2019</v>
      </c>
      <c r="H817" s="42" t="s">
        <v>9717</v>
      </c>
      <c r="I817" s="42" t="s">
        <v>8147</v>
      </c>
      <c r="J817" s="48">
        <v>6565</v>
      </c>
      <c r="K817" s="46">
        <v>0</v>
      </c>
      <c r="L817" t="s">
        <v>10184</v>
      </c>
      <c r="M817" t="s">
        <v>10143</v>
      </c>
      <c r="N817" t="s">
        <v>10144</v>
      </c>
    </row>
    <row r="818" spans="1:14" hidden="1" x14ac:dyDescent="0.2">
      <c r="B818" s="42" t="s">
        <v>9715</v>
      </c>
      <c r="C818" t="s">
        <v>9716</v>
      </c>
      <c r="D818" t="s">
        <v>9329</v>
      </c>
      <c r="E818" t="s">
        <v>897</v>
      </c>
      <c r="F818">
        <v>2015</v>
      </c>
      <c r="G818">
        <v>2019</v>
      </c>
      <c r="H818" s="42" t="s">
        <v>9717</v>
      </c>
      <c r="I818" s="42" t="s">
        <v>9025</v>
      </c>
      <c r="J818" s="48">
        <v>9760</v>
      </c>
      <c r="K818" s="46">
        <v>0</v>
      </c>
      <c r="L818" t="s">
        <v>10184</v>
      </c>
      <c r="M818" t="s">
        <v>10143</v>
      </c>
      <c r="N818" t="s">
        <v>10144</v>
      </c>
    </row>
    <row r="819" spans="1:14" hidden="1" x14ac:dyDescent="0.2">
      <c r="B819" s="42" t="s">
        <v>9718</v>
      </c>
      <c r="C819" t="s">
        <v>9719</v>
      </c>
      <c r="D819" t="s">
        <v>9329</v>
      </c>
      <c r="E819" t="s">
        <v>897</v>
      </c>
      <c r="F819">
        <v>2015</v>
      </c>
      <c r="G819">
        <v>2018</v>
      </c>
      <c r="H819" s="42" t="s">
        <v>9720</v>
      </c>
      <c r="I819" s="42" t="s">
        <v>8347</v>
      </c>
      <c r="J819" s="48">
        <v>5307</v>
      </c>
      <c r="K819" s="46">
        <v>0</v>
      </c>
      <c r="L819" t="s">
        <v>10186</v>
      </c>
      <c r="M819" t="s">
        <v>10143</v>
      </c>
      <c r="N819" t="s">
        <v>10144</v>
      </c>
    </row>
    <row r="820" spans="1:14" ht="25.5" x14ac:dyDescent="0.2">
      <c r="A820" t="s">
        <v>4698</v>
      </c>
      <c r="B820" s="42" t="s">
        <v>9718</v>
      </c>
      <c r="C820" t="s">
        <v>9719</v>
      </c>
      <c r="D820" t="s">
        <v>9329</v>
      </c>
      <c r="E820" t="s">
        <v>897</v>
      </c>
      <c r="F820">
        <v>2015</v>
      </c>
      <c r="G820">
        <v>2018</v>
      </c>
      <c r="H820" s="42" t="s">
        <v>9720</v>
      </c>
      <c r="I820" s="42" t="s">
        <v>9395</v>
      </c>
      <c r="J820" s="48">
        <v>39532</v>
      </c>
      <c r="K820" s="46">
        <v>0</v>
      </c>
      <c r="L820" t="s">
        <v>10186</v>
      </c>
      <c r="M820" s="69" t="s">
        <v>10147</v>
      </c>
    </row>
    <row r="821" spans="1:14" x14ac:dyDescent="0.2">
      <c r="A821" t="s">
        <v>8075</v>
      </c>
      <c r="B821" s="42" t="s">
        <v>9718</v>
      </c>
      <c r="C821" t="s">
        <v>9719</v>
      </c>
      <c r="D821" t="s">
        <v>9329</v>
      </c>
      <c r="E821" t="s">
        <v>897</v>
      </c>
      <c r="F821">
        <v>2015</v>
      </c>
      <c r="G821">
        <v>2018</v>
      </c>
      <c r="H821" s="42" t="s">
        <v>9720</v>
      </c>
      <c r="I821" s="42" t="s">
        <v>9352</v>
      </c>
      <c r="J821" s="48">
        <v>4125</v>
      </c>
      <c r="K821" s="46">
        <v>0</v>
      </c>
      <c r="L821" t="s">
        <v>10186</v>
      </c>
      <c r="M821" s="69" t="s">
        <v>10147</v>
      </c>
    </row>
    <row r="822" spans="1:14" hidden="1" x14ac:dyDescent="0.2">
      <c r="B822" s="42" t="s">
        <v>9721</v>
      </c>
      <c r="C822" t="s">
        <v>9722</v>
      </c>
      <c r="D822" t="s">
        <v>9329</v>
      </c>
      <c r="E822" t="s">
        <v>897</v>
      </c>
      <c r="F822">
        <v>2015</v>
      </c>
      <c r="G822">
        <v>2018</v>
      </c>
      <c r="H822" s="42" t="s">
        <v>9723</v>
      </c>
      <c r="I822" s="42" t="s">
        <v>9724</v>
      </c>
      <c r="J822" s="48">
        <v>34320</v>
      </c>
      <c r="K822" s="46">
        <v>0</v>
      </c>
      <c r="L822" t="s">
        <v>10184</v>
      </c>
      <c r="M822" t="s">
        <v>10143</v>
      </c>
      <c r="N822" t="s">
        <v>10144</v>
      </c>
    </row>
    <row r="823" spans="1:14" x14ac:dyDescent="0.2">
      <c r="A823" t="s">
        <v>8075</v>
      </c>
      <c r="B823" s="42" t="s">
        <v>9721</v>
      </c>
      <c r="C823" t="s">
        <v>9722</v>
      </c>
      <c r="D823" t="s">
        <v>9329</v>
      </c>
      <c r="E823" t="s">
        <v>897</v>
      </c>
      <c r="F823">
        <v>2015</v>
      </c>
      <c r="G823">
        <v>2018</v>
      </c>
      <c r="H823" s="42" t="s">
        <v>9723</v>
      </c>
      <c r="I823" s="42" t="s">
        <v>9352</v>
      </c>
      <c r="J823" s="48">
        <v>8395</v>
      </c>
      <c r="K823" s="46">
        <v>0</v>
      </c>
      <c r="L823" t="s">
        <v>10184</v>
      </c>
      <c r="M823" s="69" t="s">
        <v>10147</v>
      </c>
    </row>
    <row r="824" spans="1:14" hidden="1" x14ac:dyDescent="0.2">
      <c r="B824" s="42" t="s">
        <v>9725</v>
      </c>
      <c r="C824" t="s">
        <v>9726</v>
      </c>
      <c r="D824" t="s">
        <v>9329</v>
      </c>
      <c r="E824" t="s">
        <v>897</v>
      </c>
      <c r="F824">
        <v>2015</v>
      </c>
      <c r="G824">
        <v>2019</v>
      </c>
      <c r="H824" s="42" t="s">
        <v>9727</v>
      </c>
      <c r="I824" s="42" t="s">
        <v>8711</v>
      </c>
      <c r="J824" s="48">
        <v>20006</v>
      </c>
      <c r="K824" s="46">
        <v>0</v>
      </c>
      <c r="L824" t="s">
        <v>10186</v>
      </c>
      <c r="M824" t="s">
        <v>10143</v>
      </c>
      <c r="N824" t="s">
        <v>10144</v>
      </c>
    </row>
    <row r="825" spans="1:14" hidden="1" x14ac:dyDescent="0.2">
      <c r="B825" s="42" t="s">
        <v>9728</v>
      </c>
      <c r="C825" t="s">
        <v>9729</v>
      </c>
      <c r="D825" t="s">
        <v>9329</v>
      </c>
      <c r="E825" t="s">
        <v>897</v>
      </c>
      <c r="F825">
        <v>2015</v>
      </c>
      <c r="G825">
        <v>2019</v>
      </c>
      <c r="H825" s="42" t="s">
        <v>9730</v>
      </c>
      <c r="I825" s="42" t="s">
        <v>3511</v>
      </c>
      <c r="J825" s="48">
        <v>12500</v>
      </c>
      <c r="K825" s="46">
        <v>0</v>
      </c>
      <c r="L825" t="s">
        <v>10184</v>
      </c>
      <c r="M825" t="s">
        <v>10143</v>
      </c>
      <c r="N825" t="s">
        <v>10144</v>
      </c>
    </row>
    <row r="826" spans="1:14" hidden="1" x14ac:dyDescent="0.2">
      <c r="B826" s="42" t="s">
        <v>9728</v>
      </c>
      <c r="C826" t="s">
        <v>9729</v>
      </c>
      <c r="D826" t="s">
        <v>9329</v>
      </c>
      <c r="E826" t="s">
        <v>897</v>
      </c>
      <c r="F826">
        <v>2015</v>
      </c>
      <c r="G826">
        <v>2019</v>
      </c>
      <c r="H826" s="42" t="s">
        <v>9730</v>
      </c>
      <c r="I826" s="42" t="s">
        <v>3372</v>
      </c>
      <c r="J826" s="48">
        <v>18750</v>
      </c>
      <c r="K826" s="46">
        <v>0</v>
      </c>
      <c r="L826" t="s">
        <v>10184</v>
      </c>
      <c r="M826" t="s">
        <v>10143</v>
      </c>
      <c r="N826" t="s">
        <v>10144</v>
      </c>
    </row>
    <row r="827" spans="1:14" hidden="1" x14ac:dyDescent="0.2">
      <c r="B827" s="42" t="s">
        <v>9731</v>
      </c>
      <c r="C827" t="s">
        <v>9732</v>
      </c>
      <c r="D827" t="s">
        <v>9329</v>
      </c>
      <c r="E827" t="s">
        <v>897</v>
      </c>
      <c r="F827">
        <v>2015</v>
      </c>
      <c r="G827">
        <v>2018</v>
      </c>
      <c r="H827" s="42" t="s">
        <v>9733</v>
      </c>
      <c r="I827" s="42" t="s">
        <v>9291</v>
      </c>
      <c r="J827" s="48">
        <v>26095</v>
      </c>
      <c r="K827" s="46">
        <v>0</v>
      </c>
      <c r="L827" t="s">
        <v>10184</v>
      </c>
      <c r="M827" t="s">
        <v>10143</v>
      </c>
      <c r="N827" t="s">
        <v>10144</v>
      </c>
    </row>
    <row r="828" spans="1:14" ht="25.5" x14ac:dyDescent="0.2">
      <c r="A828" t="s">
        <v>4698</v>
      </c>
      <c r="B828" s="42" t="s">
        <v>9731</v>
      </c>
      <c r="C828" t="s">
        <v>9732</v>
      </c>
      <c r="D828" t="s">
        <v>9329</v>
      </c>
      <c r="E828" t="s">
        <v>897</v>
      </c>
      <c r="F828">
        <v>2015</v>
      </c>
      <c r="G828">
        <v>2018</v>
      </c>
      <c r="H828" s="42" t="s">
        <v>9733</v>
      </c>
      <c r="I828" s="42" t="s">
        <v>9395</v>
      </c>
      <c r="J828" s="48">
        <v>14750</v>
      </c>
      <c r="K828" s="46">
        <v>0</v>
      </c>
      <c r="L828" t="s">
        <v>10184</v>
      </c>
      <c r="M828" s="69" t="s">
        <v>10147</v>
      </c>
    </row>
    <row r="829" spans="1:14" x14ac:dyDescent="0.2">
      <c r="A829" t="s">
        <v>8170</v>
      </c>
      <c r="B829" s="42" t="s">
        <v>9734</v>
      </c>
      <c r="C829" t="s">
        <v>9735</v>
      </c>
      <c r="D829" t="s">
        <v>9329</v>
      </c>
      <c r="E829" t="s">
        <v>897</v>
      </c>
      <c r="F829">
        <v>2015</v>
      </c>
      <c r="G829">
        <v>2018</v>
      </c>
      <c r="H829" s="42" t="s">
        <v>9736</v>
      </c>
      <c r="I829" s="42" t="s">
        <v>8170</v>
      </c>
      <c r="J829" s="48">
        <v>33811</v>
      </c>
      <c r="K829" s="46">
        <v>0</v>
      </c>
      <c r="L829" t="s">
        <v>10184</v>
      </c>
      <c r="M829" s="69" t="s">
        <v>10147</v>
      </c>
    </row>
    <row r="830" spans="1:14" hidden="1" x14ac:dyDescent="0.2">
      <c r="B830" s="42" t="s">
        <v>9737</v>
      </c>
      <c r="C830" t="s">
        <v>9738</v>
      </c>
      <c r="D830" t="s">
        <v>9329</v>
      </c>
      <c r="E830" t="s">
        <v>897</v>
      </c>
      <c r="F830">
        <v>2015</v>
      </c>
      <c r="G830">
        <v>2019</v>
      </c>
      <c r="H830" s="42" t="s">
        <v>9739</v>
      </c>
      <c r="I830" s="42" t="s">
        <v>9375</v>
      </c>
      <c r="J830" s="48">
        <v>2875</v>
      </c>
      <c r="K830" s="46">
        <v>0</v>
      </c>
      <c r="L830" t="s">
        <v>10186</v>
      </c>
      <c r="M830" t="s">
        <v>10143</v>
      </c>
      <c r="N830" t="s">
        <v>10144</v>
      </c>
    </row>
    <row r="831" spans="1:14" hidden="1" x14ac:dyDescent="0.2">
      <c r="B831" s="42" t="s">
        <v>9737</v>
      </c>
      <c r="C831" t="s">
        <v>9738</v>
      </c>
      <c r="D831" t="s">
        <v>9329</v>
      </c>
      <c r="E831" t="s">
        <v>897</v>
      </c>
      <c r="F831">
        <v>2015</v>
      </c>
      <c r="G831">
        <v>2019</v>
      </c>
      <c r="H831" s="42" t="s">
        <v>9739</v>
      </c>
      <c r="I831" s="42" t="s">
        <v>8330</v>
      </c>
      <c r="J831" s="48">
        <v>15900</v>
      </c>
      <c r="K831" s="46">
        <v>0</v>
      </c>
      <c r="L831" t="s">
        <v>10186</v>
      </c>
      <c r="M831" t="s">
        <v>10143</v>
      </c>
      <c r="N831" t="s">
        <v>10144</v>
      </c>
    </row>
    <row r="832" spans="1:14" hidden="1" x14ac:dyDescent="0.2">
      <c r="B832" s="42" t="s">
        <v>9737</v>
      </c>
      <c r="C832" t="s">
        <v>9738</v>
      </c>
      <c r="D832" t="s">
        <v>9329</v>
      </c>
      <c r="E832" t="s">
        <v>897</v>
      </c>
      <c r="F832">
        <v>2015</v>
      </c>
      <c r="G832">
        <v>2019</v>
      </c>
      <c r="H832" s="42" t="s">
        <v>9739</v>
      </c>
      <c r="I832" s="42" t="s">
        <v>8247</v>
      </c>
      <c r="J832" s="48">
        <v>2000</v>
      </c>
      <c r="K832" s="46">
        <v>0</v>
      </c>
      <c r="L832" t="s">
        <v>10186</v>
      </c>
      <c r="M832" t="s">
        <v>10143</v>
      </c>
      <c r="N832" t="s">
        <v>10144</v>
      </c>
    </row>
    <row r="833" spans="1:14" hidden="1" x14ac:dyDescent="0.2">
      <c r="B833" s="42" t="s">
        <v>9737</v>
      </c>
      <c r="C833" t="s">
        <v>9738</v>
      </c>
      <c r="D833" t="s">
        <v>9329</v>
      </c>
      <c r="E833" t="s">
        <v>897</v>
      </c>
      <c r="F833">
        <v>2015</v>
      </c>
      <c r="G833">
        <v>2019</v>
      </c>
      <c r="H833" s="42" t="s">
        <v>9739</v>
      </c>
      <c r="I833" s="42" t="s">
        <v>8332</v>
      </c>
      <c r="J833" s="48">
        <v>3125</v>
      </c>
      <c r="K833" s="46">
        <v>0</v>
      </c>
      <c r="L833" t="s">
        <v>10186</v>
      </c>
      <c r="M833" t="s">
        <v>10143</v>
      </c>
      <c r="N833" t="s">
        <v>10144</v>
      </c>
    </row>
    <row r="834" spans="1:14" x14ac:dyDescent="0.2">
      <c r="A834" t="s">
        <v>9278</v>
      </c>
      <c r="B834" s="42" t="s">
        <v>9740</v>
      </c>
      <c r="C834" t="s">
        <v>9741</v>
      </c>
      <c r="D834" t="s">
        <v>9329</v>
      </c>
      <c r="E834" t="s">
        <v>897</v>
      </c>
      <c r="F834">
        <v>2015</v>
      </c>
      <c r="G834">
        <v>2018</v>
      </c>
      <c r="H834" s="42" t="s">
        <v>9742</v>
      </c>
      <c r="I834" s="42" t="s">
        <v>9743</v>
      </c>
      <c r="J834" s="48">
        <v>5956</v>
      </c>
      <c r="K834" s="46">
        <v>0</v>
      </c>
      <c r="L834" t="s">
        <v>10186</v>
      </c>
      <c r="M834" s="69" t="s">
        <v>10147</v>
      </c>
    </row>
    <row r="835" spans="1:14" ht="25.5" hidden="1" x14ac:dyDescent="0.2">
      <c r="B835" s="42" t="s">
        <v>9744</v>
      </c>
      <c r="C835" t="s">
        <v>9745</v>
      </c>
      <c r="D835" t="s">
        <v>9329</v>
      </c>
      <c r="E835" t="s">
        <v>897</v>
      </c>
      <c r="F835">
        <v>2015</v>
      </c>
      <c r="G835">
        <v>2019</v>
      </c>
      <c r="H835" s="42" t="s">
        <v>9746</v>
      </c>
      <c r="I835" s="42" t="s">
        <v>9366</v>
      </c>
      <c r="J835" s="48">
        <v>0</v>
      </c>
      <c r="K835" s="46">
        <v>0</v>
      </c>
      <c r="L835" t="s">
        <v>10186</v>
      </c>
      <c r="M835" t="s">
        <v>10143</v>
      </c>
      <c r="N835" t="s">
        <v>10144</v>
      </c>
    </row>
    <row r="836" spans="1:14" hidden="1" x14ac:dyDescent="0.2">
      <c r="B836" s="42" t="s">
        <v>9744</v>
      </c>
      <c r="C836" t="s">
        <v>9745</v>
      </c>
      <c r="D836" t="s">
        <v>9329</v>
      </c>
      <c r="E836" t="s">
        <v>897</v>
      </c>
      <c r="F836">
        <v>2015</v>
      </c>
      <c r="G836">
        <v>2019</v>
      </c>
      <c r="H836" s="42" t="s">
        <v>9746</v>
      </c>
      <c r="I836" s="42" t="s">
        <v>8484</v>
      </c>
      <c r="J836" s="48">
        <v>20347</v>
      </c>
      <c r="K836" s="46">
        <v>0</v>
      </c>
      <c r="L836" t="s">
        <v>10186</v>
      </c>
      <c r="M836" t="s">
        <v>10143</v>
      </c>
      <c r="N836" t="s">
        <v>10144</v>
      </c>
    </row>
    <row r="837" spans="1:14" x14ac:dyDescent="0.2">
      <c r="A837" t="s">
        <v>8170</v>
      </c>
      <c r="B837" s="42" t="s">
        <v>9747</v>
      </c>
      <c r="C837" t="s">
        <v>9748</v>
      </c>
      <c r="D837" t="s">
        <v>9329</v>
      </c>
      <c r="E837" t="s">
        <v>897</v>
      </c>
      <c r="F837">
        <v>2015</v>
      </c>
      <c r="G837">
        <v>2018</v>
      </c>
      <c r="H837" s="42" t="s">
        <v>9749</v>
      </c>
      <c r="I837" s="42" t="s">
        <v>9750</v>
      </c>
      <c r="J837" s="48">
        <v>33619</v>
      </c>
      <c r="K837" s="46">
        <v>0</v>
      </c>
      <c r="L837" t="s">
        <v>10184</v>
      </c>
      <c r="M837" s="69" t="s">
        <v>10147</v>
      </c>
    </row>
    <row r="838" spans="1:14" hidden="1" x14ac:dyDescent="0.2">
      <c r="B838" s="42" t="s">
        <v>9751</v>
      </c>
      <c r="C838" t="s">
        <v>9752</v>
      </c>
      <c r="D838" t="s">
        <v>9329</v>
      </c>
      <c r="E838" t="s">
        <v>897</v>
      </c>
      <c r="F838">
        <v>2015</v>
      </c>
      <c r="G838">
        <v>2018</v>
      </c>
      <c r="H838" s="42" t="s">
        <v>9753</v>
      </c>
      <c r="I838" s="42" t="s">
        <v>9486</v>
      </c>
      <c r="J838" s="48">
        <v>32573</v>
      </c>
      <c r="K838" s="46">
        <v>0</v>
      </c>
      <c r="L838" t="s">
        <v>10186</v>
      </c>
      <c r="M838" t="s">
        <v>10143</v>
      </c>
      <c r="N838" t="s">
        <v>10144</v>
      </c>
    </row>
    <row r="839" spans="1:14" ht="25.5" hidden="1" x14ac:dyDescent="0.2">
      <c r="B839" s="42" t="s">
        <v>9754</v>
      </c>
      <c r="C839" t="s">
        <v>9755</v>
      </c>
      <c r="D839" t="s">
        <v>9329</v>
      </c>
      <c r="E839" t="s">
        <v>897</v>
      </c>
      <c r="F839">
        <v>2015</v>
      </c>
      <c r="G839">
        <v>2019</v>
      </c>
      <c r="H839" s="42" t="s">
        <v>9756</v>
      </c>
      <c r="I839" s="42" t="s">
        <v>8530</v>
      </c>
      <c r="J839" s="48">
        <v>18221</v>
      </c>
      <c r="K839" s="46">
        <v>0</v>
      </c>
      <c r="L839" t="s">
        <v>10184</v>
      </c>
      <c r="M839" t="s">
        <v>10143</v>
      </c>
      <c r="N839" t="s">
        <v>10144</v>
      </c>
    </row>
    <row r="840" spans="1:14" x14ac:dyDescent="0.2">
      <c r="A840" t="s">
        <v>8095</v>
      </c>
      <c r="B840" s="42" t="s">
        <v>9757</v>
      </c>
      <c r="C840" t="s">
        <v>9758</v>
      </c>
      <c r="D840" t="s">
        <v>9329</v>
      </c>
      <c r="E840" t="s">
        <v>897</v>
      </c>
      <c r="F840">
        <v>2015</v>
      </c>
      <c r="G840">
        <v>2018</v>
      </c>
      <c r="H840" s="42" t="s">
        <v>9759</v>
      </c>
      <c r="I840" s="42" t="s">
        <v>8095</v>
      </c>
      <c r="J840" s="48">
        <v>34943</v>
      </c>
      <c r="K840" s="46">
        <v>0</v>
      </c>
      <c r="L840" t="s">
        <v>10185</v>
      </c>
      <c r="M840" s="69" t="s">
        <v>10147</v>
      </c>
    </row>
    <row r="841" spans="1:14" x14ac:dyDescent="0.2">
      <c r="A841" t="s">
        <v>8075</v>
      </c>
      <c r="B841" s="42" t="s">
        <v>9760</v>
      </c>
      <c r="C841" t="s">
        <v>9761</v>
      </c>
      <c r="D841" t="s">
        <v>9329</v>
      </c>
      <c r="E841" t="s">
        <v>897</v>
      </c>
      <c r="F841">
        <v>2015</v>
      </c>
      <c r="G841">
        <v>2019</v>
      </c>
      <c r="H841" s="42" t="s">
        <v>9762</v>
      </c>
      <c r="I841" s="42" t="s">
        <v>9412</v>
      </c>
      <c r="J841" s="48">
        <v>52500</v>
      </c>
      <c r="K841" s="46">
        <v>0</v>
      </c>
      <c r="L841" t="s">
        <v>10184</v>
      </c>
      <c r="M841" s="69" t="s">
        <v>10147</v>
      </c>
    </row>
    <row r="842" spans="1:14" hidden="1" x14ac:dyDescent="0.2">
      <c r="B842" s="42" t="s">
        <v>9763</v>
      </c>
      <c r="C842" t="s">
        <v>9764</v>
      </c>
      <c r="D842" t="s">
        <v>9329</v>
      </c>
      <c r="E842" t="s">
        <v>897</v>
      </c>
      <c r="F842">
        <v>2015</v>
      </c>
      <c r="G842">
        <v>2019</v>
      </c>
      <c r="H842" s="42" t="s">
        <v>9765</v>
      </c>
      <c r="I842" s="42" t="s">
        <v>9486</v>
      </c>
      <c r="J842" s="48">
        <v>7490</v>
      </c>
      <c r="K842" s="46">
        <v>0</v>
      </c>
      <c r="L842" t="s">
        <v>10186</v>
      </c>
      <c r="M842" t="s">
        <v>10143</v>
      </c>
      <c r="N842" t="s">
        <v>10144</v>
      </c>
    </row>
    <row r="843" spans="1:14" hidden="1" x14ac:dyDescent="0.2">
      <c r="B843" s="42" t="s">
        <v>9763</v>
      </c>
      <c r="C843" t="s">
        <v>9764</v>
      </c>
      <c r="D843" t="s">
        <v>9329</v>
      </c>
      <c r="E843" t="s">
        <v>897</v>
      </c>
      <c r="F843">
        <v>2015</v>
      </c>
      <c r="G843">
        <v>2019</v>
      </c>
      <c r="H843" s="42" t="s">
        <v>9765</v>
      </c>
      <c r="I843" s="42" t="s">
        <v>9375</v>
      </c>
      <c r="J843" s="48">
        <v>24975</v>
      </c>
      <c r="K843" s="46">
        <v>0</v>
      </c>
      <c r="L843" t="s">
        <v>10186</v>
      </c>
      <c r="M843" t="s">
        <v>10143</v>
      </c>
      <c r="N843" t="s">
        <v>10144</v>
      </c>
    </row>
    <row r="844" spans="1:14" x14ac:dyDescent="0.2">
      <c r="A844" t="s">
        <v>8095</v>
      </c>
      <c r="B844" s="42" t="s">
        <v>9766</v>
      </c>
      <c r="C844" t="s">
        <v>9767</v>
      </c>
      <c r="D844" t="s">
        <v>9329</v>
      </c>
      <c r="E844" t="s">
        <v>897</v>
      </c>
      <c r="F844">
        <v>2015</v>
      </c>
      <c r="G844">
        <v>2018</v>
      </c>
      <c r="H844" s="42" t="s">
        <v>9768</v>
      </c>
      <c r="I844" s="42" t="s">
        <v>9505</v>
      </c>
      <c r="J844" s="48">
        <v>24293</v>
      </c>
      <c r="K844" s="46">
        <v>0</v>
      </c>
      <c r="L844" t="s">
        <v>10184</v>
      </c>
      <c r="M844" s="69" t="s">
        <v>10147</v>
      </c>
    </row>
    <row r="845" spans="1:14" hidden="1" x14ac:dyDescent="0.2">
      <c r="B845" s="42" t="s">
        <v>9766</v>
      </c>
      <c r="C845" t="s">
        <v>9767</v>
      </c>
      <c r="D845" t="s">
        <v>9329</v>
      </c>
      <c r="E845" t="s">
        <v>897</v>
      </c>
      <c r="F845">
        <v>2015</v>
      </c>
      <c r="G845">
        <v>2018</v>
      </c>
      <c r="H845" s="42" t="s">
        <v>9768</v>
      </c>
      <c r="I845" s="42" t="s">
        <v>8351</v>
      </c>
      <c r="J845" s="48">
        <v>20462</v>
      </c>
      <c r="K845" s="46">
        <v>0</v>
      </c>
      <c r="L845" t="s">
        <v>10184</v>
      </c>
      <c r="M845" t="s">
        <v>10143</v>
      </c>
      <c r="N845" t="s">
        <v>10144</v>
      </c>
    </row>
    <row r="846" spans="1:14" hidden="1" x14ac:dyDescent="0.2">
      <c r="B846" s="42" t="s">
        <v>9769</v>
      </c>
      <c r="C846" t="s">
        <v>9770</v>
      </c>
      <c r="D846" t="s">
        <v>9329</v>
      </c>
      <c r="E846" t="s">
        <v>897</v>
      </c>
      <c r="F846">
        <v>2015</v>
      </c>
      <c r="G846">
        <v>2019</v>
      </c>
      <c r="H846" s="42" t="s">
        <v>9771</v>
      </c>
      <c r="I846" s="42" t="s">
        <v>9375</v>
      </c>
      <c r="J846" s="48">
        <v>16378</v>
      </c>
      <c r="K846" s="46">
        <v>0</v>
      </c>
      <c r="L846" t="s">
        <v>10186</v>
      </c>
      <c r="M846" t="s">
        <v>10143</v>
      </c>
      <c r="N846" t="s">
        <v>10144</v>
      </c>
    </row>
    <row r="847" spans="1:14" hidden="1" x14ac:dyDescent="0.2">
      <c r="B847" s="42" t="s">
        <v>9769</v>
      </c>
      <c r="C847" t="s">
        <v>9770</v>
      </c>
      <c r="D847" t="s">
        <v>9329</v>
      </c>
      <c r="E847" t="s">
        <v>897</v>
      </c>
      <c r="F847">
        <v>2015</v>
      </c>
      <c r="G847">
        <v>2019</v>
      </c>
      <c r="H847" s="42" t="s">
        <v>9771</v>
      </c>
      <c r="I847" s="42" t="s">
        <v>8191</v>
      </c>
      <c r="J847" s="48">
        <v>6283</v>
      </c>
      <c r="K847" s="46">
        <v>0</v>
      </c>
      <c r="L847" t="s">
        <v>10186</v>
      </c>
      <c r="M847" t="s">
        <v>10143</v>
      </c>
      <c r="N847" t="s">
        <v>10144</v>
      </c>
    </row>
    <row r="848" spans="1:14" hidden="1" x14ac:dyDescent="0.2">
      <c r="B848" s="42" t="s">
        <v>9772</v>
      </c>
      <c r="C848" t="s">
        <v>9773</v>
      </c>
      <c r="D848" t="s">
        <v>9329</v>
      </c>
      <c r="E848" t="s">
        <v>897</v>
      </c>
      <c r="F848">
        <v>2015</v>
      </c>
      <c r="G848">
        <v>2019</v>
      </c>
      <c r="H848" s="42" t="s">
        <v>9774</v>
      </c>
      <c r="I848" s="42" t="s">
        <v>9529</v>
      </c>
      <c r="J848" s="48">
        <v>10994</v>
      </c>
      <c r="K848" s="46">
        <v>0</v>
      </c>
      <c r="L848" t="s">
        <v>10186</v>
      </c>
      <c r="M848" t="s">
        <v>10143</v>
      </c>
      <c r="N848" t="s">
        <v>10144</v>
      </c>
    </row>
    <row r="849" spans="1:14" hidden="1" x14ac:dyDescent="0.2">
      <c r="B849" s="42" t="s">
        <v>9772</v>
      </c>
      <c r="C849" t="s">
        <v>9773</v>
      </c>
      <c r="D849" t="s">
        <v>9329</v>
      </c>
      <c r="E849" t="s">
        <v>897</v>
      </c>
      <c r="F849">
        <v>2015</v>
      </c>
      <c r="G849">
        <v>2019</v>
      </c>
      <c r="H849" s="42" t="s">
        <v>9774</v>
      </c>
      <c r="I849" s="42" t="s">
        <v>8280</v>
      </c>
      <c r="J849" s="48">
        <v>15744</v>
      </c>
      <c r="K849" s="46">
        <v>0</v>
      </c>
      <c r="L849" t="s">
        <v>10186</v>
      </c>
      <c r="M849" t="s">
        <v>10143</v>
      </c>
      <c r="N849" t="s">
        <v>10144</v>
      </c>
    </row>
    <row r="850" spans="1:14" x14ac:dyDescent="0.2">
      <c r="A850" t="s">
        <v>8170</v>
      </c>
      <c r="B850" s="42" t="s">
        <v>9775</v>
      </c>
      <c r="C850" t="s">
        <v>9776</v>
      </c>
      <c r="D850" t="s">
        <v>9329</v>
      </c>
      <c r="E850" t="s">
        <v>897</v>
      </c>
      <c r="F850">
        <v>2015</v>
      </c>
      <c r="G850">
        <v>2018</v>
      </c>
      <c r="H850" s="42" t="s">
        <v>9777</v>
      </c>
      <c r="I850" s="42" t="s">
        <v>9607</v>
      </c>
      <c r="J850" s="48">
        <v>23437</v>
      </c>
      <c r="K850" s="46">
        <v>0</v>
      </c>
      <c r="L850" t="s">
        <v>10184</v>
      </c>
      <c r="M850" s="69" t="s">
        <v>10147</v>
      </c>
    </row>
    <row r="851" spans="1:14" hidden="1" x14ac:dyDescent="0.2">
      <c r="B851" s="42" t="s">
        <v>9778</v>
      </c>
      <c r="C851" t="s">
        <v>9779</v>
      </c>
      <c r="D851" t="s">
        <v>9329</v>
      </c>
      <c r="E851" t="s">
        <v>897</v>
      </c>
      <c r="F851">
        <v>2015</v>
      </c>
      <c r="G851">
        <v>2019</v>
      </c>
      <c r="H851" s="42" t="s">
        <v>9780</v>
      </c>
      <c r="I851" s="42" t="s">
        <v>8711</v>
      </c>
      <c r="J851" s="48">
        <v>22641</v>
      </c>
      <c r="K851" s="46">
        <v>0</v>
      </c>
      <c r="L851" t="s">
        <v>10186</v>
      </c>
      <c r="M851" t="s">
        <v>10143</v>
      </c>
      <c r="N851" t="s">
        <v>10144</v>
      </c>
    </row>
    <row r="852" spans="1:14" hidden="1" x14ac:dyDescent="0.2">
      <c r="B852" s="42" t="s">
        <v>9781</v>
      </c>
      <c r="C852" t="s">
        <v>9782</v>
      </c>
      <c r="D852" t="s">
        <v>9329</v>
      </c>
      <c r="E852" t="s">
        <v>897</v>
      </c>
      <c r="F852">
        <v>2015</v>
      </c>
      <c r="G852">
        <v>2019</v>
      </c>
      <c r="H852" s="42" t="s">
        <v>9783</v>
      </c>
      <c r="I852" s="42" t="s">
        <v>8118</v>
      </c>
      <c r="J852" s="48">
        <v>15057</v>
      </c>
      <c r="K852" s="46">
        <v>0</v>
      </c>
      <c r="L852" t="s">
        <v>10184</v>
      </c>
      <c r="M852" t="s">
        <v>10143</v>
      </c>
      <c r="N852" t="s">
        <v>10144</v>
      </c>
    </row>
    <row r="853" spans="1:14" ht="38.25" hidden="1" x14ac:dyDescent="0.2">
      <c r="B853" s="42" t="s">
        <v>9781</v>
      </c>
      <c r="C853" t="s">
        <v>9782</v>
      </c>
      <c r="D853" t="s">
        <v>9329</v>
      </c>
      <c r="E853" t="s">
        <v>897</v>
      </c>
      <c r="F853">
        <v>2015</v>
      </c>
      <c r="G853">
        <v>2019</v>
      </c>
      <c r="H853" s="42" t="s">
        <v>9783</v>
      </c>
      <c r="I853" s="42" t="s">
        <v>9784</v>
      </c>
      <c r="J853" s="48">
        <v>9383</v>
      </c>
      <c r="K853" s="46">
        <v>0</v>
      </c>
      <c r="L853" t="s">
        <v>10184</v>
      </c>
      <c r="M853" t="s">
        <v>10143</v>
      </c>
      <c r="N853" t="s">
        <v>10144</v>
      </c>
    </row>
    <row r="854" spans="1:14" x14ac:dyDescent="0.2">
      <c r="A854" t="s">
        <v>8336</v>
      </c>
      <c r="B854" s="42" t="s">
        <v>9781</v>
      </c>
      <c r="C854" t="s">
        <v>9782</v>
      </c>
      <c r="D854" t="s">
        <v>9329</v>
      </c>
      <c r="E854" t="s">
        <v>897</v>
      </c>
      <c r="F854">
        <v>2015</v>
      </c>
      <c r="G854">
        <v>2019</v>
      </c>
      <c r="H854" s="42" t="s">
        <v>9783</v>
      </c>
      <c r="I854" s="42" t="s">
        <v>9785</v>
      </c>
      <c r="J854" s="48">
        <v>7064</v>
      </c>
      <c r="K854" s="46">
        <v>0</v>
      </c>
      <c r="L854" t="s">
        <v>10184</v>
      </c>
      <c r="M854" s="69" t="s">
        <v>10147</v>
      </c>
    </row>
    <row r="855" spans="1:14" hidden="1" x14ac:dyDescent="0.2">
      <c r="B855" s="42" t="s">
        <v>9786</v>
      </c>
      <c r="C855" t="s">
        <v>9787</v>
      </c>
      <c r="D855" t="s">
        <v>9329</v>
      </c>
      <c r="E855" t="s">
        <v>897</v>
      </c>
      <c r="F855">
        <v>2015</v>
      </c>
      <c r="G855">
        <v>2019</v>
      </c>
      <c r="H855" s="42" t="s">
        <v>9788</v>
      </c>
      <c r="I855" s="42" t="s">
        <v>8591</v>
      </c>
      <c r="J855" s="48">
        <v>21900</v>
      </c>
      <c r="K855" s="46">
        <v>0</v>
      </c>
      <c r="L855" t="s">
        <v>10186</v>
      </c>
      <c r="M855" t="s">
        <v>10143</v>
      </c>
      <c r="N855" t="s">
        <v>10144</v>
      </c>
    </row>
    <row r="856" spans="1:14" hidden="1" x14ac:dyDescent="0.2">
      <c r="B856" s="42" t="s">
        <v>9789</v>
      </c>
      <c r="C856" t="s">
        <v>9790</v>
      </c>
      <c r="D856" t="s">
        <v>9329</v>
      </c>
      <c r="E856" t="s">
        <v>897</v>
      </c>
      <c r="F856">
        <v>2015</v>
      </c>
      <c r="G856">
        <v>2019</v>
      </c>
      <c r="H856" s="42" t="s">
        <v>9791</v>
      </c>
      <c r="I856" s="42" t="s">
        <v>8611</v>
      </c>
      <c r="J856" s="48">
        <v>5159</v>
      </c>
      <c r="K856" s="46">
        <v>0</v>
      </c>
      <c r="L856" t="s">
        <v>10184</v>
      </c>
      <c r="M856" t="s">
        <v>10143</v>
      </c>
      <c r="N856" t="s">
        <v>10144</v>
      </c>
    </row>
    <row r="857" spans="1:14" hidden="1" x14ac:dyDescent="0.2">
      <c r="B857" s="42" t="s">
        <v>9789</v>
      </c>
      <c r="C857" t="s">
        <v>9790</v>
      </c>
      <c r="D857" t="s">
        <v>9329</v>
      </c>
      <c r="E857" t="s">
        <v>897</v>
      </c>
      <c r="F857">
        <v>2015</v>
      </c>
      <c r="G857">
        <v>2019</v>
      </c>
      <c r="H857" s="42" t="s">
        <v>9791</v>
      </c>
      <c r="I857" s="42" t="s">
        <v>9792</v>
      </c>
      <c r="J857" s="48">
        <v>11926</v>
      </c>
      <c r="K857" s="46">
        <v>0</v>
      </c>
      <c r="L857" t="s">
        <v>10184</v>
      </c>
      <c r="M857" t="s">
        <v>10143</v>
      </c>
      <c r="N857" t="s">
        <v>10144</v>
      </c>
    </row>
    <row r="858" spans="1:14" ht="25.5" hidden="1" x14ac:dyDescent="0.2">
      <c r="B858" s="42" t="s">
        <v>9793</v>
      </c>
      <c r="C858" t="s">
        <v>9794</v>
      </c>
      <c r="D858" t="s">
        <v>9329</v>
      </c>
      <c r="E858" t="s">
        <v>897</v>
      </c>
      <c r="F858">
        <v>2015</v>
      </c>
      <c r="G858">
        <v>2018</v>
      </c>
      <c r="H858" s="42" t="s">
        <v>9795</v>
      </c>
      <c r="I858" s="42" t="s">
        <v>9093</v>
      </c>
      <c r="J858" s="48">
        <v>34398</v>
      </c>
      <c r="K858" s="46">
        <v>0</v>
      </c>
      <c r="L858" t="s">
        <v>10184</v>
      </c>
      <c r="M858" t="s">
        <v>10143</v>
      </c>
      <c r="N858" t="s">
        <v>10144</v>
      </c>
    </row>
    <row r="859" spans="1:14" hidden="1" x14ac:dyDescent="0.2">
      <c r="B859" s="42" t="s">
        <v>9796</v>
      </c>
      <c r="C859" t="s">
        <v>9797</v>
      </c>
      <c r="D859" t="s">
        <v>9329</v>
      </c>
      <c r="E859" t="s">
        <v>897</v>
      </c>
      <c r="F859">
        <v>2015</v>
      </c>
      <c r="G859">
        <v>2019</v>
      </c>
      <c r="H859" s="42" t="s">
        <v>9798</v>
      </c>
      <c r="I859" s="42" t="s">
        <v>8347</v>
      </c>
      <c r="J859" s="48">
        <v>5455</v>
      </c>
      <c r="K859" s="46">
        <v>0</v>
      </c>
      <c r="L859" t="s">
        <v>10186</v>
      </c>
      <c r="M859" t="s">
        <v>10143</v>
      </c>
      <c r="N859" t="s">
        <v>10144</v>
      </c>
    </row>
    <row r="860" spans="1:14" hidden="1" x14ac:dyDescent="0.2">
      <c r="B860" s="42" t="s">
        <v>9796</v>
      </c>
      <c r="C860" t="s">
        <v>9797</v>
      </c>
      <c r="D860" t="s">
        <v>9329</v>
      </c>
      <c r="E860" t="s">
        <v>897</v>
      </c>
      <c r="F860">
        <v>2015</v>
      </c>
      <c r="G860">
        <v>2019</v>
      </c>
      <c r="H860" s="42" t="s">
        <v>9798</v>
      </c>
      <c r="I860" s="42" t="s">
        <v>8332</v>
      </c>
      <c r="J860" s="48">
        <v>20362</v>
      </c>
      <c r="K860" s="46">
        <v>0</v>
      </c>
      <c r="L860" t="s">
        <v>10186</v>
      </c>
      <c r="M860" t="s">
        <v>10143</v>
      </c>
      <c r="N860" t="s">
        <v>10144</v>
      </c>
    </row>
    <row r="861" spans="1:14" hidden="1" x14ac:dyDescent="0.2">
      <c r="B861" s="42" t="s">
        <v>4670</v>
      </c>
      <c r="C861" t="s">
        <v>9799</v>
      </c>
      <c r="D861" t="s">
        <v>9329</v>
      </c>
      <c r="E861" t="s">
        <v>897</v>
      </c>
      <c r="F861">
        <v>2015</v>
      </c>
      <c r="G861">
        <v>2019</v>
      </c>
      <c r="H861" s="42" t="s">
        <v>9800</v>
      </c>
      <c r="I861" s="42" t="s">
        <v>8118</v>
      </c>
      <c r="J861" s="48">
        <v>10857</v>
      </c>
      <c r="K861" s="46">
        <v>0</v>
      </c>
      <c r="L861" t="s">
        <v>10184</v>
      </c>
      <c r="M861" t="s">
        <v>10143</v>
      </c>
      <c r="N861" t="s">
        <v>10144</v>
      </c>
    </row>
    <row r="862" spans="1:14" x14ac:dyDescent="0.2">
      <c r="A862" t="s">
        <v>8091</v>
      </c>
      <c r="B862" s="42" t="s">
        <v>4670</v>
      </c>
      <c r="C862" t="s">
        <v>9799</v>
      </c>
      <c r="D862" t="s">
        <v>9329</v>
      </c>
      <c r="E862" t="s">
        <v>897</v>
      </c>
      <c r="F862">
        <v>2015</v>
      </c>
      <c r="G862">
        <v>2019</v>
      </c>
      <c r="H862" s="42" t="s">
        <v>9800</v>
      </c>
      <c r="I862" s="42" t="s">
        <v>9593</v>
      </c>
      <c r="J862" s="48">
        <v>8540</v>
      </c>
      <c r="K862" s="46">
        <v>0</v>
      </c>
      <c r="L862" t="s">
        <v>10184</v>
      </c>
      <c r="M862" s="69" t="s">
        <v>10147</v>
      </c>
    </row>
    <row r="863" spans="1:14" hidden="1" x14ac:dyDescent="0.2">
      <c r="B863" s="42" t="s">
        <v>9801</v>
      </c>
      <c r="C863" t="s">
        <v>9802</v>
      </c>
      <c r="D863" t="s">
        <v>9329</v>
      </c>
      <c r="E863" t="s">
        <v>897</v>
      </c>
      <c r="F863">
        <v>2015</v>
      </c>
      <c r="G863">
        <v>2018</v>
      </c>
      <c r="H863" s="42" t="s">
        <v>9803</v>
      </c>
      <c r="I863" s="42" t="s">
        <v>1198</v>
      </c>
      <c r="J863" s="48">
        <v>38256</v>
      </c>
      <c r="K863" s="46">
        <v>0</v>
      </c>
      <c r="L863" t="s">
        <v>10184</v>
      </c>
      <c r="M863" t="s">
        <v>10143</v>
      </c>
      <c r="N863" t="s">
        <v>10144</v>
      </c>
    </row>
    <row r="864" spans="1:14" hidden="1" x14ac:dyDescent="0.2">
      <c r="B864" s="42" t="s">
        <v>9804</v>
      </c>
      <c r="C864" t="s">
        <v>9805</v>
      </c>
      <c r="D864" t="s">
        <v>9329</v>
      </c>
      <c r="E864" t="s">
        <v>897</v>
      </c>
      <c r="F864">
        <v>2015</v>
      </c>
      <c r="G864">
        <v>2018</v>
      </c>
      <c r="H864" s="42" t="s">
        <v>9806</v>
      </c>
      <c r="I864" s="42" t="s">
        <v>8392</v>
      </c>
      <c r="J864" s="48">
        <v>57724</v>
      </c>
      <c r="K864" s="46">
        <v>0</v>
      </c>
      <c r="L864" t="s">
        <v>10186</v>
      </c>
      <c r="M864" t="s">
        <v>10143</v>
      </c>
      <c r="N864" t="s">
        <v>10144</v>
      </c>
    </row>
    <row r="865" spans="1:14" hidden="1" x14ac:dyDescent="0.2">
      <c r="B865" s="42" t="s">
        <v>9807</v>
      </c>
      <c r="C865" t="s">
        <v>9808</v>
      </c>
      <c r="D865" t="s">
        <v>9329</v>
      </c>
      <c r="E865" t="s">
        <v>897</v>
      </c>
      <c r="F865">
        <v>2015</v>
      </c>
      <c r="G865">
        <v>2018</v>
      </c>
      <c r="H865" s="42" t="s">
        <v>9809</v>
      </c>
      <c r="I865" s="42" t="s">
        <v>9810</v>
      </c>
      <c r="J865" s="48">
        <v>13000</v>
      </c>
      <c r="K865" s="46">
        <v>0</v>
      </c>
      <c r="L865" t="s">
        <v>10184</v>
      </c>
      <c r="M865" t="s">
        <v>10143</v>
      </c>
      <c r="N865" t="s">
        <v>10144</v>
      </c>
    </row>
    <row r="866" spans="1:14" hidden="1" x14ac:dyDescent="0.2">
      <c r="B866" s="42" t="s">
        <v>9807</v>
      </c>
      <c r="C866" t="s">
        <v>9808</v>
      </c>
      <c r="D866" t="s">
        <v>9329</v>
      </c>
      <c r="E866" t="s">
        <v>897</v>
      </c>
      <c r="F866">
        <v>2015</v>
      </c>
      <c r="G866">
        <v>2018</v>
      </c>
      <c r="H866" s="42" t="s">
        <v>9809</v>
      </c>
      <c r="I866" s="42" t="s">
        <v>8331</v>
      </c>
      <c r="J866" s="48">
        <v>27992</v>
      </c>
      <c r="K866" s="46">
        <v>0</v>
      </c>
      <c r="L866" t="s">
        <v>10184</v>
      </c>
      <c r="M866" t="s">
        <v>10143</v>
      </c>
      <c r="N866" t="s">
        <v>10144</v>
      </c>
    </row>
    <row r="867" spans="1:14" hidden="1" x14ac:dyDescent="0.2">
      <c r="B867" s="42" t="s">
        <v>9811</v>
      </c>
      <c r="C867" t="s">
        <v>9812</v>
      </c>
      <c r="D867" t="s">
        <v>9329</v>
      </c>
      <c r="E867" t="s">
        <v>897</v>
      </c>
      <c r="F867">
        <v>2015</v>
      </c>
      <c r="G867">
        <v>2019</v>
      </c>
      <c r="H867" s="42" t="s">
        <v>9813</v>
      </c>
      <c r="I867" s="42" t="s">
        <v>3372</v>
      </c>
      <c r="J867" s="48">
        <v>19348</v>
      </c>
      <c r="K867" s="46">
        <v>0</v>
      </c>
      <c r="L867" t="s">
        <v>10186</v>
      </c>
      <c r="M867" t="s">
        <v>10143</v>
      </c>
      <c r="N867" t="s">
        <v>10144</v>
      </c>
    </row>
    <row r="868" spans="1:14" ht="25.5" x14ac:dyDescent="0.2">
      <c r="A868" t="s">
        <v>8099</v>
      </c>
      <c r="B868" s="42" t="s">
        <v>9814</v>
      </c>
      <c r="C868" t="s">
        <v>9815</v>
      </c>
      <c r="D868" t="s">
        <v>9329</v>
      </c>
      <c r="E868" t="s">
        <v>897</v>
      </c>
      <c r="F868">
        <v>2015</v>
      </c>
      <c r="G868">
        <v>2018</v>
      </c>
      <c r="H868" s="42" t="s">
        <v>9816</v>
      </c>
      <c r="I868" s="42" t="s">
        <v>9817</v>
      </c>
      <c r="J868" s="48">
        <v>22880</v>
      </c>
      <c r="K868" s="46">
        <v>0</v>
      </c>
      <c r="L868" t="s">
        <v>10186</v>
      </c>
      <c r="M868" s="69" t="s">
        <v>10147</v>
      </c>
    </row>
    <row r="869" spans="1:14" hidden="1" x14ac:dyDescent="0.2">
      <c r="B869" s="42" t="s">
        <v>9818</v>
      </c>
      <c r="C869" t="s">
        <v>9819</v>
      </c>
      <c r="D869" t="s">
        <v>9329</v>
      </c>
      <c r="E869" t="s">
        <v>897</v>
      </c>
      <c r="F869">
        <v>2015</v>
      </c>
      <c r="G869">
        <v>2019</v>
      </c>
      <c r="H869" s="42" t="s">
        <v>9820</v>
      </c>
      <c r="I869" s="42" t="s">
        <v>3372</v>
      </c>
      <c r="J869" s="48">
        <v>16140</v>
      </c>
      <c r="K869" s="46">
        <v>0</v>
      </c>
      <c r="L869" t="s">
        <v>10186</v>
      </c>
      <c r="M869" t="s">
        <v>10143</v>
      </c>
      <c r="N869" t="s">
        <v>10144</v>
      </c>
    </row>
    <row r="870" spans="1:14" hidden="1" x14ac:dyDescent="0.2">
      <c r="B870" s="42" t="s">
        <v>9818</v>
      </c>
      <c r="C870" t="s">
        <v>9819</v>
      </c>
      <c r="D870" t="s">
        <v>9329</v>
      </c>
      <c r="E870" t="s">
        <v>897</v>
      </c>
      <c r="F870">
        <v>2015</v>
      </c>
      <c r="G870">
        <v>2019</v>
      </c>
      <c r="H870" s="42" t="s">
        <v>9820</v>
      </c>
      <c r="I870" s="42" t="s">
        <v>8332</v>
      </c>
      <c r="J870" s="48">
        <v>8195</v>
      </c>
      <c r="K870" s="46">
        <v>0</v>
      </c>
      <c r="L870" t="s">
        <v>10186</v>
      </c>
      <c r="M870" t="s">
        <v>10143</v>
      </c>
      <c r="N870" t="s">
        <v>10144</v>
      </c>
    </row>
    <row r="871" spans="1:14" ht="25.5" x14ac:dyDescent="0.2">
      <c r="A871" t="s">
        <v>8095</v>
      </c>
      <c r="B871" s="42" t="s">
        <v>9821</v>
      </c>
      <c r="C871" t="s">
        <v>9822</v>
      </c>
      <c r="D871" t="s">
        <v>9329</v>
      </c>
      <c r="E871" t="s">
        <v>897</v>
      </c>
      <c r="F871">
        <v>2015</v>
      </c>
      <c r="G871">
        <v>2019</v>
      </c>
      <c r="H871" s="42" t="s">
        <v>9823</v>
      </c>
      <c r="I871" s="42" t="s">
        <v>9824</v>
      </c>
      <c r="J871" s="48">
        <v>25550</v>
      </c>
      <c r="K871" s="46">
        <v>0</v>
      </c>
      <c r="L871" t="s">
        <v>10186</v>
      </c>
      <c r="M871" s="69" t="s">
        <v>10147</v>
      </c>
    </row>
    <row r="872" spans="1:14" hidden="1" x14ac:dyDescent="0.2">
      <c r="B872" s="42" t="s">
        <v>9825</v>
      </c>
      <c r="C872" t="s">
        <v>9826</v>
      </c>
      <c r="D872" t="s">
        <v>9329</v>
      </c>
      <c r="E872" t="s">
        <v>897</v>
      </c>
      <c r="F872">
        <v>2015</v>
      </c>
      <c r="G872">
        <v>2019</v>
      </c>
      <c r="H872" s="42" t="s">
        <v>9827</v>
      </c>
      <c r="I872" s="42" t="s">
        <v>9828</v>
      </c>
      <c r="J872" s="48">
        <v>10404</v>
      </c>
      <c r="K872" s="46">
        <v>0</v>
      </c>
      <c r="L872" t="s">
        <v>10186</v>
      </c>
      <c r="M872" t="s">
        <v>10143</v>
      </c>
      <c r="N872" t="s">
        <v>10144</v>
      </c>
    </row>
    <row r="873" spans="1:14" hidden="1" x14ac:dyDescent="0.2">
      <c r="A873" t="s">
        <v>9002</v>
      </c>
      <c r="B873" s="42" t="s">
        <v>9825</v>
      </c>
      <c r="C873" t="s">
        <v>9826</v>
      </c>
      <c r="D873" t="s">
        <v>9329</v>
      </c>
      <c r="E873" t="s">
        <v>897</v>
      </c>
      <c r="F873">
        <v>2015</v>
      </c>
      <c r="G873">
        <v>2019</v>
      </c>
      <c r="H873" s="42" t="s">
        <v>9827</v>
      </c>
      <c r="I873" s="42" t="s">
        <v>9829</v>
      </c>
      <c r="J873" s="48">
        <v>11120</v>
      </c>
      <c r="K873" s="46">
        <v>0</v>
      </c>
      <c r="L873" t="s">
        <v>10186</v>
      </c>
      <c r="M873" s="69" t="s">
        <v>10147</v>
      </c>
    </row>
    <row r="874" spans="1:14" ht="25.5" x14ac:dyDescent="0.2">
      <c r="A874" t="s">
        <v>4698</v>
      </c>
      <c r="B874" s="42" t="s">
        <v>9830</v>
      </c>
      <c r="C874" t="s">
        <v>9831</v>
      </c>
      <c r="D874" t="s">
        <v>9329</v>
      </c>
      <c r="E874" t="s">
        <v>897</v>
      </c>
      <c r="F874">
        <v>2015</v>
      </c>
      <c r="G874">
        <v>2017</v>
      </c>
      <c r="H874" s="42" t="s">
        <v>9832</v>
      </c>
      <c r="I874" s="42" t="s">
        <v>9395</v>
      </c>
      <c r="J874" s="48">
        <v>10188</v>
      </c>
      <c r="K874" s="46">
        <v>0</v>
      </c>
      <c r="L874" t="s">
        <v>10184</v>
      </c>
      <c r="M874" s="69" t="s">
        <v>10147</v>
      </c>
    </row>
    <row r="875" spans="1:14" x14ac:dyDescent="0.2">
      <c r="A875" t="s">
        <v>8095</v>
      </c>
      <c r="B875" s="42" t="s">
        <v>9830</v>
      </c>
      <c r="C875" t="s">
        <v>9831</v>
      </c>
      <c r="D875" t="s">
        <v>9329</v>
      </c>
      <c r="E875" t="s">
        <v>897</v>
      </c>
      <c r="F875">
        <v>2015</v>
      </c>
      <c r="G875">
        <v>2017</v>
      </c>
      <c r="H875" s="42" t="s">
        <v>9832</v>
      </c>
      <c r="I875" s="42" t="s">
        <v>9402</v>
      </c>
      <c r="J875" s="48">
        <v>5493</v>
      </c>
      <c r="K875" s="46">
        <v>0</v>
      </c>
      <c r="L875" t="s">
        <v>10184</v>
      </c>
      <c r="M875" s="69" t="s">
        <v>10147</v>
      </c>
    </row>
    <row r="876" spans="1:14" hidden="1" x14ac:dyDescent="0.2">
      <c r="B876" s="42" t="s">
        <v>9830</v>
      </c>
      <c r="C876" t="s">
        <v>9831</v>
      </c>
      <c r="D876" t="s">
        <v>9329</v>
      </c>
      <c r="E876" t="s">
        <v>897</v>
      </c>
      <c r="F876">
        <v>2015</v>
      </c>
      <c r="G876">
        <v>2017</v>
      </c>
      <c r="H876" s="42" t="s">
        <v>9832</v>
      </c>
      <c r="I876" s="42" t="s">
        <v>3822</v>
      </c>
      <c r="J876" s="48">
        <v>22166</v>
      </c>
      <c r="K876" s="46">
        <v>0</v>
      </c>
      <c r="L876" t="s">
        <v>10184</v>
      </c>
      <c r="M876" t="s">
        <v>10143</v>
      </c>
      <c r="N876" t="s">
        <v>10144</v>
      </c>
    </row>
    <row r="877" spans="1:14" x14ac:dyDescent="0.2">
      <c r="A877" t="s">
        <v>8099</v>
      </c>
      <c r="B877" s="42" t="s">
        <v>9833</v>
      </c>
      <c r="C877" t="s">
        <v>9834</v>
      </c>
      <c r="D877" t="s">
        <v>9329</v>
      </c>
      <c r="E877" t="s">
        <v>897</v>
      </c>
      <c r="F877">
        <v>2015</v>
      </c>
      <c r="G877">
        <v>2019</v>
      </c>
      <c r="H877" s="42" t="s">
        <v>9835</v>
      </c>
      <c r="I877" s="42" t="s">
        <v>9703</v>
      </c>
      <c r="J877" s="48">
        <v>24545</v>
      </c>
      <c r="K877" s="46">
        <v>0</v>
      </c>
      <c r="L877" t="s">
        <v>10186</v>
      </c>
      <c r="M877" s="69" t="s">
        <v>10147</v>
      </c>
    </row>
    <row r="878" spans="1:14" hidden="1" x14ac:dyDescent="0.2">
      <c r="B878" s="42" t="s">
        <v>9836</v>
      </c>
      <c r="C878" t="s">
        <v>9837</v>
      </c>
      <c r="D878" t="s">
        <v>9329</v>
      </c>
      <c r="E878" t="s">
        <v>897</v>
      </c>
      <c r="F878">
        <v>2015</v>
      </c>
      <c r="G878">
        <v>2019</v>
      </c>
      <c r="H878" s="42" t="s">
        <v>9838</v>
      </c>
      <c r="I878" s="42" t="s">
        <v>8239</v>
      </c>
      <c r="J878" s="48">
        <v>4024</v>
      </c>
      <c r="K878" s="46">
        <v>0</v>
      </c>
      <c r="L878" t="s">
        <v>10186</v>
      </c>
      <c r="M878" t="s">
        <v>10143</v>
      </c>
      <c r="N878" t="s">
        <v>10144</v>
      </c>
    </row>
    <row r="879" spans="1:14" hidden="1" x14ac:dyDescent="0.2">
      <c r="B879" s="42" t="s">
        <v>9836</v>
      </c>
      <c r="C879" t="s">
        <v>9837</v>
      </c>
      <c r="D879" t="s">
        <v>9329</v>
      </c>
      <c r="E879" t="s">
        <v>897</v>
      </c>
      <c r="F879">
        <v>2015</v>
      </c>
      <c r="G879">
        <v>2019</v>
      </c>
      <c r="H879" s="42" t="s">
        <v>9838</v>
      </c>
      <c r="I879" s="42" t="s">
        <v>8280</v>
      </c>
      <c r="J879" s="48">
        <v>20430</v>
      </c>
      <c r="K879" s="46">
        <v>0</v>
      </c>
      <c r="L879" t="s">
        <v>10186</v>
      </c>
      <c r="M879" t="s">
        <v>10143</v>
      </c>
      <c r="N879" t="s">
        <v>10144</v>
      </c>
    </row>
    <row r="880" spans="1:14" hidden="1" x14ac:dyDescent="0.2">
      <c r="B880" s="42" t="s">
        <v>9836</v>
      </c>
      <c r="C880" t="s">
        <v>9837</v>
      </c>
      <c r="D880" t="s">
        <v>9329</v>
      </c>
      <c r="E880" t="s">
        <v>897</v>
      </c>
      <c r="F880">
        <v>2015</v>
      </c>
      <c r="G880">
        <v>2019</v>
      </c>
      <c r="H880" s="42" t="s">
        <v>9838</v>
      </c>
      <c r="I880" s="42" t="s">
        <v>8332</v>
      </c>
      <c r="J880" s="48">
        <v>3930</v>
      </c>
      <c r="K880" s="46">
        <v>0</v>
      </c>
      <c r="L880" t="s">
        <v>10186</v>
      </c>
      <c r="M880" t="s">
        <v>10143</v>
      </c>
      <c r="N880" t="s">
        <v>10144</v>
      </c>
    </row>
    <row r="881" spans="1:14" hidden="1" x14ac:dyDescent="0.2">
      <c r="B881" s="42" t="s">
        <v>9839</v>
      </c>
      <c r="C881" t="s">
        <v>9840</v>
      </c>
      <c r="D881" t="s">
        <v>9329</v>
      </c>
      <c r="E881" t="s">
        <v>897</v>
      </c>
      <c r="F881">
        <v>2015</v>
      </c>
      <c r="G881">
        <v>2018</v>
      </c>
      <c r="H881" s="42" t="s">
        <v>9841</v>
      </c>
      <c r="I881" s="42" t="s">
        <v>3372</v>
      </c>
      <c r="J881" s="48">
        <v>17000</v>
      </c>
      <c r="K881" s="46">
        <v>0</v>
      </c>
      <c r="L881" t="s">
        <v>10184</v>
      </c>
      <c r="M881" t="s">
        <v>10143</v>
      </c>
      <c r="N881" t="s">
        <v>10144</v>
      </c>
    </row>
    <row r="882" spans="1:14" hidden="1" x14ac:dyDescent="0.2">
      <c r="B882" s="42" t="s">
        <v>9839</v>
      </c>
      <c r="C882" t="s">
        <v>9840</v>
      </c>
      <c r="D882" t="s">
        <v>9329</v>
      </c>
      <c r="E882" t="s">
        <v>897</v>
      </c>
      <c r="F882">
        <v>2015</v>
      </c>
      <c r="G882">
        <v>2018</v>
      </c>
      <c r="H882" s="42" t="s">
        <v>9841</v>
      </c>
      <c r="I882" s="42" t="s">
        <v>8062</v>
      </c>
      <c r="J882" s="48">
        <v>26164</v>
      </c>
      <c r="K882" s="46">
        <v>0</v>
      </c>
      <c r="L882" t="s">
        <v>10184</v>
      </c>
      <c r="M882" t="s">
        <v>10143</v>
      </c>
      <c r="N882" t="s">
        <v>10144</v>
      </c>
    </row>
    <row r="883" spans="1:14" hidden="1" x14ac:dyDescent="0.2">
      <c r="B883" s="42" t="s">
        <v>9842</v>
      </c>
      <c r="C883" t="s">
        <v>9843</v>
      </c>
      <c r="D883" t="s">
        <v>9329</v>
      </c>
      <c r="E883" t="s">
        <v>897</v>
      </c>
      <c r="F883">
        <v>2015</v>
      </c>
      <c r="G883">
        <v>2018</v>
      </c>
      <c r="H883" s="42" t="s">
        <v>9844</v>
      </c>
      <c r="I883" s="42" t="s">
        <v>8062</v>
      </c>
      <c r="J883" s="48">
        <v>25230</v>
      </c>
      <c r="K883" s="46">
        <v>0</v>
      </c>
      <c r="L883" t="s">
        <v>10185</v>
      </c>
      <c r="M883" t="s">
        <v>10143</v>
      </c>
      <c r="N883" t="s">
        <v>10144</v>
      </c>
    </row>
    <row r="884" spans="1:14" hidden="1" x14ac:dyDescent="0.2">
      <c r="B884" s="42" t="s">
        <v>9842</v>
      </c>
      <c r="C884" t="s">
        <v>9843</v>
      </c>
      <c r="D884" t="s">
        <v>9329</v>
      </c>
      <c r="E884" t="s">
        <v>897</v>
      </c>
      <c r="F884">
        <v>2015</v>
      </c>
      <c r="G884">
        <v>2018</v>
      </c>
      <c r="H884" s="42" t="s">
        <v>9844</v>
      </c>
      <c r="I884" s="42" t="s">
        <v>9845</v>
      </c>
      <c r="J884" s="48">
        <v>28449</v>
      </c>
      <c r="K884" s="46">
        <v>0</v>
      </c>
      <c r="L884" t="s">
        <v>10185</v>
      </c>
      <c r="M884" t="s">
        <v>10143</v>
      </c>
      <c r="N884" t="s">
        <v>10144</v>
      </c>
    </row>
    <row r="885" spans="1:14" hidden="1" x14ac:dyDescent="0.2">
      <c r="A885" t="s">
        <v>8170</v>
      </c>
      <c r="B885" s="42" t="s">
        <v>9846</v>
      </c>
      <c r="C885" t="s">
        <v>9847</v>
      </c>
      <c r="D885" t="s">
        <v>9848</v>
      </c>
      <c r="E885" t="s">
        <v>897</v>
      </c>
      <c r="F885">
        <v>2015</v>
      </c>
      <c r="G885">
        <v>2015</v>
      </c>
      <c r="H885" s="42" t="s">
        <v>9849</v>
      </c>
      <c r="I885" s="42" t="s">
        <v>9417</v>
      </c>
      <c r="J885" s="45">
        <v>3900</v>
      </c>
      <c r="K885" s="46">
        <v>0</v>
      </c>
      <c r="L885" s="69" t="s">
        <v>10309</v>
      </c>
      <c r="M885" s="69" t="s">
        <v>10143</v>
      </c>
      <c r="N885" s="69" t="s">
        <v>10187</v>
      </c>
    </row>
    <row r="886" spans="1:14" ht="25.5" hidden="1" x14ac:dyDescent="0.2">
      <c r="A886" t="s">
        <v>8075</v>
      </c>
      <c r="B886" s="42" t="s">
        <v>9850</v>
      </c>
      <c r="C886" t="s">
        <v>9851</v>
      </c>
      <c r="D886" t="s">
        <v>9848</v>
      </c>
      <c r="E886" t="s">
        <v>897</v>
      </c>
      <c r="F886">
        <v>2015</v>
      </c>
      <c r="G886">
        <v>2015</v>
      </c>
      <c r="H886" s="42" t="s">
        <v>9852</v>
      </c>
      <c r="I886" s="42" t="s">
        <v>9352</v>
      </c>
      <c r="J886" s="45">
        <v>4000</v>
      </c>
      <c r="K886" s="46">
        <v>0</v>
      </c>
      <c r="L886" s="69" t="s">
        <v>10309</v>
      </c>
      <c r="M886" s="69" t="s">
        <v>10143</v>
      </c>
      <c r="N886" s="69" t="s">
        <v>10187</v>
      </c>
    </row>
    <row r="887" spans="1:14" ht="25.5" hidden="1" x14ac:dyDescent="0.2">
      <c r="A887" t="s">
        <v>4698</v>
      </c>
      <c r="B887" s="42" t="s">
        <v>915</v>
      </c>
      <c r="C887" t="s">
        <v>917</v>
      </c>
      <c r="D887" t="s">
        <v>9848</v>
      </c>
      <c r="E887" t="s">
        <v>897</v>
      </c>
      <c r="F887">
        <v>2015</v>
      </c>
      <c r="G887">
        <v>2015</v>
      </c>
      <c r="H887" s="42" t="s">
        <v>9853</v>
      </c>
      <c r="I887" s="42" t="s">
        <v>9389</v>
      </c>
      <c r="J887" s="45">
        <v>3980</v>
      </c>
      <c r="K887" s="46">
        <v>0</v>
      </c>
      <c r="L887" s="69" t="s">
        <v>10309</v>
      </c>
      <c r="M887" s="69" t="s">
        <v>10143</v>
      </c>
      <c r="N887" s="69" t="s">
        <v>10187</v>
      </c>
    </row>
    <row r="888" spans="1:14" ht="25.5" hidden="1" x14ac:dyDescent="0.2">
      <c r="A888" t="s">
        <v>4698</v>
      </c>
      <c r="B888" s="42" t="s">
        <v>9854</v>
      </c>
      <c r="C888" t="s">
        <v>9855</v>
      </c>
      <c r="D888" t="s">
        <v>9848</v>
      </c>
      <c r="E888" t="s">
        <v>897</v>
      </c>
      <c r="F888">
        <v>2015</v>
      </c>
      <c r="G888">
        <v>2015</v>
      </c>
      <c r="H888" s="42" t="s">
        <v>9856</v>
      </c>
      <c r="I888" s="42" t="s">
        <v>9395</v>
      </c>
      <c r="J888" s="45">
        <v>4000</v>
      </c>
      <c r="K888" s="46">
        <v>0</v>
      </c>
      <c r="L888" s="69" t="s">
        <v>10309</v>
      </c>
      <c r="M888" s="69" t="s">
        <v>10143</v>
      </c>
      <c r="N888" s="69" t="s">
        <v>10187</v>
      </c>
    </row>
    <row r="889" spans="1:14" ht="25.5" hidden="1" x14ac:dyDescent="0.2">
      <c r="A889" t="s">
        <v>4698</v>
      </c>
      <c r="B889" s="42" t="s">
        <v>9857</v>
      </c>
      <c r="C889" t="s">
        <v>9858</v>
      </c>
      <c r="D889" t="s">
        <v>9848</v>
      </c>
      <c r="E889" t="s">
        <v>897</v>
      </c>
      <c r="F889">
        <v>2015</v>
      </c>
      <c r="G889">
        <v>2015</v>
      </c>
      <c r="H889" s="42" t="s">
        <v>9859</v>
      </c>
      <c r="I889" s="42" t="s">
        <v>9395</v>
      </c>
      <c r="J889" s="45">
        <v>4000</v>
      </c>
      <c r="K889" s="46">
        <v>0</v>
      </c>
      <c r="L889" s="69" t="s">
        <v>10309</v>
      </c>
      <c r="M889" s="69" t="s">
        <v>10143</v>
      </c>
      <c r="N889" s="69" t="s">
        <v>10187</v>
      </c>
    </row>
    <row r="890" spans="1:14" hidden="1" x14ac:dyDescent="0.2">
      <c r="A890" t="s">
        <v>8170</v>
      </c>
      <c r="B890" s="42" t="s">
        <v>9860</v>
      </c>
      <c r="C890" t="s">
        <v>9861</v>
      </c>
      <c r="D890" t="s">
        <v>9848</v>
      </c>
      <c r="E890" t="s">
        <v>897</v>
      </c>
      <c r="F890">
        <v>2015</v>
      </c>
      <c r="G890">
        <v>2015</v>
      </c>
      <c r="H890" s="42" t="s">
        <v>9501</v>
      </c>
      <c r="I890" s="42" t="s">
        <v>8170</v>
      </c>
      <c r="J890" s="45">
        <v>3982</v>
      </c>
      <c r="K890" s="46">
        <v>0</v>
      </c>
      <c r="L890" s="69" t="s">
        <v>10309</v>
      </c>
      <c r="M890" s="69" t="s">
        <v>10143</v>
      </c>
      <c r="N890" s="69" t="s">
        <v>10187</v>
      </c>
    </row>
    <row r="891" spans="1:14" hidden="1" x14ac:dyDescent="0.2">
      <c r="A891" t="s">
        <v>8170</v>
      </c>
      <c r="B891" s="42" t="s">
        <v>9862</v>
      </c>
      <c r="C891" t="s">
        <v>9863</v>
      </c>
      <c r="D891" t="s">
        <v>9848</v>
      </c>
      <c r="E891" t="s">
        <v>897</v>
      </c>
      <c r="F891">
        <v>2015</v>
      </c>
      <c r="G891">
        <v>2015</v>
      </c>
      <c r="H891" s="42" t="s">
        <v>9864</v>
      </c>
      <c r="I891" s="42" t="s">
        <v>9417</v>
      </c>
      <c r="J891" s="45">
        <v>3965</v>
      </c>
      <c r="K891" s="46">
        <v>0</v>
      </c>
      <c r="L891" s="69" t="s">
        <v>10309</v>
      </c>
      <c r="M891" s="69" t="s">
        <v>10143</v>
      </c>
      <c r="N891" s="69" t="s">
        <v>10187</v>
      </c>
    </row>
    <row r="892" spans="1:14" hidden="1" x14ac:dyDescent="0.2">
      <c r="B892" s="42" t="s">
        <v>9865</v>
      </c>
      <c r="C892" t="s">
        <v>9866</v>
      </c>
      <c r="D892" t="s">
        <v>9848</v>
      </c>
      <c r="E892" t="s">
        <v>897</v>
      </c>
      <c r="F892">
        <v>2015</v>
      </c>
      <c r="G892">
        <v>2015</v>
      </c>
      <c r="H892" s="42" t="s">
        <v>9867</v>
      </c>
      <c r="I892" s="42" t="s">
        <v>8850</v>
      </c>
      <c r="J892" s="45">
        <v>4000</v>
      </c>
      <c r="K892" s="46">
        <v>0</v>
      </c>
      <c r="L892" s="69" t="s">
        <v>10309</v>
      </c>
      <c r="M892" t="s">
        <v>10143</v>
      </c>
      <c r="N892" t="s">
        <v>10144</v>
      </c>
    </row>
    <row r="893" spans="1:14" hidden="1" x14ac:dyDescent="0.2">
      <c r="A893" t="s">
        <v>8075</v>
      </c>
      <c r="B893" s="42" t="s">
        <v>9868</v>
      </c>
      <c r="C893" t="s">
        <v>9869</v>
      </c>
      <c r="D893" t="s">
        <v>9848</v>
      </c>
      <c r="E893" t="s">
        <v>897</v>
      </c>
      <c r="F893">
        <v>2015</v>
      </c>
      <c r="G893">
        <v>2015</v>
      </c>
      <c r="H893" s="42" t="s">
        <v>9870</v>
      </c>
      <c r="I893" s="42" t="s">
        <v>9352</v>
      </c>
      <c r="J893" s="45">
        <v>4000</v>
      </c>
      <c r="K893" s="46">
        <v>0</v>
      </c>
      <c r="L893" s="69" t="s">
        <v>10309</v>
      </c>
      <c r="M893" s="69" t="s">
        <v>10143</v>
      </c>
      <c r="N893" s="69" t="s">
        <v>10187</v>
      </c>
    </row>
    <row r="894" spans="1:14" hidden="1" x14ac:dyDescent="0.2">
      <c r="A894" t="s">
        <v>8095</v>
      </c>
      <c r="B894" s="42" t="s">
        <v>9871</v>
      </c>
      <c r="C894" t="s">
        <v>9872</v>
      </c>
      <c r="D894" t="s">
        <v>9848</v>
      </c>
      <c r="E894" t="s">
        <v>897</v>
      </c>
      <c r="F894">
        <v>2015</v>
      </c>
      <c r="G894">
        <v>2015</v>
      </c>
      <c r="H894" s="42" t="s">
        <v>9873</v>
      </c>
      <c r="I894" s="42" t="s">
        <v>9402</v>
      </c>
      <c r="J894" s="45">
        <v>4000</v>
      </c>
      <c r="K894" s="46">
        <v>0</v>
      </c>
      <c r="L894" s="69" t="s">
        <v>10309</v>
      </c>
      <c r="M894" s="69" t="s">
        <v>10143</v>
      </c>
      <c r="N894" s="69" t="s">
        <v>10187</v>
      </c>
    </row>
    <row r="895" spans="1:14" hidden="1" x14ac:dyDescent="0.2">
      <c r="A895" t="s">
        <v>8095</v>
      </c>
      <c r="B895" s="42" t="s">
        <v>9874</v>
      </c>
      <c r="C895" t="s">
        <v>9875</v>
      </c>
      <c r="D895" t="s">
        <v>9848</v>
      </c>
      <c r="E895" t="s">
        <v>897</v>
      </c>
      <c r="F895">
        <v>2015</v>
      </c>
      <c r="G895">
        <v>2015</v>
      </c>
      <c r="H895" s="42" t="s">
        <v>9876</v>
      </c>
      <c r="I895" s="42" t="s">
        <v>9402</v>
      </c>
      <c r="J895" s="45">
        <v>4000</v>
      </c>
      <c r="K895" s="46">
        <v>0</v>
      </c>
      <c r="L895" s="69" t="s">
        <v>10309</v>
      </c>
      <c r="M895" s="69" t="s">
        <v>10143</v>
      </c>
      <c r="N895" s="69" t="s">
        <v>10187</v>
      </c>
    </row>
    <row r="896" spans="1:14" ht="25.5" hidden="1" x14ac:dyDescent="0.2">
      <c r="B896" s="42" t="s">
        <v>9877</v>
      </c>
      <c r="C896" t="s">
        <v>9878</v>
      </c>
      <c r="D896" t="s">
        <v>9848</v>
      </c>
      <c r="E896" t="s">
        <v>897</v>
      </c>
      <c r="F896">
        <v>2015</v>
      </c>
      <c r="G896">
        <v>2015</v>
      </c>
      <c r="H896" s="42" t="s">
        <v>9879</v>
      </c>
      <c r="I896" s="42" t="s">
        <v>8311</v>
      </c>
      <c r="J896" s="45">
        <v>3900</v>
      </c>
      <c r="K896" s="46">
        <v>0</v>
      </c>
      <c r="L896" s="69" t="s">
        <v>10309</v>
      </c>
      <c r="M896" t="s">
        <v>10143</v>
      </c>
      <c r="N896" t="s">
        <v>10144</v>
      </c>
    </row>
    <row r="897" spans="1:14" hidden="1" x14ac:dyDescent="0.2">
      <c r="A897" t="s">
        <v>8170</v>
      </c>
      <c r="B897" s="42" t="s">
        <v>9880</v>
      </c>
      <c r="C897" t="s">
        <v>9881</v>
      </c>
      <c r="D897" t="s">
        <v>9848</v>
      </c>
      <c r="E897" t="s">
        <v>897</v>
      </c>
      <c r="F897">
        <v>2015</v>
      </c>
      <c r="G897">
        <v>2015</v>
      </c>
      <c r="H897" s="42" t="s">
        <v>9882</v>
      </c>
      <c r="I897" s="42" t="s">
        <v>9417</v>
      </c>
      <c r="J897" s="45">
        <v>4000</v>
      </c>
      <c r="K897" s="46">
        <v>0</v>
      </c>
      <c r="L897" s="69" t="s">
        <v>10309</v>
      </c>
      <c r="M897" s="69" t="s">
        <v>10143</v>
      </c>
      <c r="N897" s="69" t="s">
        <v>10187</v>
      </c>
    </row>
    <row r="898" spans="1:14" hidden="1" x14ac:dyDescent="0.2">
      <c r="B898" s="42" t="s">
        <v>9883</v>
      </c>
      <c r="C898" t="s">
        <v>9884</v>
      </c>
      <c r="D898" t="s">
        <v>9848</v>
      </c>
      <c r="E898" t="s">
        <v>897</v>
      </c>
      <c r="F898">
        <v>2015</v>
      </c>
      <c r="G898">
        <v>2015</v>
      </c>
      <c r="H898" s="42" t="s">
        <v>9885</v>
      </c>
      <c r="I898" s="42" t="s">
        <v>8239</v>
      </c>
      <c r="J898" s="45">
        <v>4000</v>
      </c>
      <c r="K898" s="46">
        <v>0</v>
      </c>
      <c r="L898" s="69" t="s">
        <v>10309</v>
      </c>
      <c r="M898" t="s">
        <v>10143</v>
      </c>
      <c r="N898" t="s">
        <v>10144</v>
      </c>
    </row>
    <row r="899" spans="1:14" hidden="1" x14ac:dyDescent="0.2">
      <c r="A899" t="s">
        <v>8095</v>
      </c>
      <c r="B899" s="42" t="s">
        <v>9886</v>
      </c>
      <c r="C899" t="s">
        <v>9887</v>
      </c>
      <c r="D899" t="s">
        <v>9848</v>
      </c>
      <c r="E899" t="s">
        <v>897</v>
      </c>
      <c r="F899">
        <v>2015</v>
      </c>
      <c r="G899">
        <v>2015</v>
      </c>
      <c r="H899" s="42" t="s">
        <v>9888</v>
      </c>
      <c r="I899" s="42" t="s">
        <v>8095</v>
      </c>
      <c r="J899" s="45">
        <v>3980</v>
      </c>
      <c r="K899" s="46">
        <v>0</v>
      </c>
      <c r="L899" s="69" t="s">
        <v>10309</v>
      </c>
      <c r="M899" s="69" t="s">
        <v>10143</v>
      </c>
      <c r="N899" s="69" t="s">
        <v>10187</v>
      </c>
    </row>
    <row r="900" spans="1:14" hidden="1" x14ac:dyDescent="0.2">
      <c r="A900" t="s">
        <v>8689</v>
      </c>
      <c r="B900" s="42" t="s">
        <v>9889</v>
      </c>
      <c r="C900" t="s">
        <v>9890</v>
      </c>
      <c r="D900" t="s">
        <v>9848</v>
      </c>
      <c r="E900" t="s">
        <v>897</v>
      </c>
      <c r="F900">
        <v>2015</v>
      </c>
      <c r="G900">
        <v>2015</v>
      </c>
      <c r="H900" s="42" t="s">
        <v>9891</v>
      </c>
      <c r="I900" s="42" t="s">
        <v>9331</v>
      </c>
      <c r="J900" s="45">
        <v>2150</v>
      </c>
      <c r="K900" s="46">
        <v>0</v>
      </c>
      <c r="L900" s="69" t="s">
        <v>10309</v>
      </c>
      <c r="M900" s="69" t="s">
        <v>10143</v>
      </c>
      <c r="N900" s="69" t="s">
        <v>10187</v>
      </c>
    </row>
    <row r="901" spans="1:14" hidden="1" x14ac:dyDescent="0.2">
      <c r="B901" s="42" t="s">
        <v>9892</v>
      </c>
      <c r="C901" t="s">
        <v>9893</v>
      </c>
      <c r="D901" t="s">
        <v>9848</v>
      </c>
      <c r="E901" t="s">
        <v>897</v>
      </c>
      <c r="F901">
        <v>2015</v>
      </c>
      <c r="G901">
        <v>2015</v>
      </c>
      <c r="H901" s="42" t="s">
        <v>9894</v>
      </c>
      <c r="I901" s="42" t="s">
        <v>8239</v>
      </c>
      <c r="J901" s="45">
        <v>4000</v>
      </c>
      <c r="K901" s="46">
        <v>0</v>
      </c>
      <c r="L901" s="69" t="s">
        <v>10309</v>
      </c>
      <c r="M901" t="s">
        <v>10143</v>
      </c>
      <c r="N901" t="s">
        <v>10144</v>
      </c>
    </row>
    <row r="902" spans="1:14" hidden="1" x14ac:dyDescent="0.2">
      <c r="A902" t="s">
        <v>8170</v>
      </c>
      <c r="B902" s="42" t="s">
        <v>9895</v>
      </c>
      <c r="C902" t="s">
        <v>9896</v>
      </c>
      <c r="D902" t="s">
        <v>9848</v>
      </c>
      <c r="E902" t="s">
        <v>897</v>
      </c>
      <c r="F902">
        <v>2015</v>
      </c>
      <c r="G902">
        <v>2015</v>
      </c>
      <c r="H902" s="42" t="s">
        <v>9897</v>
      </c>
      <c r="I902" s="42" t="s">
        <v>8170</v>
      </c>
      <c r="J902" s="45">
        <v>3982</v>
      </c>
      <c r="K902" s="46">
        <v>0</v>
      </c>
      <c r="L902" s="69" t="s">
        <v>10309</v>
      </c>
      <c r="M902" s="69" t="s">
        <v>10143</v>
      </c>
      <c r="N902" s="69" t="s">
        <v>10187</v>
      </c>
    </row>
    <row r="903" spans="1:14" hidden="1" x14ac:dyDescent="0.2">
      <c r="B903" s="42" t="s">
        <v>9898</v>
      </c>
      <c r="C903" t="s">
        <v>9899</v>
      </c>
      <c r="D903" t="s">
        <v>9848</v>
      </c>
      <c r="E903" t="s">
        <v>897</v>
      </c>
      <c r="F903">
        <v>2015</v>
      </c>
      <c r="G903">
        <v>2015</v>
      </c>
      <c r="H903" s="42" t="s">
        <v>9900</v>
      </c>
      <c r="I903" s="42" t="s">
        <v>8714</v>
      </c>
      <c r="J903" s="45">
        <v>3900</v>
      </c>
      <c r="K903" s="46">
        <v>0</v>
      </c>
      <c r="L903" s="69" t="s">
        <v>10309</v>
      </c>
      <c r="M903" t="s">
        <v>10143</v>
      </c>
      <c r="N903" t="s">
        <v>10144</v>
      </c>
    </row>
    <row r="904" spans="1:14" ht="25.5" hidden="1" x14ac:dyDescent="0.2">
      <c r="A904" t="s">
        <v>8075</v>
      </c>
      <c r="B904" s="42" t="s">
        <v>9901</v>
      </c>
      <c r="C904" t="s">
        <v>9902</v>
      </c>
      <c r="D904" t="s">
        <v>9848</v>
      </c>
      <c r="E904" t="s">
        <v>897</v>
      </c>
      <c r="F904">
        <v>2015</v>
      </c>
      <c r="G904">
        <v>2015</v>
      </c>
      <c r="H904" s="42" t="s">
        <v>9903</v>
      </c>
      <c r="I904" s="42" t="s">
        <v>9352</v>
      </c>
      <c r="J904" s="45">
        <v>4000</v>
      </c>
      <c r="K904" s="46">
        <v>0</v>
      </c>
      <c r="L904" s="69" t="s">
        <v>10309</v>
      </c>
      <c r="M904" s="69" t="s">
        <v>10143</v>
      </c>
      <c r="N904" s="69" t="s">
        <v>10187</v>
      </c>
    </row>
    <row r="905" spans="1:14" hidden="1" x14ac:dyDescent="0.2">
      <c r="A905" t="s">
        <v>8075</v>
      </c>
      <c r="B905" s="42" t="s">
        <v>9904</v>
      </c>
      <c r="C905" t="s">
        <v>9905</v>
      </c>
      <c r="D905" t="s">
        <v>9848</v>
      </c>
      <c r="E905" t="s">
        <v>897</v>
      </c>
      <c r="F905">
        <v>2015</v>
      </c>
      <c r="G905">
        <v>2015</v>
      </c>
      <c r="H905" s="42" t="s">
        <v>9906</v>
      </c>
      <c r="I905" s="42" t="s">
        <v>9907</v>
      </c>
      <c r="J905" s="45">
        <v>4000</v>
      </c>
      <c r="K905" s="46">
        <v>0</v>
      </c>
      <c r="L905" s="69" t="s">
        <v>10309</v>
      </c>
      <c r="M905" s="69" t="s">
        <v>10143</v>
      </c>
      <c r="N905" s="69" t="s">
        <v>10187</v>
      </c>
    </row>
    <row r="906" spans="1:14" hidden="1" x14ac:dyDescent="0.2">
      <c r="A906" t="s">
        <v>8095</v>
      </c>
      <c r="B906" s="42" t="s">
        <v>9908</v>
      </c>
      <c r="C906" t="s">
        <v>9909</v>
      </c>
      <c r="D906" t="s">
        <v>9848</v>
      </c>
      <c r="E906" t="s">
        <v>897</v>
      </c>
      <c r="F906">
        <v>2015</v>
      </c>
      <c r="G906">
        <v>2015</v>
      </c>
      <c r="H906" s="42" t="s">
        <v>9910</v>
      </c>
      <c r="I906" s="42" t="s">
        <v>8095</v>
      </c>
      <c r="J906" s="45">
        <v>3980</v>
      </c>
      <c r="K906" s="46">
        <v>0</v>
      </c>
      <c r="L906" s="69" t="s">
        <v>10309</v>
      </c>
      <c r="M906" s="69" t="s">
        <v>10143</v>
      </c>
      <c r="N906" s="69" t="s">
        <v>10187</v>
      </c>
    </row>
    <row r="907" spans="1:14" ht="25.5" hidden="1" x14ac:dyDescent="0.2">
      <c r="A907" t="s">
        <v>4698</v>
      </c>
      <c r="B907" s="42" t="s">
        <v>9911</v>
      </c>
      <c r="C907" t="s">
        <v>908</v>
      </c>
      <c r="D907" t="s">
        <v>9848</v>
      </c>
      <c r="E907" t="s">
        <v>897</v>
      </c>
      <c r="F907">
        <v>2015</v>
      </c>
      <c r="G907">
        <v>2015</v>
      </c>
      <c r="H907" s="42" t="s">
        <v>9912</v>
      </c>
      <c r="I907" s="42" t="s">
        <v>9389</v>
      </c>
      <c r="J907" s="45">
        <v>4000</v>
      </c>
      <c r="K907" s="46">
        <v>0</v>
      </c>
      <c r="L907" s="69" t="s">
        <v>10309</v>
      </c>
      <c r="M907" s="69" t="s">
        <v>10143</v>
      </c>
      <c r="N907" s="69" t="s">
        <v>10187</v>
      </c>
    </row>
    <row r="908" spans="1:14" hidden="1" x14ac:dyDescent="0.2">
      <c r="A908" t="s">
        <v>8075</v>
      </c>
      <c r="B908" s="42" t="s">
        <v>9913</v>
      </c>
      <c r="C908" t="s">
        <v>9914</v>
      </c>
      <c r="D908" t="s">
        <v>9848</v>
      </c>
      <c r="E908" t="s">
        <v>897</v>
      </c>
      <c r="F908">
        <v>2015</v>
      </c>
      <c r="G908">
        <v>2015</v>
      </c>
      <c r="H908" s="42" t="s">
        <v>9915</v>
      </c>
      <c r="I908" s="42" t="s">
        <v>9352</v>
      </c>
      <c r="J908" s="45">
        <v>3538</v>
      </c>
      <c r="K908" s="46">
        <v>0</v>
      </c>
      <c r="L908" s="69" t="s">
        <v>10309</v>
      </c>
      <c r="M908" s="69" t="s">
        <v>10143</v>
      </c>
      <c r="N908" s="69" t="s">
        <v>10187</v>
      </c>
    </row>
    <row r="909" spans="1:14" hidden="1" x14ac:dyDescent="0.2">
      <c r="A909" t="s">
        <v>8095</v>
      </c>
      <c r="B909" s="42" t="s">
        <v>9916</v>
      </c>
      <c r="C909" t="s">
        <v>9917</v>
      </c>
      <c r="D909" t="s">
        <v>9848</v>
      </c>
      <c r="E909" t="s">
        <v>897</v>
      </c>
      <c r="F909">
        <v>2015</v>
      </c>
      <c r="G909">
        <v>2015</v>
      </c>
      <c r="H909" s="42" t="s">
        <v>9918</v>
      </c>
      <c r="I909" s="42" t="s">
        <v>9656</v>
      </c>
      <c r="J909" s="45">
        <v>4000</v>
      </c>
      <c r="K909" s="46">
        <v>0</v>
      </c>
      <c r="L909" s="69" t="s">
        <v>10309</v>
      </c>
      <c r="M909" s="69" t="s">
        <v>10143</v>
      </c>
      <c r="N909" s="69" t="s">
        <v>10187</v>
      </c>
    </row>
    <row r="910" spans="1:14" ht="25.5" hidden="1" x14ac:dyDescent="0.2">
      <c r="A910" t="s">
        <v>8075</v>
      </c>
      <c r="B910" s="42" t="s">
        <v>9919</v>
      </c>
      <c r="C910" t="s">
        <v>9920</v>
      </c>
      <c r="D910" t="s">
        <v>9848</v>
      </c>
      <c r="E910" t="s">
        <v>897</v>
      </c>
      <c r="F910">
        <v>2015</v>
      </c>
      <c r="G910">
        <v>2015</v>
      </c>
      <c r="H910" s="42" t="s">
        <v>9921</v>
      </c>
      <c r="I910" s="42" t="s">
        <v>9343</v>
      </c>
      <c r="J910" s="45">
        <v>1345</v>
      </c>
      <c r="K910" s="46">
        <v>0</v>
      </c>
      <c r="L910" s="69" t="s">
        <v>10309</v>
      </c>
      <c r="M910" s="69" t="s">
        <v>10143</v>
      </c>
      <c r="N910" s="69" t="s">
        <v>10187</v>
      </c>
    </row>
    <row r="911" spans="1:14" hidden="1" x14ac:dyDescent="0.2">
      <c r="B911" s="42" t="s">
        <v>9922</v>
      </c>
      <c r="C911" t="s">
        <v>9923</v>
      </c>
      <c r="D911" t="s">
        <v>9848</v>
      </c>
      <c r="E911" t="s">
        <v>897</v>
      </c>
      <c r="F911">
        <v>2015</v>
      </c>
      <c r="G911">
        <v>2015</v>
      </c>
      <c r="H911" s="42" t="s">
        <v>9924</v>
      </c>
      <c r="I911" s="42" t="s">
        <v>8351</v>
      </c>
      <c r="J911" s="45">
        <v>4000</v>
      </c>
      <c r="K911" s="46">
        <v>0</v>
      </c>
      <c r="L911" s="69" t="s">
        <v>10309</v>
      </c>
      <c r="M911" t="s">
        <v>10143</v>
      </c>
      <c r="N911" t="s">
        <v>10144</v>
      </c>
    </row>
    <row r="912" spans="1:14" hidden="1" x14ac:dyDescent="0.2">
      <c r="B912" s="42" t="s">
        <v>9925</v>
      </c>
      <c r="C912" t="s">
        <v>9926</v>
      </c>
      <c r="D912" t="s">
        <v>9848</v>
      </c>
      <c r="E912" t="s">
        <v>897</v>
      </c>
      <c r="F912">
        <v>2015</v>
      </c>
      <c r="G912">
        <v>2015</v>
      </c>
      <c r="H912" s="42" t="s">
        <v>9927</v>
      </c>
      <c r="I912" s="42" t="s">
        <v>8070</v>
      </c>
      <c r="J912" s="45">
        <v>3940</v>
      </c>
      <c r="K912" s="46">
        <v>0</v>
      </c>
      <c r="L912" s="69" t="s">
        <v>10309</v>
      </c>
      <c r="M912" t="s">
        <v>10143</v>
      </c>
      <c r="N912" t="s">
        <v>10144</v>
      </c>
    </row>
    <row r="913" spans="1:14" hidden="1" x14ac:dyDescent="0.2">
      <c r="B913" s="42" t="s">
        <v>9928</v>
      </c>
      <c r="C913" t="s">
        <v>9929</v>
      </c>
      <c r="D913" t="s">
        <v>9848</v>
      </c>
      <c r="E913" t="s">
        <v>897</v>
      </c>
      <c r="F913">
        <v>2015</v>
      </c>
      <c r="G913">
        <v>2015</v>
      </c>
      <c r="H913" s="42" t="s">
        <v>9930</v>
      </c>
      <c r="I913" s="42" t="s">
        <v>8351</v>
      </c>
      <c r="J913" s="45">
        <v>4000</v>
      </c>
      <c r="K913" s="46">
        <v>0</v>
      </c>
      <c r="L913" s="69" t="s">
        <v>10309</v>
      </c>
      <c r="M913" t="s">
        <v>10143</v>
      </c>
      <c r="N913" t="s">
        <v>10144</v>
      </c>
    </row>
    <row r="914" spans="1:14" ht="25.5" hidden="1" x14ac:dyDescent="0.2">
      <c r="A914" t="s">
        <v>4698</v>
      </c>
      <c r="B914" s="42" t="s">
        <v>9931</v>
      </c>
      <c r="C914" t="s">
        <v>902</v>
      </c>
      <c r="D914" t="s">
        <v>9848</v>
      </c>
      <c r="E914" t="s">
        <v>897</v>
      </c>
      <c r="F914">
        <v>2015</v>
      </c>
      <c r="G914">
        <v>2015</v>
      </c>
      <c r="H914" s="42" t="s">
        <v>9932</v>
      </c>
      <c r="I914" s="42" t="s">
        <v>9389</v>
      </c>
      <c r="J914" s="45">
        <v>4000</v>
      </c>
      <c r="K914" s="46">
        <v>0</v>
      </c>
      <c r="L914" s="69" t="s">
        <v>10309</v>
      </c>
      <c r="M914" s="69" t="s">
        <v>10143</v>
      </c>
      <c r="N914" s="69" t="s">
        <v>10187</v>
      </c>
    </row>
    <row r="915" spans="1:14" ht="25.5" hidden="1" x14ac:dyDescent="0.2">
      <c r="A915" t="s">
        <v>8095</v>
      </c>
      <c r="B915" s="42" t="s">
        <v>9933</v>
      </c>
      <c r="C915" t="s">
        <v>9934</v>
      </c>
      <c r="D915" t="s">
        <v>9848</v>
      </c>
      <c r="E915" t="s">
        <v>897</v>
      </c>
      <c r="F915">
        <v>2015</v>
      </c>
      <c r="G915">
        <v>2015</v>
      </c>
      <c r="H915" s="42" t="s">
        <v>9935</v>
      </c>
      <c r="I915" s="42" t="s">
        <v>9824</v>
      </c>
      <c r="J915" s="45">
        <v>3980</v>
      </c>
      <c r="K915" s="46">
        <v>0</v>
      </c>
      <c r="L915" s="69" t="s">
        <v>10309</v>
      </c>
      <c r="M915" s="69" t="s">
        <v>10143</v>
      </c>
      <c r="N915" s="69" t="s">
        <v>10187</v>
      </c>
    </row>
    <row r="916" spans="1:14" hidden="1" x14ac:dyDescent="0.2">
      <c r="A916" t="s">
        <v>8095</v>
      </c>
      <c r="B916" s="42" t="s">
        <v>9936</v>
      </c>
      <c r="C916" t="s">
        <v>9937</v>
      </c>
      <c r="D916" t="s">
        <v>9848</v>
      </c>
      <c r="E916" t="s">
        <v>897</v>
      </c>
      <c r="F916">
        <v>2015</v>
      </c>
      <c r="G916">
        <v>2015</v>
      </c>
      <c r="H916" s="42" t="s">
        <v>9938</v>
      </c>
      <c r="I916" s="42" t="s">
        <v>9939</v>
      </c>
      <c r="J916" s="45">
        <v>4000</v>
      </c>
      <c r="K916" s="46">
        <v>0</v>
      </c>
      <c r="L916" s="69" t="s">
        <v>10309</v>
      </c>
      <c r="M916" s="69" t="s">
        <v>10143</v>
      </c>
      <c r="N916" s="69" t="s">
        <v>10187</v>
      </c>
    </row>
    <row r="917" spans="1:14" ht="25.5" hidden="1" x14ac:dyDescent="0.2">
      <c r="A917" t="s">
        <v>4698</v>
      </c>
      <c r="B917" s="42" t="s">
        <v>9940</v>
      </c>
      <c r="C917" t="s">
        <v>9941</v>
      </c>
      <c r="D917" t="s">
        <v>9848</v>
      </c>
      <c r="E917" t="s">
        <v>897</v>
      </c>
      <c r="F917">
        <v>2015</v>
      </c>
      <c r="G917">
        <v>2015</v>
      </c>
      <c r="H917" s="42" t="s">
        <v>9942</v>
      </c>
      <c r="I917" s="42" t="s">
        <v>9943</v>
      </c>
      <c r="J917" s="45">
        <v>3900</v>
      </c>
      <c r="K917" s="46">
        <v>0</v>
      </c>
      <c r="L917" s="69" t="s">
        <v>10309</v>
      </c>
      <c r="M917" s="69" t="s">
        <v>10143</v>
      </c>
      <c r="N917" s="69" t="s">
        <v>10187</v>
      </c>
    </row>
    <row r="918" spans="1:14" ht="25.5" hidden="1" x14ac:dyDescent="0.2">
      <c r="A918" t="s">
        <v>4698</v>
      </c>
      <c r="B918" s="42" t="s">
        <v>9944</v>
      </c>
      <c r="C918" t="s">
        <v>9945</v>
      </c>
      <c r="D918" t="s">
        <v>9848</v>
      </c>
      <c r="E918" t="s">
        <v>897</v>
      </c>
      <c r="F918">
        <v>2015</v>
      </c>
      <c r="G918">
        <v>2015</v>
      </c>
      <c r="H918" s="42" t="s">
        <v>9946</v>
      </c>
      <c r="I918" s="42" t="s">
        <v>9395</v>
      </c>
      <c r="J918" s="45">
        <v>4000</v>
      </c>
      <c r="K918" s="46">
        <v>0</v>
      </c>
      <c r="L918" s="69" t="s">
        <v>10309</v>
      </c>
      <c r="M918" s="69" t="s">
        <v>10143</v>
      </c>
      <c r="N918" s="69" t="s">
        <v>10187</v>
      </c>
    </row>
    <row r="919" spans="1:14" ht="25.5" hidden="1" x14ac:dyDescent="0.2">
      <c r="B919" s="42" t="s">
        <v>9947</v>
      </c>
      <c r="C919" t="s">
        <v>9948</v>
      </c>
      <c r="D919" t="s">
        <v>9848</v>
      </c>
      <c r="E919" t="s">
        <v>897</v>
      </c>
      <c r="F919">
        <v>2015</v>
      </c>
      <c r="G919">
        <v>2015</v>
      </c>
      <c r="H919" s="42" t="s">
        <v>9374</v>
      </c>
      <c r="I919" s="42" t="s">
        <v>9376</v>
      </c>
      <c r="J919" s="45">
        <v>4000</v>
      </c>
      <c r="K919" s="46">
        <v>0</v>
      </c>
      <c r="L919" s="69" t="s">
        <v>10309</v>
      </c>
      <c r="M919" t="s">
        <v>10143</v>
      </c>
      <c r="N919" t="s">
        <v>10144</v>
      </c>
    </row>
    <row r="920" spans="1:14" hidden="1" x14ac:dyDescent="0.2">
      <c r="A920" t="s">
        <v>4698</v>
      </c>
      <c r="B920" s="42" t="s">
        <v>9949</v>
      </c>
      <c r="C920" t="s">
        <v>9950</v>
      </c>
      <c r="D920" t="s">
        <v>9848</v>
      </c>
      <c r="E920" t="s">
        <v>897</v>
      </c>
      <c r="F920">
        <v>2015</v>
      </c>
      <c r="G920">
        <v>2015</v>
      </c>
      <c r="H920" s="42" t="s">
        <v>9951</v>
      </c>
      <c r="I920" s="42" t="s">
        <v>4698</v>
      </c>
      <c r="J920" s="45">
        <v>3976</v>
      </c>
      <c r="K920" s="46">
        <v>0</v>
      </c>
      <c r="L920" s="69" t="s">
        <v>10309</v>
      </c>
      <c r="M920" s="69" t="s">
        <v>10143</v>
      </c>
      <c r="N920" s="69" t="s">
        <v>10187</v>
      </c>
    </row>
    <row r="921" spans="1:14" hidden="1" x14ac:dyDescent="0.2">
      <c r="A921" t="s">
        <v>8095</v>
      </c>
      <c r="B921" s="42" t="s">
        <v>9952</v>
      </c>
      <c r="C921" t="s">
        <v>9953</v>
      </c>
      <c r="D921" t="s">
        <v>9848</v>
      </c>
      <c r="E921" t="s">
        <v>897</v>
      </c>
      <c r="F921">
        <v>2015</v>
      </c>
      <c r="G921">
        <v>2015</v>
      </c>
      <c r="H921" s="42" t="s">
        <v>9954</v>
      </c>
      <c r="I921" s="42" t="s">
        <v>9939</v>
      </c>
      <c r="J921" s="45">
        <v>4000</v>
      </c>
      <c r="K921" s="46">
        <v>0</v>
      </c>
      <c r="L921" s="69" t="s">
        <v>10309</v>
      </c>
      <c r="M921" s="69" t="s">
        <v>10143</v>
      </c>
      <c r="N921" s="69" t="s">
        <v>10187</v>
      </c>
    </row>
    <row r="922" spans="1:14" hidden="1" x14ac:dyDescent="0.2">
      <c r="A922" t="s">
        <v>8689</v>
      </c>
      <c r="B922" s="42" t="s">
        <v>9955</v>
      </c>
      <c r="C922" t="s">
        <v>9956</v>
      </c>
      <c r="D922" t="s">
        <v>9848</v>
      </c>
      <c r="E922" t="s">
        <v>897</v>
      </c>
      <c r="F922">
        <v>2015</v>
      </c>
      <c r="G922">
        <v>2015</v>
      </c>
      <c r="H922" s="42" t="s">
        <v>9957</v>
      </c>
      <c r="I922" s="42" t="s">
        <v>9958</v>
      </c>
      <c r="J922" s="45">
        <v>4000</v>
      </c>
      <c r="K922" s="46">
        <v>0</v>
      </c>
      <c r="L922" s="69" t="s">
        <v>10309</v>
      </c>
      <c r="M922" s="69" t="s">
        <v>10143</v>
      </c>
      <c r="N922" s="69" t="s">
        <v>10187</v>
      </c>
    </row>
    <row r="923" spans="1:14" hidden="1" x14ac:dyDescent="0.2">
      <c r="B923" s="42" t="s">
        <v>9959</v>
      </c>
      <c r="C923" t="s">
        <v>9960</v>
      </c>
      <c r="D923" t="s">
        <v>9848</v>
      </c>
      <c r="E923" t="s">
        <v>897</v>
      </c>
      <c r="F923">
        <v>2015</v>
      </c>
      <c r="G923">
        <v>2015</v>
      </c>
      <c r="H923" s="42" t="s">
        <v>9961</v>
      </c>
      <c r="I923" s="42" t="s">
        <v>8351</v>
      </c>
      <c r="J923" s="45">
        <v>4000</v>
      </c>
      <c r="K923" s="46">
        <v>0</v>
      </c>
      <c r="L923" s="69" t="s">
        <v>10309</v>
      </c>
      <c r="M923" t="s">
        <v>10143</v>
      </c>
      <c r="N923" t="s">
        <v>10144</v>
      </c>
    </row>
    <row r="924" spans="1:14" ht="25.5" hidden="1" x14ac:dyDescent="0.2">
      <c r="A924" t="s">
        <v>4698</v>
      </c>
      <c r="B924" s="42" t="s">
        <v>9962</v>
      </c>
      <c r="C924" t="s">
        <v>9963</v>
      </c>
      <c r="D924" t="s">
        <v>9848</v>
      </c>
      <c r="E924" t="s">
        <v>897</v>
      </c>
      <c r="F924">
        <v>2015</v>
      </c>
      <c r="G924">
        <v>2015</v>
      </c>
      <c r="H924" s="42" t="s">
        <v>9964</v>
      </c>
      <c r="I924" s="42" t="s">
        <v>9395</v>
      </c>
      <c r="J924" s="45">
        <v>4000</v>
      </c>
      <c r="K924" s="46">
        <v>0</v>
      </c>
      <c r="L924" s="69" t="s">
        <v>10309</v>
      </c>
      <c r="M924" s="69" t="s">
        <v>10143</v>
      </c>
      <c r="N924" s="69" t="s">
        <v>10187</v>
      </c>
    </row>
    <row r="925" spans="1:14" hidden="1" x14ac:dyDescent="0.2">
      <c r="A925" t="s">
        <v>8084</v>
      </c>
      <c r="B925" s="42" t="s">
        <v>9965</v>
      </c>
      <c r="C925" t="s">
        <v>9966</v>
      </c>
      <c r="D925" t="s">
        <v>9848</v>
      </c>
      <c r="E925" t="s">
        <v>897</v>
      </c>
      <c r="F925">
        <v>2015</v>
      </c>
      <c r="G925">
        <v>2015</v>
      </c>
      <c r="H925" s="42" t="s">
        <v>9967</v>
      </c>
      <c r="I925" s="42" t="s">
        <v>9968</v>
      </c>
      <c r="J925" s="45">
        <v>4000</v>
      </c>
      <c r="K925" s="46">
        <v>0</v>
      </c>
      <c r="L925" s="69" t="s">
        <v>10309</v>
      </c>
      <c r="M925" s="69" t="s">
        <v>10143</v>
      </c>
      <c r="N925" s="69" t="s">
        <v>10187</v>
      </c>
    </row>
    <row r="926" spans="1:14" hidden="1" x14ac:dyDescent="0.2">
      <c r="B926" s="42" t="s">
        <v>9969</v>
      </c>
      <c r="C926" t="s">
        <v>9970</v>
      </c>
      <c r="D926" t="s">
        <v>9848</v>
      </c>
      <c r="E926" t="s">
        <v>897</v>
      </c>
      <c r="F926">
        <v>2015</v>
      </c>
      <c r="G926">
        <v>2015</v>
      </c>
      <c r="H926" s="42" t="s">
        <v>9971</v>
      </c>
      <c r="I926" s="42" t="s">
        <v>8332</v>
      </c>
      <c r="J926" s="45">
        <v>4000</v>
      </c>
      <c r="K926" s="46">
        <v>0</v>
      </c>
      <c r="L926" s="69" t="s">
        <v>10309</v>
      </c>
      <c r="M926" t="s">
        <v>10143</v>
      </c>
      <c r="N926" t="s">
        <v>10144</v>
      </c>
    </row>
    <row r="927" spans="1:14" hidden="1" x14ac:dyDescent="0.2">
      <c r="B927" s="42" t="s">
        <v>9972</v>
      </c>
      <c r="C927" t="s">
        <v>9973</v>
      </c>
      <c r="D927" t="s">
        <v>9848</v>
      </c>
      <c r="E927" t="s">
        <v>897</v>
      </c>
      <c r="F927">
        <v>2015</v>
      </c>
      <c r="G927">
        <v>2015</v>
      </c>
      <c r="H927" s="42" t="s">
        <v>9589</v>
      </c>
      <c r="I927" s="42" t="s">
        <v>9375</v>
      </c>
      <c r="J927" s="45">
        <v>4000</v>
      </c>
      <c r="K927" s="46">
        <v>0</v>
      </c>
      <c r="L927" s="69" t="s">
        <v>10309</v>
      </c>
      <c r="M927" t="s">
        <v>10143</v>
      </c>
      <c r="N927" t="s">
        <v>10144</v>
      </c>
    </row>
    <row r="928" spans="1:14" hidden="1" x14ac:dyDescent="0.2">
      <c r="A928" t="s">
        <v>8091</v>
      </c>
      <c r="B928" s="42" t="s">
        <v>9974</v>
      </c>
      <c r="C928" t="s">
        <v>9975</v>
      </c>
      <c r="D928" t="s">
        <v>9848</v>
      </c>
      <c r="E928" t="s">
        <v>897</v>
      </c>
      <c r="F928">
        <v>2015</v>
      </c>
      <c r="G928">
        <v>2015</v>
      </c>
      <c r="H928" s="42" t="s">
        <v>9976</v>
      </c>
      <c r="I928" s="42" t="s">
        <v>9977</v>
      </c>
      <c r="J928" s="45">
        <v>4000</v>
      </c>
      <c r="K928" s="46">
        <v>0</v>
      </c>
      <c r="L928" s="69" t="s">
        <v>10309</v>
      </c>
      <c r="M928" s="69" t="s">
        <v>10143</v>
      </c>
      <c r="N928" s="69" t="s">
        <v>10187</v>
      </c>
    </row>
    <row r="929" spans="1:14" hidden="1" x14ac:dyDescent="0.2">
      <c r="B929" s="42" t="s">
        <v>9978</v>
      </c>
      <c r="C929" t="s">
        <v>9979</v>
      </c>
      <c r="D929" t="s">
        <v>9848</v>
      </c>
      <c r="E929" t="s">
        <v>897</v>
      </c>
      <c r="F929">
        <v>2015</v>
      </c>
      <c r="G929">
        <v>2015</v>
      </c>
      <c r="H929" s="42" t="s">
        <v>9980</v>
      </c>
      <c r="I929" s="42" t="s">
        <v>8618</v>
      </c>
      <c r="J929" s="45">
        <v>4000</v>
      </c>
      <c r="K929" s="46">
        <v>0</v>
      </c>
      <c r="L929" s="69" t="s">
        <v>10309</v>
      </c>
      <c r="M929" t="s">
        <v>10143</v>
      </c>
      <c r="N929" t="s">
        <v>10144</v>
      </c>
    </row>
    <row r="930" spans="1:14" hidden="1" x14ac:dyDescent="0.2">
      <c r="B930" s="42" t="s">
        <v>9981</v>
      </c>
      <c r="C930" t="s">
        <v>9982</v>
      </c>
      <c r="D930" t="s">
        <v>9848</v>
      </c>
      <c r="E930" t="s">
        <v>897</v>
      </c>
      <c r="F930">
        <v>2015</v>
      </c>
      <c r="G930">
        <v>2015</v>
      </c>
      <c r="H930" s="42" t="s">
        <v>9983</v>
      </c>
      <c r="I930" s="42" t="s">
        <v>8332</v>
      </c>
      <c r="J930" s="45">
        <v>3880</v>
      </c>
      <c r="K930" s="46">
        <v>0</v>
      </c>
      <c r="L930" s="69" t="s">
        <v>10309</v>
      </c>
      <c r="M930" t="s">
        <v>10143</v>
      </c>
      <c r="N930" t="s">
        <v>10144</v>
      </c>
    </row>
    <row r="931" spans="1:14" hidden="1" x14ac:dyDescent="0.2">
      <c r="B931" s="42" t="s">
        <v>9984</v>
      </c>
      <c r="C931" t="s">
        <v>9985</v>
      </c>
      <c r="D931" t="s">
        <v>9848</v>
      </c>
      <c r="E931" t="s">
        <v>897</v>
      </c>
      <c r="F931">
        <v>2015</v>
      </c>
      <c r="G931">
        <v>2015</v>
      </c>
      <c r="H931" s="42" t="s">
        <v>9986</v>
      </c>
      <c r="I931" s="42" t="s">
        <v>9017</v>
      </c>
      <c r="J931" s="45">
        <v>4000</v>
      </c>
      <c r="K931" s="46">
        <v>0</v>
      </c>
      <c r="L931" s="69" t="s">
        <v>10309</v>
      </c>
      <c r="M931" t="s">
        <v>10143</v>
      </c>
      <c r="N931" t="s">
        <v>10144</v>
      </c>
    </row>
    <row r="932" spans="1:14" ht="25.5" hidden="1" x14ac:dyDescent="0.2">
      <c r="B932" s="42" t="s">
        <v>9987</v>
      </c>
      <c r="C932" t="s">
        <v>9988</v>
      </c>
      <c r="D932" t="s">
        <v>9848</v>
      </c>
      <c r="E932" t="s">
        <v>897</v>
      </c>
      <c r="F932">
        <v>2015</v>
      </c>
      <c r="G932">
        <v>2015</v>
      </c>
      <c r="H932" s="42" t="s">
        <v>9989</v>
      </c>
      <c r="I932" s="42" t="s">
        <v>9990</v>
      </c>
      <c r="J932" s="45">
        <v>3956</v>
      </c>
      <c r="K932" s="46">
        <v>0</v>
      </c>
      <c r="L932" s="69" t="s">
        <v>10309</v>
      </c>
      <c r="M932" t="s">
        <v>10143</v>
      </c>
      <c r="N932" t="s">
        <v>10144</v>
      </c>
    </row>
    <row r="933" spans="1:14" hidden="1" x14ac:dyDescent="0.2">
      <c r="A933" t="s">
        <v>8084</v>
      </c>
      <c r="B933" s="42" t="s">
        <v>9991</v>
      </c>
      <c r="C933" t="s">
        <v>9992</v>
      </c>
      <c r="D933" t="s">
        <v>9848</v>
      </c>
      <c r="E933" t="s">
        <v>897</v>
      </c>
      <c r="F933">
        <v>2015</v>
      </c>
      <c r="G933">
        <v>2015</v>
      </c>
      <c r="H933" s="42" t="s">
        <v>9993</v>
      </c>
      <c r="I933" s="42" t="s">
        <v>8084</v>
      </c>
      <c r="J933" s="45">
        <v>4000</v>
      </c>
      <c r="K933" s="46">
        <v>0</v>
      </c>
      <c r="L933" s="69" t="s">
        <v>10309</v>
      </c>
      <c r="M933" s="69" t="s">
        <v>10143</v>
      </c>
      <c r="N933" s="69" t="s">
        <v>10187</v>
      </c>
    </row>
    <row r="934" spans="1:14" hidden="1" x14ac:dyDescent="0.2">
      <c r="B934" s="42" t="s">
        <v>9994</v>
      </c>
      <c r="C934" t="s">
        <v>9995</v>
      </c>
      <c r="D934" t="s">
        <v>9848</v>
      </c>
      <c r="E934" t="s">
        <v>897</v>
      </c>
      <c r="F934">
        <v>2015</v>
      </c>
      <c r="G934">
        <v>2015</v>
      </c>
      <c r="H934" s="42" t="s">
        <v>9996</v>
      </c>
      <c r="I934" s="42" t="s">
        <v>8311</v>
      </c>
      <c r="J934" s="45">
        <v>4000</v>
      </c>
      <c r="K934" s="46">
        <v>0</v>
      </c>
      <c r="L934" s="69" t="s">
        <v>10309</v>
      </c>
      <c r="M934" t="s">
        <v>10143</v>
      </c>
      <c r="N934" t="s">
        <v>10144</v>
      </c>
    </row>
    <row r="935" spans="1:14" ht="25.5" hidden="1" x14ac:dyDescent="0.2">
      <c r="A935" t="s">
        <v>4698</v>
      </c>
      <c r="B935" s="42" t="s">
        <v>9997</v>
      </c>
      <c r="C935" t="s">
        <v>9998</v>
      </c>
      <c r="D935" t="s">
        <v>9999</v>
      </c>
      <c r="E935" t="s">
        <v>897</v>
      </c>
      <c r="F935">
        <v>2014</v>
      </c>
      <c r="G935">
        <v>2015</v>
      </c>
      <c r="H935" s="42" t="s">
        <v>9951</v>
      </c>
      <c r="I935" s="42" t="s">
        <v>10000</v>
      </c>
      <c r="J935" s="45">
        <v>2640</v>
      </c>
      <c r="K935" s="46">
        <v>0</v>
      </c>
      <c r="L935" s="69" t="s">
        <v>10309</v>
      </c>
      <c r="M935" s="69" t="s">
        <v>10143</v>
      </c>
      <c r="N935" s="69" t="s">
        <v>10187</v>
      </c>
    </row>
    <row r="936" spans="1:14" ht="25.5" hidden="1" x14ac:dyDescent="0.2">
      <c r="A936" t="s">
        <v>4698</v>
      </c>
      <c r="B936" s="42" t="s">
        <v>909</v>
      </c>
      <c r="C936" t="s">
        <v>911</v>
      </c>
      <c r="D936" t="s">
        <v>9999</v>
      </c>
      <c r="E936" t="s">
        <v>897</v>
      </c>
      <c r="F936">
        <v>2014</v>
      </c>
      <c r="G936">
        <v>2015</v>
      </c>
      <c r="H936" s="42" t="s">
        <v>10001</v>
      </c>
      <c r="I936" s="42" t="s">
        <v>9389</v>
      </c>
      <c r="J936" s="45">
        <v>2650</v>
      </c>
      <c r="K936" s="46">
        <v>0</v>
      </c>
      <c r="L936" s="69" t="s">
        <v>10309</v>
      </c>
      <c r="M936" s="69" t="s">
        <v>10143</v>
      </c>
      <c r="N936" s="69" t="s">
        <v>10187</v>
      </c>
    </row>
    <row r="937" spans="1:14" hidden="1" x14ac:dyDescent="0.2">
      <c r="B937" s="42" t="s">
        <v>10002</v>
      </c>
      <c r="C937" t="s">
        <v>10003</v>
      </c>
      <c r="D937" t="s">
        <v>9999</v>
      </c>
      <c r="E937" t="s">
        <v>897</v>
      </c>
      <c r="F937">
        <v>2014</v>
      </c>
      <c r="G937">
        <v>2015</v>
      </c>
      <c r="H937" s="42" t="s">
        <v>10004</v>
      </c>
      <c r="I937" s="42" t="s">
        <v>8347</v>
      </c>
      <c r="J937" s="45">
        <v>2650</v>
      </c>
      <c r="K937" s="46">
        <v>0</v>
      </c>
      <c r="L937" s="69" t="s">
        <v>10309</v>
      </c>
      <c r="M937" t="s">
        <v>10143</v>
      </c>
      <c r="N937" t="s">
        <v>10144</v>
      </c>
    </row>
    <row r="938" spans="1:14" hidden="1" x14ac:dyDescent="0.2">
      <c r="B938" s="42" t="s">
        <v>10005</v>
      </c>
      <c r="C938" t="s">
        <v>10006</v>
      </c>
      <c r="D938" t="s">
        <v>9999</v>
      </c>
      <c r="E938" t="s">
        <v>897</v>
      </c>
      <c r="F938">
        <v>2014</v>
      </c>
      <c r="G938">
        <v>2015</v>
      </c>
      <c r="H938" s="42" t="s">
        <v>10007</v>
      </c>
      <c r="I938" s="42" t="s">
        <v>9375</v>
      </c>
      <c r="J938" s="45">
        <v>2650</v>
      </c>
      <c r="K938" s="46">
        <v>0</v>
      </c>
      <c r="L938" s="69" t="s">
        <v>10309</v>
      </c>
      <c r="M938" t="s">
        <v>10143</v>
      </c>
      <c r="N938" t="s">
        <v>10144</v>
      </c>
    </row>
    <row r="939" spans="1:14" hidden="1" x14ac:dyDescent="0.2">
      <c r="B939" s="42" t="s">
        <v>10008</v>
      </c>
      <c r="C939" t="s">
        <v>10009</v>
      </c>
      <c r="D939" t="s">
        <v>9999</v>
      </c>
      <c r="E939" t="s">
        <v>897</v>
      </c>
      <c r="F939">
        <v>2014</v>
      </c>
      <c r="G939">
        <v>2015</v>
      </c>
      <c r="H939" s="42" t="s">
        <v>10010</v>
      </c>
      <c r="I939" s="42" t="s">
        <v>8239</v>
      </c>
      <c r="J939" s="45">
        <v>2650</v>
      </c>
      <c r="K939" s="46">
        <v>0</v>
      </c>
      <c r="L939" s="69" t="s">
        <v>10309</v>
      </c>
      <c r="M939" t="s">
        <v>10143</v>
      </c>
      <c r="N939" t="s">
        <v>10144</v>
      </c>
    </row>
    <row r="940" spans="1:14" ht="25.5" hidden="1" x14ac:dyDescent="0.2">
      <c r="A940" t="s">
        <v>4698</v>
      </c>
      <c r="B940" s="42" t="s">
        <v>918</v>
      </c>
      <c r="C940" t="s">
        <v>920</v>
      </c>
      <c r="D940" t="s">
        <v>9999</v>
      </c>
      <c r="E940" t="s">
        <v>897</v>
      </c>
      <c r="F940">
        <v>2014</v>
      </c>
      <c r="G940">
        <v>2015</v>
      </c>
      <c r="H940" s="42" t="s">
        <v>10011</v>
      </c>
      <c r="I940" s="42" t="s">
        <v>9389</v>
      </c>
      <c r="J940" s="45">
        <v>2467</v>
      </c>
      <c r="K940" s="46">
        <v>0</v>
      </c>
      <c r="L940" s="69" t="s">
        <v>10309</v>
      </c>
      <c r="M940" s="69" t="s">
        <v>10143</v>
      </c>
      <c r="N940" s="69" t="s">
        <v>10187</v>
      </c>
    </row>
    <row r="941" spans="1:14" hidden="1" x14ac:dyDescent="0.2">
      <c r="A941" t="s">
        <v>8099</v>
      </c>
      <c r="B941" s="42" t="s">
        <v>10012</v>
      </c>
      <c r="C941" t="s">
        <v>10013</v>
      </c>
      <c r="D941" t="s">
        <v>9999</v>
      </c>
      <c r="E941" t="s">
        <v>897</v>
      </c>
      <c r="F941">
        <v>2014</v>
      </c>
      <c r="G941">
        <v>2015</v>
      </c>
      <c r="H941" s="42" t="s">
        <v>10014</v>
      </c>
      <c r="I941" s="42" t="s">
        <v>9390</v>
      </c>
      <c r="J941" s="45">
        <v>2650</v>
      </c>
      <c r="K941" s="46">
        <v>0</v>
      </c>
      <c r="L941" s="69" t="s">
        <v>10309</v>
      </c>
      <c r="M941" s="69" t="s">
        <v>10143</v>
      </c>
      <c r="N941" s="69" t="s">
        <v>10187</v>
      </c>
    </row>
    <row r="942" spans="1:14" hidden="1" x14ac:dyDescent="0.2">
      <c r="A942" t="s">
        <v>8075</v>
      </c>
      <c r="B942" s="42" t="s">
        <v>10015</v>
      </c>
      <c r="C942" t="s">
        <v>10016</v>
      </c>
      <c r="D942" t="s">
        <v>9999</v>
      </c>
      <c r="E942" t="s">
        <v>897</v>
      </c>
      <c r="F942">
        <v>2014</v>
      </c>
      <c r="G942">
        <v>2015</v>
      </c>
      <c r="H942" s="42" t="s">
        <v>10017</v>
      </c>
      <c r="I942" s="42" t="s">
        <v>9352</v>
      </c>
      <c r="J942" s="45">
        <v>2650</v>
      </c>
      <c r="K942" s="46">
        <v>0</v>
      </c>
      <c r="L942" s="69" t="s">
        <v>10309</v>
      </c>
      <c r="M942" s="69" t="s">
        <v>10143</v>
      </c>
      <c r="N942" s="69" t="s">
        <v>10187</v>
      </c>
    </row>
    <row r="943" spans="1:14" hidden="1" x14ac:dyDescent="0.2">
      <c r="A943" t="s">
        <v>8225</v>
      </c>
      <c r="B943" s="42" t="s">
        <v>10018</v>
      </c>
      <c r="C943" t="s">
        <v>10019</v>
      </c>
      <c r="D943" t="s">
        <v>9999</v>
      </c>
      <c r="E943" t="s">
        <v>897</v>
      </c>
      <c r="F943">
        <v>2014</v>
      </c>
      <c r="G943">
        <v>2015</v>
      </c>
      <c r="H943" s="42" t="s">
        <v>9467</v>
      </c>
      <c r="I943" s="42" t="s">
        <v>8225</v>
      </c>
      <c r="J943" s="45">
        <v>2650</v>
      </c>
      <c r="K943" s="46">
        <v>0</v>
      </c>
      <c r="L943" s="69" t="s">
        <v>10309</v>
      </c>
      <c r="M943" s="69" t="s">
        <v>10143</v>
      </c>
      <c r="N943" s="69" t="s">
        <v>10187</v>
      </c>
    </row>
    <row r="944" spans="1:14" hidden="1" x14ac:dyDescent="0.2">
      <c r="B944" s="42" t="s">
        <v>10020</v>
      </c>
      <c r="C944" t="s">
        <v>10021</v>
      </c>
      <c r="D944" t="s">
        <v>9999</v>
      </c>
      <c r="E944" t="s">
        <v>897</v>
      </c>
      <c r="F944">
        <v>2014</v>
      </c>
      <c r="G944">
        <v>2015</v>
      </c>
      <c r="H944" s="42" t="s">
        <v>10022</v>
      </c>
      <c r="I944" s="42" t="s">
        <v>8090</v>
      </c>
      <c r="J944" s="45">
        <v>2650</v>
      </c>
      <c r="K944" s="46">
        <v>0</v>
      </c>
      <c r="L944" s="69" t="s">
        <v>10309</v>
      </c>
      <c r="M944" t="s">
        <v>10143</v>
      </c>
      <c r="N944" t="s">
        <v>10144</v>
      </c>
    </row>
    <row r="945" spans="1:14" hidden="1" x14ac:dyDescent="0.2">
      <c r="B945" s="42" t="s">
        <v>10023</v>
      </c>
      <c r="C945" t="s">
        <v>10024</v>
      </c>
      <c r="D945" t="s">
        <v>9999</v>
      </c>
      <c r="E945" t="s">
        <v>897</v>
      </c>
      <c r="F945">
        <v>2014</v>
      </c>
      <c r="G945">
        <v>2015</v>
      </c>
      <c r="H945" s="42" t="s">
        <v>9426</v>
      </c>
      <c r="I945" s="42" t="s">
        <v>8332</v>
      </c>
      <c r="J945" s="45">
        <v>2600</v>
      </c>
      <c r="K945" s="46">
        <v>0</v>
      </c>
      <c r="L945" s="69" t="s">
        <v>10309</v>
      </c>
      <c r="M945" t="s">
        <v>10143</v>
      </c>
      <c r="N945" t="s">
        <v>10144</v>
      </c>
    </row>
    <row r="946" spans="1:14" ht="25.5" hidden="1" x14ac:dyDescent="0.2">
      <c r="A946" t="s">
        <v>8075</v>
      </c>
      <c r="B946" s="42" t="s">
        <v>10025</v>
      </c>
      <c r="C946" t="s">
        <v>10026</v>
      </c>
      <c r="D946" t="s">
        <v>9999</v>
      </c>
      <c r="E946" t="s">
        <v>897</v>
      </c>
      <c r="F946">
        <v>2014</v>
      </c>
      <c r="G946">
        <v>2015</v>
      </c>
      <c r="H946" s="42" t="s">
        <v>10027</v>
      </c>
      <c r="I946" s="42" t="s">
        <v>9343</v>
      </c>
      <c r="J946" s="45">
        <v>2650</v>
      </c>
      <c r="K946" s="46">
        <v>0</v>
      </c>
      <c r="L946" s="69" t="s">
        <v>10309</v>
      </c>
      <c r="M946" s="69" t="s">
        <v>10143</v>
      </c>
      <c r="N946" s="69" t="s">
        <v>10187</v>
      </c>
    </row>
    <row r="947" spans="1:14" ht="25.5" hidden="1" x14ac:dyDescent="0.2">
      <c r="A947" t="s">
        <v>8075</v>
      </c>
      <c r="B947" s="42" t="s">
        <v>10028</v>
      </c>
      <c r="C947" t="s">
        <v>10029</v>
      </c>
      <c r="D947" t="s">
        <v>9999</v>
      </c>
      <c r="E947" t="s">
        <v>897</v>
      </c>
      <c r="F947">
        <v>2014</v>
      </c>
      <c r="G947">
        <v>2015</v>
      </c>
      <c r="H947" s="42" t="s">
        <v>10030</v>
      </c>
      <c r="I947" s="42" t="s">
        <v>9343</v>
      </c>
      <c r="J947" s="45">
        <v>2630</v>
      </c>
      <c r="K947" s="46">
        <v>0</v>
      </c>
      <c r="L947" s="69" t="s">
        <v>10309</v>
      </c>
      <c r="M947" s="69" t="s">
        <v>10143</v>
      </c>
      <c r="N947" s="69" t="s">
        <v>10187</v>
      </c>
    </row>
    <row r="948" spans="1:14" hidden="1" x14ac:dyDescent="0.2">
      <c r="B948" s="42" t="s">
        <v>10031</v>
      </c>
      <c r="C948" t="s">
        <v>10032</v>
      </c>
      <c r="D948" t="s">
        <v>9999</v>
      </c>
      <c r="E948" t="s">
        <v>897</v>
      </c>
      <c r="F948">
        <v>2014</v>
      </c>
      <c r="G948">
        <v>2015</v>
      </c>
      <c r="H948" s="42" t="s">
        <v>10033</v>
      </c>
      <c r="I948" s="42" t="s">
        <v>8243</v>
      </c>
      <c r="J948" s="45">
        <v>2650</v>
      </c>
      <c r="K948" s="46">
        <v>0</v>
      </c>
      <c r="L948" s="69" t="s">
        <v>10309</v>
      </c>
      <c r="M948" t="s">
        <v>10143</v>
      </c>
      <c r="N948" t="s">
        <v>10144</v>
      </c>
    </row>
    <row r="949" spans="1:14" ht="25.5" hidden="1" x14ac:dyDescent="0.2">
      <c r="A949" t="s">
        <v>4698</v>
      </c>
      <c r="B949" s="42" t="s">
        <v>10034</v>
      </c>
      <c r="C949" t="s">
        <v>914</v>
      </c>
      <c r="D949" t="s">
        <v>10035</v>
      </c>
      <c r="E949" t="s">
        <v>897</v>
      </c>
      <c r="F949">
        <v>2015</v>
      </c>
      <c r="G949">
        <v>2016</v>
      </c>
      <c r="H949" s="42" t="s">
        <v>10036</v>
      </c>
      <c r="I949" s="42" t="s">
        <v>9389</v>
      </c>
      <c r="J949" s="45">
        <v>1500</v>
      </c>
      <c r="K949" s="46">
        <v>0</v>
      </c>
      <c r="L949" s="69" t="s">
        <v>10309</v>
      </c>
      <c r="M949" s="69" t="s">
        <v>10143</v>
      </c>
      <c r="N949" s="69" t="s">
        <v>10187</v>
      </c>
    </row>
    <row r="950" spans="1:14" hidden="1" x14ac:dyDescent="0.2">
      <c r="B950" s="42" t="s">
        <v>10037</v>
      </c>
      <c r="C950" t="s">
        <v>10038</v>
      </c>
      <c r="D950" t="s">
        <v>10035</v>
      </c>
      <c r="E950" t="s">
        <v>897</v>
      </c>
      <c r="F950">
        <v>2015</v>
      </c>
      <c r="G950">
        <v>2016</v>
      </c>
      <c r="H950" s="42" t="s">
        <v>10039</v>
      </c>
      <c r="I950" s="42" t="s">
        <v>8239</v>
      </c>
      <c r="J950" s="45">
        <v>1500</v>
      </c>
      <c r="K950" s="46">
        <v>0</v>
      </c>
      <c r="L950" s="69" t="s">
        <v>10309</v>
      </c>
      <c r="M950" t="s">
        <v>10143</v>
      </c>
      <c r="N950" t="s">
        <v>10144</v>
      </c>
    </row>
    <row r="951" spans="1:14" ht="25.5" hidden="1" x14ac:dyDescent="0.2">
      <c r="B951" s="42" t="s">
        <v>10040</v>
      </c>
      <c r="C951" t="s">
        <v>10041</v>
      </c>
      <c r="D951" t="s">
        <v>10035</v>
      </c>
      <c r="E951" t="s">
        <v>897</v>
      </c>
      <c r="F951">
        <v>2015</v>
      </c>
      <c r="G951">
        <v>2016</v>
      </c>
      <c r="H951" s="42" t="s">
        <v>10042</v>
      </c>
      <c r="I951" s="42" t="s">
        <v>9376</v>
      </c>
      <c r="J951" s="45">
        <v>1500</v>
      </c>
      <c r="K951" s="46">
        <v>0</v>
      </c>
      <c r="L951" s="69" t="s">
        <v>10309</v>
      </c>
      <c r="M951" t="s">
        <v>10143</v>
      </c>
      <c r="N951" t="s">
        <v>10144</v>
      </c>
    </row>
    <row r="952" spans="1:14" ht="25.5" hidden="1" x14ac:dyDescent="0.2">
      <c r="A952" t="s">
        <v>4698</v>
      </c>
      <c r="B952" s="42" t="s">
        <v>904</v>
      </c>
      <c r="C952" t="s">
        <v>905</v>
      </c>
      <c r="D952" t="s">
        <v>10035</v>
      </c>
      <c r="E952" t="s">
        <v>897</v>
      </c>
      <c r="F952">
        <v>2015</v>
      </c>
      <c r="G952">
        <v>2016</v>
      </c>
      <c r="H952" s="42" t="s">
        <v>9932</v>
      </c>
      <c r="I952" s="42" t="s">
        <v>9389</v>
      </c>
      <c r="J952" s="45">
        <v>1500</v>
      </c>
      <c r="K952" s="46">
        <v>0</v>
      </c>
      <c r="L952" s="69" t="s">
        <v>10309</v>
      </c>
      <c r="M952" s="69" t="s">
        <v>10143</v>
      </c>
      <c r="N952" s="69" t="s">
        <v>10187</v>
      </c>
    </row>
    <row r="953" spans="1:14" hidden="1" x14ac:dyDescent="0.2">
      <c r="A953" t="s">
        <v>8095</v>
      </c>
      <c r="B953" s="42" t="s">
        <v>10043</v>
      </c>
      <c r="C953" t="s">
        <v>10044</v>
      </c>
      <c r="D953" t="s">
        <v>10035</v>
      </c>
      <c r="E953" t="s">
        <v>897</v>
      </c>
      <c r="F953">
        <v>2015</v>
      </c>
      <c r="G953">
        <v>2016</v>
      </c>
      <c r="H953" s="42" t="s">
        <v>10045</v>
      </c>
      <c r="I953" s="42" t="s">
        <v>9402</v>
      </c>
      <c r="J953" s="45">
        <v>1500</v>
      </c>
      <c r="K953" s="46">
        <v>0</v>
      </c>
      <c r="L953" s="69" t="s">
        <v>10309</v>
      </c>
      <c r="M953" s="69" t="s">
        <v>10143</v>
      </c>
      <c r="N953" s="69" t="s">
        <v>10187</v>
      </c>
    </row>
    <row r="954" spans="1:14" hidden="1" x14ac:dyDescent="0.2">
      <c r="A954" t="s">
        <v>8075</v>
      </c>
      <c r="B954" s="42" t="s">
        <v>10046</v>
      </c>
      <c r="C954" t="s">
        <v>10047</v>
      </c>
      <c r="D954" t="s">
        <v>10035</v>
      </c>
      <c r="E954" t="s">
        <v>897</v>
      </c>
      <c r="F954">
        <v>2015</v>
      </c>
      <c r="G954">
        <v>2016</v>
      </c>
      <c r="H954" s="42" t="s">
        <v>10048</v>
      </c>
      <c r="I954" s="42" t="s">
        <v>9352</v>
      </c>
      <c r="J954" s="45">
        <v>1500</v>
      </c>
      <c r="K954" s="46">
        <v>0</v>
      </c>
      <c r="L954" s="69" t="s">
        <v>10309</v>
      </c>
      <c r="M954" s="69" t="s">
        <v>10143</v>
      </c>
      <c r="N954" s="69" t="s">
        <v>10187</v>
      </c>
    </row>
    <row r="955" spans="1:14" hidden="1" x14ac:dyDescent="0.2">
      <c r="B955" s="42" t="s">
        <v>10049</v>
      </c>
      <c r="C955" t="s">
        <v>10050</v>
      </c>
      <c r="D955" t="s">
        <v>10035</v>
      </c>
      <c r="E955" t="s">
        <v>897</v>
      </c>
      <c r="F955">
        <v>2015</v>
      </c>
      <c r="G955">
        <v>2016</v>
      </c>
      <c r="H955" s="42" t="s">
        <v>10051</v>
      </c>
      <c r="I955" s="42" t="s">
        <v>8291</v>
      </c>
      <c r="J955" s="45">
        <v>1480</v>
      </c>
      <c r="K955" s="46">
        <v>0</v>
      </c>
      <c r="L955" s="69" t="s">
        <v>10309</v>
      </c>
      <c r="M955" t="s">
        <v>10143</v>
      </c>
      <c r="N955" t="s">
        <v>10144</v>
      </c>
    </row>
    <row r="956" spans="1:14" ht="25.5" hidden="1" x14ac:dyDescent="0.2">
      <c r="B956" s="42" t="s">
        <v>10052</v>
      </c>
      <c r="C956" t="s">
        <v>10053</v>
      </c>
      <c r="D956" t="s">
        <v>10035</v>
      </c>
      <c r="E956" t="s">
        <v>897</v>
      </c>
      <c r="F956">
        <v>2015</v>
      </c>
      <c r="G956">
        <v>2016</v>
      </c>
      <c r="H956" s="42" t="s">
        <v>10054</v>
      </c>
      <c r="I956" s="42" t="s">
        <v>9376</v>
      </c>
      <c r="J956" s="45">
        <v>1500</v>
      </c>
      <c r="K956" s="46">
        <v>0</v>
      </c>
      <c r="L956" s="69" t="s">
        <v>10309</v>
      </c>
      <c r="M956" t="s">
        <v>10143</v>
      </c>
      <c r="N956" t="s">
        <v>10144</v>
      </c>
    </row>
    <row r="957" spans="1:14" hidden="1" x14ac:dyDescent="0.2">
      <c r="B957" s="42" t="s">
        <v>10055</v>
      </c>
      <c r="C957" t="s">
        <v>10056</v>
      </c>
      <c r="D957" t="s">
        <v>10035</v>
      </c>
      <c r="E957" t="s">
        <v>897</v>
      </c>
      <c r="F957">
        <v>2015</v>
      </c>
      <c r="G957">
        <v>2016</v>
      </c>
      <c r="H957" s="42" t="s">
        <v>10057</v>
      </c>
      <c r="I957" s="42" t="s">
        <v>3372</v>
      </c>
      <c r="J957" s="45">
        <v>1300</v>
      </c>
      <c r="K957" s="46">
        <v>0</v>
      </c>
      <c r="L957" s="69" t="s">
        <v>10309</v>
      </c>
      <c r="M957" t="s">
        <v>10143</v>
      </c>
      <c r="N957" t="s">
        <v>10144</v>
      </c>
    </row>
    <row r="958" spans="1:14" hidden="1" x14ac:dyDescent="0.2">
      <c r="A958" t="s">
        <v>8091</v>
      </c>
      <c r="B958" s="42" t="s">
        <v>10058</v>
      </c>
      <c r="C958" t="s">
        <v>10059</v>
      </c>
      <c r="D958" t="s">
        <v>10035</v>
      </c>
      <c r="E958" t="s">
        <v>897</v>
      </c>
      <c r="F958">
        <v>2015</v>
      </c>
      <c r="G958">
        <v>2016</v>
      </c>
      <c r="H958" s="42" t="s">
        <v>10060</v>
      </c>
      <c r="I958" s="42" t="s">
        <v>9593</v>
      </c>
      <c r="J958" s="45">
        <v>1490</v>
      </c>
      <c r="K958" s="46">
        <v>0</v>
      </c>
      <c r="L958" s="69" t="s">
        <v>10309</v>
      </c>
      <c r="M958" s="69" t="s">
        <v>10143</v>
      </c>
      <c r="N958" s="69" t="s">
        <v>10187</v>
      </c>
    </row>
    <row r="959" spans="1:14" hidden="1" x14ac:dyDescent="0.2">
      <c r="B959" s="42" t="s">
        <v>10061</v>
      </c>
      <c r="C959" t="s">
        <v>10062</v>
      </c>
      <c r="D959" t="s">
        <v>10035</v>
      </c>
      <c r="E959" t="s">
        <v>897</v>
      </c>
      <c r="F959">
        <v>2015</v>
      </c>
      <c r="G959">
        <v>2016</v>
      </c>
      <c r="H959" s="42" t="s">
        <v>9666</v>
      </c>
      <c r="I959" s="42" t="s">
        <v>8239</v>
      </c>
      <c r="J959" s="45">
        <v>1500</v>
      </c>
      <c r="K959" s="46">
        <v>0</v>
      </c>
      <c r="L959" s="69" t="s">
        <v>10309</v>
      </c>
      <c r="M959" t="s">
        <v>10143</v>
      </c>
      <c r="N959" t="s">
        <v>10144</v>
      </c>
    </row>
    <row r="960" spans="1:14" ht="25.5" hidden="1" x14ac:dyDescent="0.2">
      <c r="B960" s="42" t="s">
        <v>10063</v>
      </c>
      <c r="C960" t="s">
        <v>10064</v>
      </c>
      <c r="D960" t="s">
        <v>10035</v>
      </c>
      <c r="E960" t="s">
        <v>897</v>
      </c>
      <c r="F960">
        <v>2015</v>
      </c>
      <c r="G960">
        <v>2016</v>
      </c>
      <c r="H960" s="42" t="s">
        <v>10065</v>
      </c>
      <c r="I960" s="42" t="s">
        <v>9376</v>
      </c>
      <c r="J960" s="45">
        <v>1500</v>
      </c>
      <c r="K960" s="46">
        <v>0</v>
      </c>
      <c r="L960" s="69" t="s">
        <v>10309</v>
      </c>
      <c r="M960" t="s">
        <v>10143</v>
      </c>
      <c r="N960" t="s">
        <v>10144</v>
      </c>
    </row>
    <row r="961" spans="1:14" hidden="1" x14ac:dyDescent="0.2">
      <c r="A961" t="s">
        <v>8689</v>
      </c>
      <c r="B961" s="42" t="s">
        <v>10066</v>
      </c>
      <c r="C961" t="s">
        <v>10067</v>
      </c>
      <c r="D961" t="s">
        <v>10035</v>
      </c>
      <c r="E961" t="s">
        <v>897</v>
      </c>
      <c r="F961">
        <v>2015</v>
      </c>
      <c r="G961">
        <v>2016</v>
      </c>
      <c r="H961" s="42" t="s">
        <v>10068</v>
      </c>
      <c r="I961" s="42" t="s">
        <v>10069</v>
      </c>
      <c r="J961" s="45">
        <v>620</v>
      </c>
      <c r="K961" s="46">
        <v>0</v>
      </c>
      <c r="L961" s="69" t="s">
        <v>10309</v>
      </c>
      <c r="M961" s="69" t="s">
        <v>10143</v>
      </c>
      <c r="N961" s="69" t="s">
        <v>10187</v>
      </c>
    </row>
    <row r="962" spans="1:14" hidden="1" x14ac:dyDescent="0.2">
      <c r="A962" t="s">
        <v>8099</v>
      </c>
      <c r="B962" s="42" t="s">
        <v>10070</v>
      </c>
      <c r="C962" t="s">
        <v>10071</v>
      </c>
      <c r="D962" t="s">
        <v>10072</v>
      </c>
      <c r="E962" t="s">
        <v>897</v>
      </c>
      <c r="F962">
        <v>2015</v>
      </c>
      <c r="G962">
        <v>2016</v>
      </c>
      <c r="H962" s="42" t="s">
        <v>10073</v>
      </c>
      <c r="I962" s="42" t="s">
        <v>9390</v>
      </c>
      <c r="J962" s="45">
        <v>2430</v>
      </c>
      <c r="K962" s="46">
        <v>0</v>
      </c>
      <c r="L962" s="69" t="s">
        <v>10309</v>
      </c>
      <c r="M962" s="69" t="s">
        <v>10143</v>
      </c>
      <c r="N962" s="69" t="s">
        <v>10187</v>
      </c>
    </row>
    <row r="963" spans="1:14" hidden="1" x14ac:dyDescent="0.2">
      <c r="B963" s="42" t="s">
        <v>10074</v>
      </c>
      <c r="C963" t="s">
        <v>10075</v>
      </c>
      <c r="D963" t="s">
        <v>10072</v>
      </c>
      <c r="E963" t="s">
        <v>897</v>
      </c>
      <c r="F963">
        <v>2015</v>
      </c>
      <c r="G963">
        <v>2016</v>
      </c>
      <c r="H963" s="42" t="s">
        <v>10076</v>
      </c>
      <c r="I963" s="42" t="s">
        <v>10077</v>
      </c>
      <c r="J963" s="45">
        <v>2430</v>
      </c>
      <c r="K963" s="46">
        <v>0</v>
      </c>
      <c r="L963" s="69" t="s">
        <v>10309</v>
      </c>
      <c r="M963" t="s">
        <v>10143</v>
      </c>
      <c r="N963" t="s">
        <v>10144</v>
      </c>
    </row>
    <row r="964" spans="1:14" hidden="1" x14ac:dyDescent="0.2">
      <c r="B964" s="42" t="s">
        <v>10078</v>
      </c>
      <c r="C964" t="s">
        <v>10079</v>
      </c>
      <c r="D964" t="s">
        <v>10072</v>
      </c>
      <c r="E964" t="s">
        <v>897</v>
      </c>
      <c r="F964">
        <v>2015</v>
      </c>
      <c r="G964">
        <v>2016</v>
      </c>
      <c r="H964" s="42" t="s">
        <v>10080</v>
      </c>
      <c r="I964" s="42" t="s">
        <v>8714</v>
      </c>
      <c r="J964" s="45">
        <v>2430</v>
      </c>
      <c r="K964" s="46">
        <v>0</v>
      </c>
      <c r="L964" s="69" t="s">
        <v>10309</v>
      </c>
      <c r="M964" t="s">
        <v>10143</v>
      </c>
      <c r="N964" t="s">
        <v>10144</v>
      </c>
    </row>
    <row r="965" spans="1:14" hidden="1" x14ac:dyDescent="0.2">
      <c r="A965" t="s">
        <v>8075</v>
      </c>
      <c r="B965" s="42" t="s">
        <v>10081</v>
      </c>
      <c r="C965" t="s">
        <v>10082</v>
      </c>
      <c r="D965" t="s">
        <v>10072</v>
      </c>
      <c r="E965" t="s">
        <v>897</v>
      </c>
      <c r="F965">
        <v>2015</v>
      </c>
      <c r="G965">
        <v>2016</v>
      </c>
      <c r="H965" s="42" t="s">
        <v>10083</v>
      </c>
      <c r="I965" s="42" t="s">
        <v>9352</v>
      </c>
      <c r="J965" s="45">
        <v>2430</v>
      </c>
      <c r="K965" s="46">
        <v>0</v>
      </c>
      <c r="L965" s="69" t="s">
        <v>10309</v>
      </c>
      <c r="M965" s="69" t="s">
        <v>10143</v>
      </c>
      <c r="N965" s="69" t="s">
        <v>10187</v>
      </c>
    </row>
    <row r="966" spans="1:14" ht="25.5" hidden="1" x14ac:dyDescent="0.2">
      <c r="B966" s="42" t="s">
        <v>10084</v>
      </c>
      <c r="C966" t="s">
        <v>10085</v>
      </c>
      <c r="D966" t="s">
        <v>10072</v>
      </c>
      <c r="E966" t="s">
        <v>897</v>
      </c>
      <c r="F966">
        <v>2015</v>
      </c>
      <c r="G966">
        <v>2016</v>
      </c>
      <c r="H966" s="42" t="s">
        <v>9739</v>
      </c>
      <c r="I966" s="42" t="s">
        <v>8330</v>
      </c>
      <c r="J966" s="45">
        <v>2430</v>
      </c>
      <c r="K966" s="46">
        <v>0</v>
      </c>
      <c r="L966" s="69" t="s">
        <v>10309</v>
      </c>
      <c r="M966" t="s">
        <v>10143</v>
      </c>
      <c r="N966" t="s">
        <v>10144</v>
      </c>
    </row>
    <row r="967" spans="1:14" ht="25.5" hidden="1" x14ac:dyDescent="0.2">
      <c r="A967" t="s">
        <v>8084</v>
      </c>
      <c r="B967" s="42" t="s">
        <v>10086</v>
      </c>
      <c r="C967" t="s">
        <v>10087</v>
      </c>
      <c r="D967" t="s">
        <v>10072</v>
      </c>
      <c r="E967" t="s">
        <v>897</v>
      </c>
      <c r="F967">
        <v>2015</v>
      </c>
      <c r="G967">
        <v>2016</v>
      </c>
      <c r="H967" s="42" t="s">
        <v>10088</v>
      </c>
      <c r="I967" s="42" t="s">
        <v>9604</v>
      </c>
      <c r="J967" s="45">
        <v>2430</v>
      </c>
      <c r="K967" s="46">
        <v>0</v>
      </c>
      <c r="L967" s="69" t="s">
        <v>10309</v>
      </c>
      <c r="M967" s="69" t="s">
        <v>10143</v>
      </c>
      <c r="N967" s="69" t="s">
        <v>10187</v>
      </c>
    </row>
    <row r="968" spans="1:14" ht="25.5" hidden="1" x14ac:dyDescent="0.2">
      <c r="A968" t="s">
        <v>4698</v>
      </c>
      <c r="B968" s="42" t="s">
        <v>10089</v>
      </c>
      <c r="C968" t="s">
        <v>10090</v>
      </c>
      <c r="D968" t="s">
        <v>10072</v>
      </c>
      <c r="E968" t="s">
        <v>897</v>
      </c>
      <c r="F968">
        <v>2015</v>
      </c>
      <c r="G968">
        <v>2016</v>
      </c>
      <c r="H968" s="42" t="s">
        <v>10091</v>
      </c>
      <c r="I968" s="42" t="s">
        <v>10000</v>
      </c>
      <c r="J968" s="45">
        <v>2390</v>
      </c>
      <c r="K968" s="46">
        <v>0</v>
      </c>
      <c r="L968" s="69" t="s">
        <v>10309</v>
      </c>
      <c r="M968" s="69" t="s">
        <v>10143</v>
      </c>
      <c r="N968" s="69" t="s">
        <v>10187</v>
      </c>
    </row>
    <row r="969" spans="1:14" hidden="1" x14ac:dyDescent="0.2">
      <c r="A969" t="s">
        <v>8095</v>
      </c>
      <c r="B969" s="42" t="s">
        <v>10092</v>
      </c>
      <c r="C969" t="s">
        <v>10093</v>
      </c>
      <c r="D969" t="s">
        <v>10072</v>
      </c>
      <c r="E969" t="s">
        <v>897</v>
      </c>
      <c r="F969">
        <v>2015</v>
      </c>
      <c r="G969">
        <v>2016</v>
      </c>
      <c r="H969" s="42" t="s">
        <v>10094</v>
      </c>
      <c r="I969" s="42" t="s">
        <v>9505</v>
      </c>
      <c r="J969" s="45">
        <v>2430</v>
      </c>
      <c r="K969" s="46">
        <v>0</v>
      </c>
      <c r="L969" s="69" t="s">
        <v>10309</v>
      </c>
      <c r="M969" s="69" t="s">
        <v>10143</v>
      </c>
      <c r="N969" s="69" t="s">
        <v>10187</v>
      </c>
    </row>
    <row r="970" spans="1:14" ht="25.5" hidden="1" x14ac:dyDescent="0.2">
      <c r="A970" t="s">
        <v>8084</v>
      </c>
      <c r="B970" s="42" t="s">
        <v>10095</v>
      </c>
      <c r="C970" t="s">
        <v>10096</v>
      </c>
      <c r="D970" t="s">
        <v>10072</v>
      </c>
      <c r="E970" t="s">
        <v>897</v>
      </c>
      <c r="F970">
        <v>2015</v>
      </c>
      <c r="G970">
        <v>2016</v>
      </c>
      <c r="H970" s="42" t="s">
        <v>10097</v>
      </c>
      <c r="I970" s="42" t="s">
        <v>9367</v>
      </c>
      <c r="J970" s="45">
        <v>0</v>
      </c>
      <c r="K970" s="46">
        <v>0</v>
      </c>
      <c r="L970" s="69" t="s">
        <v>10309</v>
      </c>
      <c r="M970" s="69" t="s">
        <v>10143</v>
      </c>
      <c r="N970" s="71" t="s">
        <v>10198</v>
      </c>
    </row>
    <row r="971" spans="1:14" hidden="1" x14ac:dyDescent="0.2">
      <c r="A971" t="s">
        <v>8084</v>
      </c>
      <c r="B971" s="42" t="s">
        <v>10098</v>
      </c>
      <c r="C971" t="s">
        <v>10099</v>
      </c>
      <c r="D971" t="s">
        <v>10072</v>
      </c>
      <c r="E971" t="s">
        <v>897</v>
      </c>
      <c r="F971">
        <v>2015</v>
      </c>
      <c r="G971">
        <v>2016</v>
      </c>
      <c r="H971" s="42" t="s">
        <v>10100</v>
      </c>
      <c r="I971" s="42" t="s">
        <v>8084</v>
      </c>
      <c r="J971" s="45">
        <v>2430</v>
      </c>
      <c r="K971" s="46">
        <v>0</v>
      </c>
      <c r="L971" s="69" t="s">
        <v>10309</v>
      </c>
      <c r="M971" s="69" t="s">
        <v>10143</v>
      </c>
      <c r="N971" s="69" t="s">
        <v>10187</v>
      </c>
    </row>
    <row r="972" spans="1:14" hidden="1" x14ac:dyDescent="0.2">
      <c r="B972" s="42" t="s">
        <v>10101</v>
      </c>
      <c r="C972" t="s">
        <v>10102</v>
      </c>
      <c r="D972" t="s">
        <v>10072</v>
      </c>
      <c r="E972" t="s">
        <v>897</v>
      </c>
      <c r="F972">
        <v>2015</v>
      </c>
      <c r="G972">
        <v>2016</v>
      </c>
      <c r="H972" s="42" t="s">
        <v>9614</v>
      </c>
      <c r="I972" s="42" t="s">
        <v>8332</v>
      </c>
      <c r="J972" s="45">
        <v>2350</v>
      </c>
      <c r="K972" s="46">
        <v>0</v>
      </c>
      <c r="L972" s="69" t="s">
        <v>10309</v>
      </c>
      <c r="M972" t="s">
        <v>10143</v>
      </c>
      <c r="N972" t="s">
        <v>10144</v>
      </c>
    </row>
    <row r="973" spans="1:14" hidden="1" x14ac:dyDescent="0.2">
      <c r="A973" t="s">
        <v>8075</v>
      </c>
      <c r="B973" s="42" t="s">
        <v>10103</v>
      </c>
      <c r="C973" t="s">
        <v>10104</v>
      </c>
      <c r="D973" t="s">
        <v>10072</v>
      </c>
      <c r="E973" t="s">
        <v>897</v>
      </c>
      <c r="F973">
        <v>2015</v>
      </c>
      <c r="G973">
        <v>2016</v>
      </c>
      <c r="H973" s="42" t="s">
        <v>10105</v>
      </c>
      <c r="I973" s="42" t="s">
        <v>9352</v>
      </c>
      <c r="J973" s="45">
        <v>2430</v>
      </c>
      <c r="K973" s="46">
        <v>0</v>
      </c>
      <c r="L973" s="69" t="s">
        <v>10309</v>
      </c>
      <c r="M973" s="69" t="s">
        <v>10143</v>
      </c>
      <c r="N973" s="69" t="s">
        <v>10187</v>
      </c>
    </row>
    <row r="974" spans="1:14" ht="25.5" hidden="1" x14ac:dyDescent="0.2">
      <c r="A974" t="s">
        <v>8075</v>
      </c>
      <c r="B974" s="42" t="s">
        <v>10106</v>
      </c>
      <c r="C974" t="s">
        <v>10107</v>
      </c>
      <c r="D974" t="s">
        <v>10072</v>
      </c>
      <c r="E974" t="s">
        <v>897</v>
      </c>
      <c r="F974">
        <v>2015</v>
      </c>
      <c r="G974">
        <v>2016</v>
      </c>
      <c r="H974" s="42" t="s">
        <v>10027</v>
      </c>
      <c r="I974" s="42" t="s">
        <v>9343</v>
      </c>
      <c r="J974" s="45">
        <v>2430</v>
      </c>
      <c r="K974" s="46">
        <v>0</v>
      </c>
      <c r="L974" s="69" t="s">
        <v>10309</v>
      </c>
      <c r="M974" s="69" t="s">
        <v>10143</v>
      </c>
      <c r="N974" s="69" t="s">
        <v>10187</v>
      </c>
    </row>
    <row r="975" spans="1:14" hidden="1" x14ac:dyDescent="0.2">
      <c r="B975" s="42" t="s">
        <v>10108</v>
      </c>
      <c r="C975" t="s">
        <v>10109</v>
      </c>
      <c r="D975" t="s">
        <v>10072</v>
      </c>
      <c r="E975" t="s">
        <v>897</v>
      </c>
      <c r="F975">
        <v>2015</v>
      </c>
      <c r="G975">
        <v>2016</v>
      </c>
      <c r="H975" s="42" t="s">
        <v>10110</v>
      </c>
      <c r="I975" s="42" t="s">
        <v>8239</v>
      </c>
      <c r="J975" s="45">
        <v>2430</v>
      </c>
      <c r="K975" s="46">
        <v>0</v>
      </c>
      <c r="L975" s="69" t="s">
        <v>10309</v>
      </c>
      <c r="M975" t="s">
        <v>10143</v>
      </c>
      <c r="N975" t="s">
        <v>10144</v>
      </c>
    </row>
    <row r="976" spans="1:14" ht="25.5" hidden="1" x14ac:dyDescent="0.2">
      <c r="B976" s="42" t="s">
        <v>10111</v>
      </c>
      <c r="C976" t="s">
        <v>10112</v>
      </c>
      <c r="D976" t="s">
        <v>10072</v>
      </c>
      <c r="E976" t="s">
        <v>897</v>
      </c>
      <c r="F976">
        <v>2015</v>
      </c>
      <c r="G976">
        <v>2016</v>
      </c>
      <c r="H976" s="42" t="s">
        <v>10113</v>
      </c>
      <c r="I976" s="42" t="s">
        <v>9408</v>
      </c>
      <c r="J976" s="45">
        <v>2185</v>
      </c>
      <c r="K976" s="46">
        <v>0</v>
      </c>
      <c r="L976" s="69" t="s">
        <v>10309</v>
      </c>
      <c r="M976" t="s">
        <v>10143</v>
      </c>
      <c r="N976" t="s">
        <v>10144</v>
      </c>
    </row>
    <row r="977" spans="1:14" ht="25.5" hidden="1" x14ac:dyDescent="0.2">
      <c r="B977" s="42" t="s">
        <v>10114</v>
      </c>
      <c r="C977" t="s">
        <v>10115</v>
      </c>
      <c r="D977" t="s">
        <v>10116</v>
      </c>
      <c r="E977" t="s">
        <v>897</v>
      </c>
      <c r="F977">
        <v>2015</v>
      </c>
      <c r="G977">
        <v>2016</v>
      </c>
      <c r="H977" s="42" t="s">
        <v>9420</v>
      </c>
      <c r="I977" s="42" t="s">
        <v>8618</v>
      </c>
      <c r="J977" s="45">
        <v>2820</v>
      </c>
      <c r="K977" s="46">
        <v>0</v>
      </c>
      <c r="L977" s="69" t="s">
        <v>10309</v>
      </c>
      <c r="M977" t="s">
        <v>10143</v>
      </c>
      <c r="N977" t="s">
        <v>10144</v>
      </c>
    </row>
    <row r="978" spans="1:14" hidden="1" x14ac:dyDescent="0.2">
      <c r="A978" t="s">
        <v>8095</v>
      </c>
      <c r="B978" s="42" t="s">
        <v>10117</v>
      </c>
      <c r="C978" t="s">
        <v>10118</v>
      </c>
      <c r="D978" t="s">
        <v>10116</v>
      </c>
      <c r="E978" t="s">
        <v>897</v>
      </c>
      <c r="F978">
        <v>2015</v>
      </c>
      <c r="G978">
        <v>2016</v>
      </c>
      <c r="H978" s="42" t="s">
        <v>10119</v>
      </c>
      <c r="I978" s="42" t="s">
        <v>9505</v>
      </c>
      <c r="J978" s="45">
        <v>2500</v>
      </c>
      <c r="K978" s="46">
        <v>0</v>
      </c>
      <c r="L978" s="69" t="s">
        <v>10309</v>
      </c>
      <c r="M978" s="69" t="s">
        <v>10143</v>
      </c>
      <c r="N978" s="69" t="s">
        <v>10187</v>
      </c>
    </row>
    <row r="979" spans="1:14" hidden="1" x14ac:dyDescent="0.2">
      <c r="A979" t="s">
        <v>8091</v>
      </c>
      <c r="B979" s="42" t="s">
        <v>10120</v>
      </c>
      <c r="C979" t="s">
        <v>10121</v>
      </c>
      <c r="D979" t="s">
        <v>10116</v>
      </c>
      <c r="E979" t="s">
        <v>897</v>
      </c>
      <c r="F979">
        <v>2015</v>
      </c>
      <c r="G979">
        <v>2016</v>
      </c>
      <c r="H979" s="42" t="s">
        <v>9976</v>
      </c>
      <c r="I979" s="42" t="s">
        <v>9977</v>
      </c>
      <c r="J979" s="45">
        <v>2820</v>
      </c>
      <c r="K979" s="46">
        <v>0</v>
      </c>
      <c r="L979" s="69" t="s">
        <v>10309</v>
      </c>
      <c r="M979" s="69" t="s">
        <v>10143</v>
      </c>
      <c r="N979" s="69" t="s">
        <v>10187</v>
      </c>
    </row>
    <row r="980" spans="1:14" ht="25.5" hidden="1" x14ac:dyDescent="0.2">
      <c r="B980" s="42" t="s">
        <v>10122</v>
      </c>
      <c r="C980" t="s">
        <v>10123</v>
      </c>
      <c r="D980" t="s">
        <v>10116</v>
      </c>
      <c r="E980" t="s">
        <v>897</v>
      </c>
      <c r="F980">
        <v>2015</v>
      </c>
      <c r="G980">
        <v>2016</v>
      </c>
      <c r="H980" s="42" t="s">
        <v>10124</v>
      </c>
      <c r="I980" s="42" t="s">
        <v>8239</v>
      </c>
      <c r="J980" s="45">
        <v>1930</v>
      </c>
      <c r="K980" s="46">
        <v>0</v>
      </c>
      <c r="L980" s="69" t="s">
        <v>10309</v>
      </c>
      <c r="M980" t="s">
        <v>10143</v>
      </c>
      <c r="N980" t="s">
        <v>10144</v>
      </c>
    </row>
    <row r="981" spans="1:14" hidden="1" x14ac:dyDescent="0.2">
      <c r="B981" s="42" t="s">
        <v>10125</v>
      </c>
      <c r="C981" t="s">
        <v>10126</v>
      </c>
      <c r="D981" t="s">
        <v>10116</v>
      </c>
      <c r="E981" t="s">
        <v>897</v>
      </c>
      <c r="F981">
        <v>2015</v>
      </c>
      <c r="G981">
        <v>2016</v>
      </c>
      <c r="H981" s="42" t="s">
        <v>10127</v>
      </c>
      <c r="I981" s="42" t="s">
        <v>8239</v>
      </c>
      <c r="J981" s="45">
        <v>1550</v>
      </c>
      <c r="K981" s="46">
        <v>0</v>
      </c>
      <c r="L981" s="69" t="s">
        <v>10309</v>
      </c>
      <c r="M981" t="s">
        <v>10143</v>
      </c>
      <c r="N981" t="s">
        <v>10144</v>
      </c>
    </row>
    <row r="982" spans="1:14" hidden="1" x14ac:dyDescent="0.2">
      <c r="B982" s="42" t="s">
        <v>10128</v>
      </c>
      <c r="C982" t="s">
        <v>10129</v>
      </c>
      <c r="D982" t="s">
        <v>10116</v>
      </c>
      <c r="E982" t="s">
        <v>897</v>
      </c>
      <c r="F982">
        <v>2015</v>
      </c>
      <c r="G982">
        <v>2016</v>
      </c>
      <c r="H982" s="42" t="s">
        <v>9444</v>
      </c>
      <c r="I982" s="42" t="s">
        <v>8351</v>
      </c>
      <c r="J982" s="45">
        <v>2110</v>
      </c>
      <c r="K982" s="46">
        <v>0</v>
      </c>
      <c r="L982" s="69" t="s">
        <v>10309</v>
      </c>
      <c r="M982" t="s">
        <v>10143</v>
      </c>
      <c r="N982" t="s">
        <v>10144</v>
      </c>
    </row>
    <row r="983" spans="1:14" x14ac:dyDescent="0.2">
      <c r="A983" t="s">
        <v>10130</v>
      </c>
      <c r="J983" s="48">
        <f>SUBTOTAL(109,Tabuľka2[ Výška finančných prostriedkov v kategórii BV v období od 1.1. do 31.12.2015 ])</f>
        <v>13100738.33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cols>
    <col min="2" max="2" width="21.85546875" bestFit="1" customWidth="1"/>
  </cols>
  <sheetData>
    <row r="1" spans="1:2" x14ac:dyDescent="0.2">
      <c r="A1" s="32" t="s">
        <v>140</v>
      </c>
      <c r="B1" s="33" t="s">
        <v>158</v>
      </c>
    </row>
    <row r="2" spans="1:2" x14ac:dyDescent="0.2">
      <c r="A2" s="32" t="s">
        <v>132</v>
      </c>
      <c r="B2" s="32">
        <f>1/1.5116</f>
        <v>0.66155067478168827</v>
      </c>
    </row>
    <row r="3" spans="1:2" x14ac:dyDescent="0.2">
      <c r="A3" s="32" t="s">
        <v>130</v>
      </c>
      <c r="B3" s="32">
        <v>1</v>
      </c>
    </row>
    <row r="4" spans="1:2" x14ac:dyDescent="0.2">
      <c r="A4" s="32" t="s">
        <v>133</v>
      </c>
      <c r="B4" s="32">
        <f>1/27.023</f>
        <v>3.7005513821559415E-2</v>
      </c>
    </row>
    <row r="5" spans="1:2" x14ac:dyDescent="0.2">
      <c r="A5" s="32" t="s">
        <v>134</v>
      </c>
      <c r="B5" s="32">
        <f>1/0.73395</f>
        <v>1.3624906328768991</v>
      </c>
    </row>
    <row r="6" spans="1:2" x14ac:dyDescent="0.2">
      <c r="A6" s="32" t="s">
        <v>135</v>
      </c>
      <c r="B6" s="32">
        <f>1/315.98</f>
        <v>3.1647572631179188E-3</v>
      </c>
    </row>
    <row r="7" spans="1:2" x14ac:dyDescent="0.2">
      <c r="A7" s="32" t="s">
        <v>136</v>
      </c>
      <c r="B7" s="32">
        <f>1/131.07</f>
        <v>7.6295109483482115E-3</v>
      </c>
    </row>
    <row r="8" spans="1:2" x14ac:dyDescent="0.2">
      <c r="A8" s="32" t="s">
        <v>137</v>
      </c>
      <c r="B8" s="32">
        <f>1/9.603</f>
        <v>0.10413412475268145</v>
      </c>
    </row>
    <row r="9" spans="1:2" x14ac:dyDescent="0.2">
      <c r="A9" s="32" t="s">
        <v>138</v>
      </c>
      <c r="B9" s="32">
        <f>1/4.2639</f>
        <v>0.23452707615094165</v>
      </c>
    </row>
    <row r="10" spans="1:2" x14ac:dyDescent="0.2">
      <c r="A10" s="32" t="s">
        <v>139</v>
      </c>
      <c r="B10" s="32">
        <f>1/1.0887</f>
        <v>0.91852668320014697</v>
      </c>
    </row>
    <row r="11" spans="1:2" x14ac:dyDescent="0.2">
      <c r="A11" s="32" t="s">
        <v>10168</v>
      </c>
      <c r="B11">
        <f>1/1.0835</f>
        <v>0.92293493308721741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29"/>
  <sheetViews>
    <sheetView tabSelected="1" workbookViewId="0">
      <selection sqref="A1:I1"/>
    </sheetView>
  </sheetViews>
  <sheetFormatPr defaultRowHeight="12.75" x14ac:dyDescent="0.2"/>
  <cols>
    <col min="1" max="1" width="19.7109375" bestFit="1" customWidth="1"/>
    <col min="2" max="2" width="15" customWidth="1"/>
    <col min="3" max="3" width="13.28515625" customWidth="1"/>
    <col min="4" max="4" width="16.85546875" customWidth="1"/>
    <col min="5" max="5" width="16" bestFit="1" customWidth="1"/>
    <col min="6" max="6" width="14.42578125" bestFit="1" customWidth="1"/>
    <col min="7" max="7" width="18.140625" customWidth="1"/>
    <col min="8" max="9" width="15.85546875" customWidth="1"/>
    <col min="10" max="10" width="14.85546875" customWidth="1"/>
    <col min="11" max="11" width="24.5703125" bestFit="1" customWidth="1"/>
    <col min="12" max="12" width="22.140625" customWidth="1"/>
    <col min="13" max="13" width="11.42578125" bestFit="1" customWidth="1"/>
    <col min="247" max="247" width="19.7109375" bestFit="1" customWidth="1"/>
    <col min="248" max="248" width="15" customWidth="1"/>
    <col min="249" max="249" width="13.28515625" customWidth="1"/>
    <col min="250" max="250" width="16.85546875" customWidth="1"/>
    <col min="251" max="251" width="16" bestFit="1" customWidth="1"/>
    <col min="252" max="252" width="14.42578125" bestFit="1" customWidth="1"/>
    <col min="253" max="253" width="18.140625" customWidth="1"/>
    <col min="254" max="254" width="10.42578125" customWidth="1"/>
    <col min="255" max="255" width="16.42578125" customWidth="1"/>
    <col min="256" max="256" width="16.85546875" customWidth="1"/>
    <col min="257" max="257" width="17.7109375" customWidth="1"/>
    <col min="258" max="258" width="13.42578125" customWidth="1"/>
    <col min="259" max="259" width="15.42578125" customWidth="1"/>
    <col min="260" max="260" width="17.7109375" customWidth="1"/>
    <col min="503" max="503" width="19.7109375" bestFit="1" customWidth="1"/>
    <col min="504" max="504" width="15" customWidth="1"/>
    <col min="505" max="505" width="13.28515625" customWidth="1"/>
    <col min="506" max="506" width="16.85546875" customWidth="1"/>
    <col min="507" max="507" width="16" bestFit="1" customWidth="1"/>
    <col min="508" max="508" width="14.42578125" bestFit="1" customWidth="1"/>
    <col min="509" max="509" width="18.140625" customWidth="1"/>
    <col min="510" max="510" width="10.42578125" customWidth="1"/>
    <col min="511" max="511" width="16.42578125" customWidth="1"/>
    <col min="512" max="512" width="16.85546875" customWidth="1"/>
    <col min="513" max="513" width="17.7109375" customWidth="1"/>
    <col min="514" max="514" width="13.42578125" customWidth="1"/>
    <col min="515" max="515" width="15.42578125" customWidth="1"/>
    <col min="516" max="516" width="17.7109375" customWidth="1"/>
    <col min="759" max="759" width="19.7109375" bestFit="1" customWidth="1"/>
    <col min="760" max="760" width="15" customWidth="1"/>
    <col min="761" max="761" width="13.28515625" customWidth="1"/>
    <col min="762" max="762" width="16.85546875" customWidth="1"/>
    <col min="763" max="763" width="16" bestFit="1" customWidth="1"/>
    <col min="764" max="764" width="14.42578125" bestFit="1" customWidth="1"/>
    <col min="765" max="765" width="18.140625" customWidth="1"/>
    <col min="766" max="766" width="10.42578125" customWidth="1"/>
    <col min="767" max="767" width="16.42578125" customWidth="1"/>
    <col min="768" max="768" width="16.85546875" customWidth="1"/>
    <col min="769" max="769" width="17.7109375" customWidth="1"/>
    <col min="770" max="770" width="13.42578125" customWidth="1"/>
    <col min="771" max="771" width="15.42578125" customWidth="1"/>
    <col min="772" max="772" width="17.7109375" customWidth="1"/>
    <col min="1015" max="1015" width="19.7109375" bestFit="1" customWidth="1"/>
    <col min="1016" max="1016" width="15" customWidth="1"/>
    <col min="1017" max="1017" width="13.28515625" customWidth="1"/>
    <col min="1018" max="1018" width="16.85546875" customWidth="1"/>
    <col min="1019" max="1019" width="16" bestFit="1" customWidth="1"/>
    <col min="1020" max="1020" width="14.42578125" bestFit="1" customWidth="1"/>
    <col min="1021" max="1021" width="18.140625" customWidth="1"/>
    <col min="1022" max="1022" width="10.42578125" customWidth="1"/>
    <col min="1023" max="1023" width="16.42578125" customWidth="1"/>
    <col min="1024" max="1024" width="16.85546875" customWidth="1"/>
    <col min="1025" max="1025" width="17.7109375" customWidth="1"/>
    <col min="1026" max="1026" width="13.42578125" customWidth="1"/>
    <col min="1027" max="1027" width="15.42578125" customWidth="1"/>
    <col min="1028" max="1028" width="17.7109375" customWidth="1"/>
    <col min="1271" max="1271" width="19.7109375" bestFit="1" customWidth="1"/>
    <col min="1272" max="1272" width="15" customWidth="1"/>
    <col min="1273" max="1273" width="13.28515625" customWidth="1"/>
    <col min="1274" max="1274" width="16.85546875" customWidth="1"/>
    <col min="1275" max="1275" width="16" bestFit="1" customWidth="1"/>
    <col min="1276" max="1276" width="14.42578125" bestFit="1" customWidth="1"/>
    <col min="1277" max="1277" width="18.140625" customWidth="1"/>
    <col min="1278" max="1278" width="10.42578125" customWidth="1"/>
    <col min="1279" max="1279" width="16.42578125" customWidth="1"/>
    <col min="1280" max="1280" width="16.85546875" customWidth="1"/>
    <col min="1281" max="1281" width="17.7109375" customWidth="1"/>
    <col min="1282" max="1282" width="13.42578125" customWidth="1"/>
    <col min="1283" max="1283" width="15.42578125" customWidth="1"/>
    <col min="1284" max="1284" width="17.7109375" customWidth="1"/>
    <col min="1527" max="1527" width="19.7109375" bestFit="1" customWidth="1"/>
    <col min="1528" max="1528" width="15" customWidth="1"/>
    <col min="1529" max="1529" width="13.28515625" customWidth="1"/>
    <col min="1530" max="1530" width="16.85546875" customWidth="1"/>
    <col min="1531" max="1531" width="16" bestFit="1" customWidth="1"/>
    <col min="1532" max="1532" width="14.42578125" bestFit="1" customWidth="1"/>
    <col min="1533" max="1533" width="18.140625" customWidth="1"/>
    <col min="1534" max="1534" width="10.42578125" customWidth="1"/>
    <col min="1535" max="1535" width="16.42578125" customWidth="1"/>
    <col min="1536" max="1536" width="16.85546875" customWidth="1"/>
    <col min="1537" max="1537" width="17.7109375" customWidth="1"/>
    <col min="1538" max="1538" width="13.42578125" customWidth="1"/>
    <col min="1539" max="1539" width="15.42578125" customWidth="1"/>
    <col min="1540" max="1540" width="17.7109375" customWidth="1"/>
    <col min="1783" max="1783" width="19.7109375" bestFit="1" customWidth="1"/>
    <col min="1784" max="1784" width="15" customWidth="1"/>
    <col min="1785" max="1785" width="13.28515625" customWidth="1"/>
    <col min="1786" max="1786" width="16.85546875" customWidth="1"/>
    <col min="1787" max="1787" width="16" bestFit="1" customWidth="1"/>
    <col min="1788" max="1788" width="14.42578125" bestFit="1" customWidth="1"/>
    <col min="1789" max="1789" width="18.140625" customWidth="1"/>
    <col min="1790" max="1790" width="10.42578125" customWidth="1"/>
    <col min="1791" max="1791" width="16.42578125" customWidth="1"/>
    <col min="1792" max="1792" width="16.85546875" customWidth="1"/>
    <col min="1793" max="1793" width="17.7109375" customWidth="1"/>
    <col min="1794" max="1794" width="13.42578125" customWidth="1"/>
    <col min="1795" max="1795" width="15.42578125" customWidth="1"/>
    <col min="1796" max="1796" width="17.7109375" customWidth="1"/>
    <col min="2039" max="2039" width="19.7109375" bestFit="1" customWidth="1"/>
    <col min="2040" max="2040" width="15" customWidth="1"/>
    <col min="2041" max="2041" width="13.28515625" customWidth="1"/>
    <col min="2042" max="2042" width="16.85546875" customWidth="1"/>
    <col min="2043" max="2043" width="16" bestFit="1" customWidth="1"/>
    <col min="2044" max="2044" width="14.42578125" bestFit="1" customWidth="1"/>
    <col min="2045" max="2045" width="18.140625" customWidth="1"/>
    <col min="2046" max="2046" width="10.42578125" customWidth="1"/>
    <col min="2047" max="2047" width="16.42578125" customWidth="1"/>
    <col min="2048" max="2048" width="16.85546875" customWidth="1"/>
    <col min="2049" max="2049" width="17.7109375" customWidth="1"/>
    <col min="2050" max="2050" width="13.42578125" customWidth="1"/>
    <col min="2051" max="2051" width="15.42578125" customWidth="1"/>
    <col min="2052" max="2052" width="17.7109375" customWidth="1"/>
    <col min="2295" max="2295" width="19.7109375" bestFit="1" customWidth="1"/>
    <col min="2296" max="2296" width="15" customWidth="1"/>
    <col min="2297" max="2297" width="13.28515625" customWidth="1"/>
    <col min="2298" max="2298" width="16.85546875" customWidth="1"/>
    <col min="2299" max="2299" width="16" bestFit="1" customWidth="1"/>
    <col min="2300" max="2300" width="14.42578125" bestFit="1" customWidth="1"/>
    <col min="2301" max="2301" width="18.140625" customWidth="1"/>
    <col min="2302" max="2302" width="10.42578125" customWidth="1"/>
    <col min="2303" max="2303" width="16.42578125" customWidth="1"/>
    <col min="2304" max="2304" width="16.85546875" customWidth="1"/>
    <col min="2305" max="2305" width="17.7109375" customWidth="1"/>
    <col min="2306" max="2306" width="13.42578125" customWidth="1"/>
    <col min="2307" max="2307" width="15.42578125" customWidth="1"/>
    <col min="2308" max="2308" width="17.7109375" customWidth="1"/>
    <col min="2551" max="2551" width="19.7109375" bestFit="1" customWidth="1"/>
    <col min="2552" max="2552" width="15" customWidth="1"/>
    <col min="2553" max="2553" width="13.28515625" customWidth="1"/>
    <col min="2554" max="2554" width="16.85546875" customWidth="1"/>
    <col min="2555" max="2555" width="16" bestFit="1" customWidth="1"/>
    <col min="2556" max="2556" width="14.42578125" bestFit="1" customWidth="1"/>
    <col min="2557" max="2557" width="18.140625" customWidth="1"/>
    <col min="2558" max="2558" width="10.42578125" customWidth="1"/>
    <col min="2559" max="2559" width="16.42578125" customWidth="1"/>
    <col min="2560" max="2560" width="16.85546875" customWidth="1"/>
    <col min="2561" max="2561" width="17.7109375" customWidth="1"/>
    <col min="2562" max="2562" width="13.42578125" customWidth="1"/>
    <col min="2563" max="2563" width="15.42578125" customWidth="1"/>
    <col min="2564" max="2564" width="17.7109375" customWidth="1"/>
    <col min="2807" max="2807" width="19.7109375" bestFit="1" customWidth="1"/>
    <col min="2808" max="2808" width="15" customWidth="1"/>
    <col min="2809" max="2809" width="13.28515625" customWidth="1"/>
    <col min="2810" max="2810" width="16.85546875" customWidth="1"/>
    <col min="2811" max="2811" width="16" bestFit="1" customWidth="1"/>
    <col min="2812" max="2812" width="14.42578125" bestFit="1" customWidth="1"/>
    <col min="2813" max="2813" width="18.140625" customWidth="1"/>
    <col min="2814" max="2814" width="10.42578125" customWidth="1"/>
    <col min="2815" max="2815" width="16.42578125" customWidth="1"/>
    <col min="2816" max="2816" width="16.85546875" customWidth="1"/>
    <col min="2817" max="2817" width="17.7109375" customWidth="1"/>
    <col min="2818" max="2818" width="13.42578125" customWidth="1"/>
    <col min="2819" max="2819" width="15.42578125" customWidth="1"/>
    <col min="2820" max="2820" width="17.7109375" customWidth="1"/>
    <col min="3063" max="3063" width="19.7109375" bestFit="1" customWidth="1"/>
    <col min="3064" max="3064" width="15" customWidth="1"/>
    <col min="3065" max="3065" width="13.28515625" customWidth="1"/>
    <col min="3066" max="3066" width="16.85546875" customWidth="1"/>
    <col min="3067" max="3067" width="16" bestFit="1" customWidth="1"/>
    <col min="3068" max="3068" width="14.42578125" bestFit="1" customWidth="1"/>
    <col min="3069" max="3069" width="18.140625" customWidth="1"/>
    <col min="3070" max="3070" width="10.42578125" customWidth="1"/>
    <col min="3071" max="3071" width="16.42578125" customWidth="1"/>
    <col min="3072" max="3072" width="16.85546875" customWidth="1"/>
    <col min="3073" max="3073" width="17.7109375" customWidth="1"/>
    <col min="3074" max="3074" width="13.42578125" customWidth="1"/>
    <col min="3075" max="3075" width="15.42578125" customWidth="1"/>
    <col min="3076" max="3076" width="17.7109375" customWidth="1"/>
    <col min="3319" max="3319" width="19.7109375" bestFit="1" customWidth="1"/>
    <col min="3320" max="3320" width="15" customWidth="1"/>
    <col min="3321" max="3321" width="13.28515625" customWidth="1"/>
    <col min="3322" max="3322" width="16.85546875" customWidth="1"/>
    <col min="3323" max="3323" width="16" bestFit="1" customWidth="1"/>
    <col min="3324" max="3324" width="14.42578125" bestFit="1" customWidth="1"/>
    <col min="3325" max="3325" width="18.140625" customWidth="1"/>
    <col min="3326" max="3326" width="10.42578125" customWidth="1"/>
    <col min="3327" max="3327" width="16.42578125" customWidth="1"/>
    <col min="3328" max="3328" width="16.85546875" customWidth="1"/>
    <col min="3329" max="3329" width="17.7109375" customWidth="1"/>
    <col min="3330" max="3330" width="13.42578125" customWidth="1"/>
    <col min="3331" max="3331" width="15.42578125" customWidth="1"/>
    <col min="3332" max="3332" width="17.7109375" customWidth="1"/>
    <col min="3575" max="3575" width="19.7109375" bestFit="1" customWidth="1"/>
    <col min="3576" max="3576" width="15" customWidth="1"/>
    <col min="3577" max="3577" width="13.28515625" customWidth="1"/>
    <col min="3578" max="3578" width="16.85546875" customWidth="1"/>
    <col min="3579" max="3579" width="16" bestFit="1" customWidth="1"/>
    <col min="3580" max="3580" width="14.42578125" bestFit="1" customWidth="1"/>
    <col min="3581" max="3581" width="18.140625" customWidth="1"/>
    <col min="3582" max="3582" width="10.42578125" customWidth="1"/>
    <col min="3583" max="3583" width="16.42578125" customWidth="1"/>
    <col min="3584" max="3584" width="16.85546875" customWidth="1"/>
    <col min="3585" max="3585" width="17.7109375" customWidth="1"/>
    <col min="3586" max="3586" width="13.42578125" customWidth="1"/>
    <col min="3587" max="3587" width="15.42578125" customWidth="1"/>
    <col min="3588" max="3588" width="17.7109375" customWidth="1"/>
    <col min="3831" max="3831" width="19.7109375" bestFit="1" customWidth="1"/>
    <col min="3832" max="3832" width="15" customWidth="1"/>
    <col min="3833" max="3833" width="13.28515625" customWidth="1"/>
    <col min="3834" max="3834" width="16.85546875" customWidth="1"/>
    <col min="3835" max="3835" width="16" bestFit="1" customWidth="1"/>
    <col min="3836" max="3836" width="14.42578125" bestFit="1" customWidth="1"/>
    <col min="3837" max="3837" width="18.140625" customWidth="1"/>
    <col min="3838" max="3838" width="10.42578125" customWidth="1"/>
    <col min="3839" max="3839" width="16.42578125" customWidth="1"/>
    <col min="3840" max="3840" width="16.85546875" customWidth="1"/>
    <col min="3841" max="3841" width="17.7109375" customWidth="1"/>
    <col min="3842" max="3842" width="13.42578125" customWidth="1"/>
    <col min="3843" max="3843" width="15.42578125" customWidth="1"/>
    <col min="3844" max="3844" width="17.7109375" customWidth="1"/>
    <col min="4087" max="4087" width="19.7109375" bestFit="1" customWidth="1"/>
    <col min="4088" max="4088" width="15" customWidth="1"/>
    <col min="4089" max="4089" width="13.28515625" customWidth="1"/>
    <col min="4090" max="4090" width="16.85546875" customWidth="1"/>
    <col min="4091" max="4091" width="16" bestFit="1" customWidth="1"/>
    <col min="4092" max="4092" width="14.42578125" bestFit="1" customWidth="1"/>
    <col min="4093" max="4093" width="18.140625" customWidth="1"/>
    <col min="4094" max="4094" width="10.42578125" customWidth="1"/>
    <col min="4095" max="4095" width="16.42578125" customWidth="1"/>
    <col min="4096" max="4096" width="16.85546875" customWidth="1"/>
    <col min="4097" max="4097" width="17.7109375" customWidth="1"/>
    <col min="4098" max="4098" width="13.42578125" customWidth="1"/>
    <col min="4099" max="4099" width="15.42578125" customWidth="1"/>
    <col min="4100" max="4100" width="17.7109375" customWidth="1"/>
    <col min="4343" max="4343" width="19.7109375" bestFit="1" customWidth="1"/>
    <col min="4344" max="4344" width="15" customWidth="1"/>
    <col min="4345" max="4345" width="13.28515625" customWidth="1"/>
    <col min="4346" max="4346" width="16.85546875" customWidth="1"/>
    <col min="4347" max="4347" width="16" bestFit="1" customWidth="1"/>
    <col min="4348" max="4348" width="14.42578125" bestFit="1" customWidth="1"/>
    <col min="4349" max="4349" width="18.140625" customWidth="1"/>
    <col min="4350" max="4350" width="10.42578125" customWidth="1"/>
    <col min="4351" max="4351" width="16.42578125" customWidth="1"/>
    <col min="4352" max="4352" width="16.85546875" customWidth="1"/>
    <col min="4353" max="4353" width="17.7109375" customWidth="1"/>
    <col min="4354" max="4354" width="13.42578125" customWidth="1"/>
    <col min="4355" max="4355" width="15.42578125" customWidth="1"/>
    <col min="4356" max="4356" width="17.7109375" customWidth="1"/>
    <col min="4599" max="4599" width="19.7109375" bestFit="1" customWidth="1"/>
    <col min="4600" max="4600" width="15" customWidth="1"/>
    <col min="4601" max="4601" width="13.28515625" customWidth="1"/>
    <col min="4602" max="4602" width="16.85546875" customWidth="1"/>
    <col min="4603" max="4603" width="16" bestFit="1" customWidth="1"/>
    <col min="4604" max="4604" width="14.42578125" bestFit="1" customWidth="1"/>
    <col min="4605" max="4605" width="18.140625" customWidth="1"/>
    <col min="4606" max="4606" width="10.42578125" customWidth="1"/>
    <col min="4607" max="4607" width="16.42578125" customWidth="1"/>
    <col min="4608" max="4608" width="16.85546875" customWidth="1"/>
    <col min="4609" max="4609" width="17.7109375" customWidth="1"/>
    <col min="4610" max="4610" width="13.42578125" customWidth="1"/>
    <col min="4611" max="4611" width="15.42578125" customWidth="1"/>
    <col min="4612" max="4612" width="17.7109375" customWidth="1"/>
    <col min="4855" max="4855" width="19.7109375" bestFit="1" customWidth="1"/>
    <col min="4856" max="4856" width="15" customWidth="1"/>
    <col min="4857" max="4857" width="13.28515625" customWidth="1"/>
    <col min="4858" max="4858" width="16.85546875" customWidth="1"/>
    <col min="4859" max="4859" width="16" bestFit="1" customWidth="1"/>
    <col min="4860" max="4860" width="14.42578125" bestFit="1" customWidth="1"/>
    <col min="4861" max="4861" width="18.140625" customWidth="1"/>
    <col min="4862" max="4862" width="10.42578125" customWidth="1"/>
    <col min="4863" max="4863" width="16.42578125" customWidth="1"/>
    <col min="4864" max="4864" width="16.85546875" customWidth="1"/>
    <col min="4865" max="4865" width="17.7109375" customWidth="1"/>
    <col min="4866" max="4866" width="13.42578125" customWidth="1"/>
    <col min="4867" max="4867" width="15.42578125" customWidth="1"/>
    <col min="4868" max="4868" width="17.7109375" customWidth="1"/>
    <col min="5111" max="5111" width="19.7109375" bestFit="1" customWidth="1"/>
    <col min="5112" max="5112" width="15" customWidth="1"/>
    <col min="5113" max="5113" width="13.28515625" customWidth="1"/>
    <col min="5114" max="5114" width="16.85546875" customWidth="1"/>
    <col min="5115" max="5115" width="16" bestFit="1" customWidth="1"/>
    <col min="5116" max="5116" width="14.42578125" bestFit="1" customWidth="1"/>
    <col min="5117" max="5117" width="18.140625" customWidth="1"/>
    <col min="5118" max="5118" width="10.42578125" customWidth="1"/>
    <col min="5119" max="5119" width="16.42578125" customWidth="1"/>
    <col min="5120" max="5120" width="16.85546875" customWidth="1"/>
    <col min="5121" max="5121" width="17.7109375" customWidth="1"/>
    <col min="5122" max="5122" width="13.42578125" customWidth="1"/>
    <col min="5123" max="5123" width="15.42578125" customWidth="1"/>
    <col min="5124" max="5124" width="17.7109375" customWidth="1"/>
    <col min="5367" max="5367" width="19.7109375" bestFit="1" customWidth="1"/>
    <col min="5368" max="5368" width="15" customWidth="1"/>
    <col min="5369" max="5369" width="13.28515625" customWidth="1"/>
    <col min="5370" max="5370" width="16.85546875" customWidth="1"/>
    <col min="5371" max="5371" width="16" bestFit="1" customWidth="1"/>
    <col min="5372" max="5372" width="14.42578125" bestFit="1" customWidth="1"/>
    <col min="5373" max="5373" width="18.140625" customWidth="1"/>
    <col min="5374" max="5374" width="10.42578125" customWidth="1"/>
    <col min="5375" max="5375" width="16.42578125" customWidth="1"/>
    <col min="5376" max="5376" width="16.85546875" customWidth="1"/>
    <col min="5377" max="5377" width="17.7109375" customWidth="1"/>
    <col min="5378" max="5378" width="13.42578125" customWidth="1"/>
    <col min="5379" max="5379" width="15.42578125" customWidth="1"/>
    <col min="5380" max="5380" width="17.7109375" customWidth="1"/>
    <col min="5623" max="5623" width="19.7109375" bestFit="1" customWidth="1"/>
    <col min="5624" max="5624" width="15" customWidth="1"/>
    <col min="5625" max="5625" width="13.28515625" customWidth="1"/>
    <col min="5626" max="5626" width="16.85546875" customWidth="1"/>
    <col min="5627" max="5627" width="16" bestFit="1" customWidth="1"/>
    <col min="5628" max="5628" width="14.42578125" bestFit="1" customWidth="1"/>
    <col min="5629" max="5629" width="18.140625" customWidth="1"/>
    <col min="5630" max="5630" width="10.42578125" customWidth="1"/>
    <col min="5631" max="5631" width="16.42578125" customWidth="1"/>
    <col min="5632" max="5632" width="16.85546875" customWidth="1"/>
    <col min="5633" max="5633" width="17.7109375" customWidth="1"/>
    <col min="5634" max="5634" width="13.42578125" customWidth="1"/>
    <col min="5635" max="5635" width="15.42578125" customWidth="1"/>
    <col min="5636" max="5636" width="17.7109375" customWidth="1"/>
    <col min="5879" max="5879" width="19.7109375" bestFit="1" customWidth="1"/>
    <col min="5880" max="5880" width="15" customWidth="1"/>
    <col min="5881" max="5881" width="13.28515625" customWidth="1"/>
    <col min="5882" max="5882" width="16.85546875" customWidth="1"/>
    <col min="5883" max="5883" width="16" bestFit="1" customWidth="1"/>
    <col min="5884" max="5884" width="14.42578125" bestFit="1" customWidth="1"/>
    <col min="5885" max="5885" width="18.140625" customWidth="1"/>
    <col min="5886" max="5886" width="10.42578125" customWidth="1"/>
    <col min="5887" max="5887" width="16.42578125" customWidth="1"/>
    <col min="5888" max="5888" width="16.85546875" customWidth="1"/>
    <col min="5889" max="5889" width="17.7109375" customWidth="1"/>
    <col min="5890" max="5890" width="13.42578125" customWidth="1"/>
    <col min="5891" max="5891" width="15.42578125" customWidth="1"/>
    <col min="5892" max="5892" width="17.7109375" customWidth="1"/>
    <col min="6135" max="6135" width="19.7109375" bestFit="1" customWidth="1"/>
    <col min="6136" max="6136" width="15" customWidth="1"/>
    <col min="6137" max="6137" width="13.28515625" customWidth="1"/>
    <col min="6138" max="6138" width="16.85546875" customWidth="1"/>
    <col min="6139" max="6139" width="16" bestFit="1" customWidth="1"/>
    <col min="6140" max="6140" width="14.42578125" bestFit="1" customWidth="1"/>
    <col min="6141" max="6141" width="18.140625" customWidth="1"/>
    <col min="6142" max="6142" width="10.42578125" customWidth="1"/>
    <col min="6143" max="6143" width="16.42578125" customWidth="1"/>
    <col min="6144" max="6144" width="16.85546875" customWidth="1"/>
    <col min="6145" max="6145" width="17.7109375" customWidth="1"/>
    <col min="6146" max="6146" width="13.42578125" customWidth="1"/>
    <col min="6147" max="6147" width="15.42578125" customWidth="1"/>
    <col min="6148" max="6148" width="17.7109375" customWidth="1"/>
    <col min="6391" max="6391" width="19.7109375" bestFit="1" customWidth="1"/>
    <col min="6392" max="6392" width="15" customWidth="1"/>
    <col min="6393" max="6393" width="13.28515625" customWidth="1"/>
    <col min="6394" max="6394" width="16.85546875" customWidth="1"/>
    <col min="6395" max="6395" width="16" bestFit="1" customWidth="1"/>
    <col min="6396" max="6396" width="14.42578125" bestFit="1" customWidth="1"/>
    <col min="6397" max="6397" width="18.140625" customWidth="1"/>
    <col min="6398" max="6398" width="10.42578125" customWidth="1"/>
    <col min="6399" max="6399" width="16.42578125" customWidth="1"/>
    <col min="6400" max="6400" width="16.85546875" customWidth="1"/>
    <col min="6401" max="6401" width="17.7109375" customWidth="1"/>
    <col min="6402" max="6402" width="13.42578125" customWidth="1"/>
    <col min="6403" max="6403" width="15.42578125" customWidth="1"/>
    <col min="6404" max="6404" width="17.7109375" customWidth="1"/>
    <col min="6647" max="6647" width="19.7109375" bestFit="1" customWidth="1"/>
    <col min="6648" max="6648" width="15" customWidth="1"/>
    <col min="6649" max="6649" width="13.28515625" customWidth="1"/>
    <col min="6650" max="6650" width="16.85546875" customWidth="1"/>
    <col min="6651" max="6651" width="16" bestFit="1" customWidth="1"/>
    <col min="6652" max="6652" width="14.42578125" bestFit="1" customWidth="1"/>
    <col min="6653" max="6653" width="18.140625" customWidth="1"/>
    <col min="6654" max="6654" width="10.42578125" customWidth="1"/>
    <col min="6655" max="6655" width="16.42578125" customWidth="1"/>
    <col min="6656" max="6656" width="16.85546875" customWidth="1"/>
    <col min="6657" max="6657" width="17.7109375" customWidth="1"/>
    <col min="6658" max="6658" width="13.42578125" customWidth="1"/>
    <col min="6659" max="6659" width="15.42578125" customWidth="1"/>
    <col min="6660" max="6660" width="17.7109375" customWidth="1"/>
    <col min="6903" max="6903" width="19.7109375" bestFit="1" customWidth="1"/>
    <col min="6904" max="6904" width="15" customWidth="1"/>
    <col min="6905" max="6905" width="13.28515625" customWidth="1"/>
    <col min="6906" max="6906" width="16.85546875" customWidth="1"/>
    <col min="6907" max="6907" width="16" bestFit="1" customWidth="1"/>
    <col min="6908" max="6908" width="14.42578125" bestFit="1" customWidth="1"/>
    <col min="6909" max="6909" width="18.140625" customWidth="1"/>
    <col min="6910" max="6910" width="10.42578125" customWidth="1"/>
    <col min="6911" max="6911" width="16.42578125" customWidth="1"/>
    <col min="6912" max="6912" width="16.85546875" customWidth="1"/>
    <col min="6913" max="6913" width="17.7109375" customWidth="1"/>
    <col min="6914" max="6914" width="13.42578125" customWidth="1"/>
    <col min="6915" max="6915" width="15.42578125" customWidth="1"/>
    <col min="6916" max="6916" width="17.7109375" customWidth="1"/>
    <col min="7159" max="7159" width="19.7109375" bestFit="1" customWidth="1"/>
    <col min="7160" max="7160" width="15" customWidth="1"/>
    <col min="7161" max="7161" width="13.28515625" customWidth="1"/>
    <col min="7162" max="7162" width="16.85546875" customWidth="1"/>
    <col min="7163" max="7163" width="16" bestFit="1" customWidth="1"/>
    <col min="7164" max="7164" width="14.42578125" bestFit="1" customWidth="1"/>
    <col min="7165" max="7165" width="18.140625" customWidth="1"/>
    <col min="7166" max="7166" width="10.42578125" customWidth="1"/>
    <col min="7167" max="7167" width="16.42578125" customWidth="1"/>
    <col min="7168" max="7168" width="16.85546875" customWidth="1"/>
    <col min="7169" max="7169" width="17.7109375" customWidth="1"/>
    <col min="7170" max="7170" width="13.42578125" customWidth="1"/>
    <col min="7171" max="7171" width="15.42578125" customWidth="1"/>
    <col min="7172" max="7172" width="17.7109375" customWidth="1"/>
    <col min="7415" max="7415" width="19.7109375" bestFit="1" customWidth="1"/>
    <col min="7416" max="7416" width="15" customWidth="1"/>
    <col min="7417" max="7417" width="13.28515625" customWidth="1"/>
    <col min="7418" max="7418" width="16.85546875" customWidth="1"/>
    <col min="7419" max="7419" width="16" bestFit="1" customWidth="1"/>
    <col min="7420" max="7420" width="14.42578125" bestFit="1" customWidth="1"/>
    <col min="7421" max="7421" width="18.140625" customWidth="1"/>
    <col min="7422" max="7422" width="10.42578125" customWidth="1"/>
    <col min="7423" max="7423" width="16.42578125" customWidth="1"/>
    <col min="7424" max="7424" width="16.85546875" customWidth="1"/>
    <col min="7425" max="7425" width="17.7109375" customWidth="1"/>
    <col min="7426" max="7426" width="13.42578125" customWidth="1"/>
    <col min="7427" max="7427" width="15.42578125" customWidth="1"/>
    <col min="7428" max="7428" width="17.7109375" customWidth="1"/>
    <col min="7671" max="7671" width="19.7109375" bestFit="1" customWidth="1"/>
    <col min="7672" max="7672" width="15" customWidth="1"/>
    <col min="7673" max="7673" width="13.28515625" customWidth="1"/>
    <col min="7674" max="7674" width="16.85546875" customWidth="1"/>
    <col min="7675" max="7675" width="16" bestFit="1" customWidth="1"/>
    <col min="7676" max="7676" width="14.42578125" bestFit="1" customWidth="1"/>
    <col min="7677" max="7677" width="18.140625" customWidth="1"/>
    <col min="7678" max="7678" width="10.42578125" customWidth="1"/>
    <col min="7679" max="7679" width="16.42578125" customWidth="1"/>
    <col min="7680" max="7680" width="16.85546875" customWidth="1"/>
    <col min="7681" max="7681" width="17.7109375" customWidth="1"/>
    <col min="7682" max="7682" width="13.42578125" customWidth="1"/>
    <col min="7683" max="7683" width="15.42578125" customWidth="1"/>
    <col min="7684" max="7684" width="17.7109375" customWidth="1"/>
    <col min="7927" max="7927" width="19.7109375" bestFit="1" customWidth="1"/>
    <col min="7928" max="7928" width="15" customWidth="1"/>
    <col min="7929" max="7929" width="13.28515625" customWidth="1"/>
    <col min="7930" max="7930" width="16.85546875" customWidth="1"/>
    <col min="7931" max="7931" width="16" bestFit="1" customWidth="1"/>
    <col min="7932" max="7932" width="14.42578125" bestFit="1" customWidth="1"/>
    <col min="7933" max="7933" width="18.140625" customWidth="1"/>
    <col min="7934" max="7934" width="10.42578125" customWidth="1"/>
    <col min="7935" max="7935" width="16.42578125" customWidth="1"/>
    <col min="7936" max="7936" width="16.85546875" customWidth="1"/>
    <col min="7937" max="7937" width="17.7109375" customWidth="1"/>
    <col min="7938" max="7938" width="13.42578125" customWidth="1"/>
    <col min="7939" max="7939" width="15.42578125" customWidth="1"/>
    <col min="7940" max="7940" width="17.7109375" customWidth="1"/>
    <col min="8183" max="8183" width="19.7109375" bestFit="1" customWidth="1"/>
    <col min="8184" max="8184" width="15" customWidth="1"/>
    <col min="8185" max="8185" width="13.28515625" customWidth="1"/>
    <col min="8186" max="8186" width="16.85546875" customWidth="1"/>
    <col min="8187" max="8187" width="16" bestFit="1" customWidth="1"/>
    <col min="8188" max="8188" width="14.42578125" bestFit="1" customWidth="1"/>
    <col min="8189" max="8189" width="18.140625" customWidth="1"/>
    <col min="8190" max="8190" width="10.42578125" customWidth="1"/>
    <col min="8191" max="8191" width="16.42578125" customWidth="1"/>
    <col min="8192" max="8192" width="16.85546875" customWidth="1"/>
    <col min="8193" max="8193" width="17.7109375" customWidth="1"/>
    <col min="8194" max="8194" width="13.42578125" customWidth="1"/>
    <col min="8195" max="8195" width="15.42578125" customWidth="1"/>
    <col min="8196" max="8196" width="17.7109375" customWidth="1"/>
    <col min="8439" max="8439" width="19.7109375" bestFit="1" customWidth="1"/>
    <col min="8440" max="8440" width="15" customWidth="1"/>
    <col min="8441" max="8441" width="13.28515625" customWidth="1"/>
    <col min="8442" max="8442" width="16.85546875" customWidth="1"/>
    <col min="8443" max="8443" width="16" bestFit="1" customWidth="1"/>
    <col min="8444" max="8444" width="14.42578125" bestFit="1" customWidth="1"/>
    <col min="8445" max="8445" width="18.140625" customWidth="1"/>
    <col min="8446" max="8446" width="10.42578125" customWidth="1"/>
    <col min="8447" max="8447" width="16.42578125" customWidth="1"/>
    <col min="8448" max="8448" width="16.85546875" customWidth="1"/>
    <col min="8449" max="8449" width="17.7109375" customWidth="1"/>
    <col min="8450" max="8450" width="13.42578125" customWidth="1"/>
    <col min="8451" max="8451" width="15.42578125" customWidth="1"/>
    <col min="8452" max="8452" width="17.7109375" customWidth="1"/>
    <col min="8695" max="8695" width="19.7109375" bestFit="1" customWidth="1"/>
    <col min="8696" max="8696" width="15" customWidth="1"/>
    <col min="8697" max="8697" width="13.28515625" customWidth="1"/>
    <col min="8698" max="8698" width="16.85546875" customWidth="1"/>
    <col min="8699" max="8699" width="16" bestFit="1" customWidth="1"/>
    <col min="8700" max="8700" width="14.42578125" bestFit="1" customWidth="1"/>
    <col min="8701" max="8701" width="18.140625" customWidth="1"/>
    <col min="8702" max="8702" width="10.42578125" customWidth="1"/>
    <col min="8703" max="8703" width="16.42578125" customWidth="1"/>
    <col min="8704" max="8704" width="16.85546875" customWidth="1"/>
    <col min="8705" max="8705" width="17.7109375" customWidth="1"/>
    <col min="8706" max="8706" width="13.42578125" customWidth="1"/>
    <col min="8707" max="8707" width="15.42578125" customWidth="1"/>
    <col min="8708" max="8708" width="17.7109375" customWidth="1"/>
    <col min="8951" max="8951" width="19.7109375" bestFit="1" customWidth="1"/>
    <col min="8952" max="8952" width="15" customWidth="1"/>
    <col min="8953" max="8953" width="13.28515625" customWidth="1"/>
    <col min="8954" max="8954" width="16.85546875" customWidth="1"/>
    <col min="8955" max="8955" width="16" bestFit="1" customWidth="1"/>
    <col min="8956" max="8956" width="14.42578125" bestFit="1" customWidth="1"/>
    <col min="8957" max="8957" width="18.140625" customWidth="1"/>
    <col min="8958" max="8958" width="10.42578125" customWidth="1"/>
    <col min="8959" max="8959" width="16.42578125" customWidth="1"/>
    <col min="8960" max="8960" width="16.85546875" customWidth="1"/>
    <col min="8961" max="8961" width="17.7109375" customWidth="1"/>
    <col min="8962" max="8962" width="13.42578125" customWidth="1"/>
    <col min="8963" max="8963" width="15.42578125" customWidth="1"/>
    <col min="8964" max="8964" width="17.7109375" customWidth="1"/>
    <col min="9207" max="9207" width="19.7109375" bestFit="1" customWidth="1"/>
    <col min="9208" max="9208" width="15" customWidth="1"/>
    <col min="9209" max="9209" width="13.28515625" customWidth="1"/>
    <col min="9210" max="9210" width="16.85546875" customWidth="1"/>
    <col min="9211" max="9211" width="16" bestFit="1" customWidth="1"/>
    <col min="9212" max="9212" width="14.42578125" bestFit="1" customWidth="1"/>
    <col min="9213" max="9213" width="18.140625" customWidth="1"/>
    <col min="9214" max="9214" width="10.42578125" customWidth="1"/>
    <col min="9215" max="9215" width="16.42578125" customWidth="1"/>
    <col min="9216" max="9216" width="16.85546875" customWidth="1"/>
    <col min="9217" max="9217" width="17.7109375" customWidth="1"/>
    <col min="9218" max="9218" width="13.42578125" customWidth="1"/>
    <col min="9219" max="9219" width="15.42578125" customWidth="1"/>
    <col min="9220" max="9220" width="17.7109375" customWidth="1"/>
    <col min="9463" max="9463" width="19.7109375" bestFit="1" customWidth="1"/>
    <col min="9464" max="9464" width="15" customWidth="1"/>
    <col min="9465" max="9465" width="13.28515625" customWidth="1"/>
    <col min="9466" max="9466" width="16.85546875" customWidth="1"/>
    <col min="9467" max="9467" width="16" bestFit="1" customWidth="1"/>
    <col min="9468" max="9468" width="14.42578125" bestFit="1" customWidth="1"/>
    <col min="9469" max="9469" width="18.140625" customWidth="1"/>
    <col min="9470" max="9470" width="10.42578125" customWidth="1"/>
    <col min="9471" max="9471" width="16.42578125" customWidth="1"/>
    <col min="9472" max="9472" width="16.85546875" customWidth="1"/>
    <col min="9473" max="9473" width="17.7109375" customWidth="1"/>
    <col min="9474" max="9474" width="13.42578125" customWidth="1"/>
    <col min="9475" max="9475" width="15.42578125" customWidth="1"/>
    <col min="9476" max="9476" width="17.7109375" customWidth="1"/>
    <col min="9719" max="9719" width="19.7109375" bestFit="1" customWidth="1"/>
    <col min="9720" max="9720" width="15" customWidth="1"/>
    <col min="9721" max="9721" width="13.28515625" customWidth="1"/>
    <col min="9722" max="9722" width="16.85546875" customWidth="1"/>
    <col min="9723" max="9723" width="16" bestFit="1" customWidth="1"/>
    <col min="9724" max="9724" width="14.42578125" bestFit="1" customWidth="1"/>
    <col min="9725" max="9725" width="18.140625" customWidth="1"/>
    <col min="9726" max="9726" width="10.42578125" customWidth="1"/>
    <col min="9727" max="9727" width="16.42578125" customWidth="1"/>
    <col min="9728" max="9728" width="16.85546875" customWidth="1"/>
    <col min="9729" max="9729" width="17.7109375" customWidth="1"/>
    <col min="9730" max="9730" width="13.42578125" customWidth="1"/>
    <col min="9731" max="9731" width="15.42578125" customWidth="1"/>
    <col min="9732" max="9732" width="17.7109375" customWidth="1"/>
    <col min="9975" max="9975" width="19.7109375" bestFit="1" customWidth="1"/>
    <col min="9976" max="9976" width="15" customWidth="1"/>
    <col min="9977" max="9977" width="13.28515625" customWidth="1"/>
    <col min="9978" max="9978" width="16.85546875" customWidth="1"/>
    <col min="9979" max="9979" width="16" bestFit="1" customWidth="1"/>
    <col min="9980" max="9980" width="14.42578125" bestFit="1" customWidth="1"/>
    <col min="9981" max="9981" width="18.140625" customWidth="1"/>
    <col min="9982" max="9982" width="10.42578125" customWidth="1"/>
    <col min="9983" max="9983" width="16.42578125" customWidth="1"/>
    <col min="9984" max="9984" width="16.85546875" customWidth="1"/>
    <col min="9985" max="9985" width="17.7109375" customWidth="1"/>
    <col min="9986" max="9986" width="13.42578125" customWidth="1"/>
    <col min="9987" max="9987" width="15.42578125" customWidth="1"/>
    <col min="9988" max="9988" width="17.7109375" customWidth="1"/>
    <col min="10231" max="10231" width="19.7109375" bestFit="1" customWidth="1"/>
    <col min="10232" max="10232" width="15" customWidth="1"/>
    <col min="10233" max="10233" width="13.28515625" customWidth="1"/>
    <col min="10234" max="10234" width="16.85546875" customWidth="1"/>
    <col min="10235" max="10235" width="16" bestFit="1" customWidth="1"/>
    <col min="10236" max="10236" width="14.42578125" bestFit="1" customWidth="1"/>
    <col min="10237" max="10237" width="18.140625" customWidth="1"/>
    <col min="10238" max="10238" width="10.42578125" customWidth="1"/>
    <col min="10239" max="10239" width="16.42578125" customWidth="1"/>
    <col min="10240" max="10240" width="16.85546875" customWidth="1"/>
    <col min="10241" max="10241" width="17.7109375" customWidth="1"/>
    <col min="10242" max="10242" width="13.42578125" customWidth="1"/>
    <col min="10243" max="10243" width="15.42578125" customWidth="1"/>
    <col min="10244" max="10244" width="17.7109375" customWidth="1"/>
    <col min="10487" max="10487" width="19.7109375" bestFit="1" customWidth="1"/>
    <col min="10488" max="10488" width="15" customWidth="1"/>
    <col min="10489" max="10489" width="13.28515625" customWidth="1"/>
    <col min="10490" max="10490" width="16.85546875" customWidth="1"/>
    <col min="10491" max="10491" width="16" bestFit="1" customWidth="1"/>
    <col min="10492" max="10492" width="14.42578125" bestFit="1" customWidth="1"/>
    <col min="10493" max="10493" width="18.140625" customWidth="1"/>
    <col min="10494" max="10494" width="10.42578125" customWidth="1"/>
    <col min="10495" max="10495" width="16.42578125" customWidth="1"/>
    <col min="10496" max="10496" width="16.85546875" customWidth="1"/>
    <col min="10497" max="10497" width="17.7109375" customWidth="1"/>
    <col min="10498" max="10498" width="13.42578125" customWidth="1"/>
    <col min="10499" max="10499" width="15.42578125" customWidth="1"/>
    <col min="10500" max="10500" width="17.7109375" customWidth="1"/>
    <col min="10743" max="10743" width="19.7109375" bestFit="1" customWidth="1"/>
    <col min="10744" max="10744" width="15" customWidth="1"/>
    <col min="10745" max="10745" width="13.28515625" customWidth="1"/>
    <col min="10746" max="10746" width="16.85546875" customWidth="1"/>
    <col min="10747" max="10747" width="16" bestFit="1" customWidth="1"/>
    <col min="10748" max="10748" width="14.42578125" bestFit="1" customWidth="1"/>
    <col min="10749" max="10749" width="18.140625" customWidth="1"/>
    <col min="10750" max="10750" width="10.42578125" customWidth="1"/>
    <col min="10751" max="10751" width="16.42578125" customWidth="1"/>
    <col min="10752" max="10752" width="16.85546875" customWidth="1"/>
    <col min="10753" max="10753" width="17.7109375" customWidth="1"/>
    <col min="10754" max="10754" width="13.42578125" customWidth="1"/>
    <col min="10755" max="10755" width="15.42578125" customWidth="1"/>
    <col min="10756" max="10756" width="17.7109375" customWidth="1"/>
    <col min="10999" max="10999" width="19.7109375" bestFit="1" customWidth="1"/>
    <col min="11000" max="11000" width="15" customWidth="1"/>
    <col min="11001" max="11001" width="13.28515625" customWidth="1"/>
    <col min="11002" max="11002" width="16.85546875" customWidth="1"/>
    <col min="11003" max="11003" width="16" bestFit="1" customWidth="1"/>
    <col min="11004" max="11004" width="14.42578125" bestFit="1" customWidth="1"/>
    <col min="11005" max="11005" width="18.140625" customWidth="1"/>
    <col min="11006" max="11006" width="10.42578125" customWidth="1"/>
    <col min="11007" max="11007" width="16.42578125" customWidth="1"/>
    <col min="11008" max="11008" width="16.85546875" customWidth="1"/>
    <col min="11009" max="11009" width="17.7109375" customWidth="1"/>
    <col min="11010" max="11010" width="13.42578125" customWidth="1"/>
    <col min="11011" max="11011" width="15.42578125" customWidth="1"/>
    <col min="11012" max="11012" width="17.7109375" customWidth="1"/>
    <col min="11255" max="11255" width="19.7109375" bestFit="1" customWidth="1"/>
    <col min="11256" max="11256" width="15" customWidth="1"/>
    <col min="11257" max="11257" width="13.28515625" customWidth="1"/>
    <col min="11258" max="11258" width="16.85546875" customWidth="1"/>
    <col min="11259" max="11259" width="16" bestFit="1" customWidth="1"/>
    <col min="11260" max="11260" width="14.42578125" bestFit="1" customWidth="1"/>
    <col min="11261" max="11261" width="18.140625" customWidth="1"/>
    <col min="11262" max="11262" width="10.42578125" customWidth="1"/>
    <col min="11263" max="11263" width="16.42578125" customWidth="1"/>
    <col min="11264" max="11264" width="16.85546875" customWidth="1"/>
    <col min="11265" max="11265" width="17.7109375" customWidth="1"/>
    <col min="11266" max="11266" width="13.42578125" customWidth="1"/>
    <col min="11267" max="11267" width="15.42578125" customWidth="1"/>
    <col min="11268" max="11268" width="17.7109375" customWidth="1"/>
    <col min="11511" max="11511" width="19.7109375" bestFit="1" customWidth="1"/>
    <col min="11512" max="11512" width="15" customWidth="1"/>
    <col min="11513" max="11513" width="13.28515625" customWidth="1"/>
    <col min="11514" max="11514" width="16.85546875" customWidth="1"/>
    <col min="11515" max="11515" width="16" bestFit="1" customWidth="1"/>
    <col min="11516" max="11516" width="14.42578125" bestFit="1" customWidth="1"/>
    <col min="11517" max="11517" width="18.140625" customWidth="1"/>
    <col min="11518" max="11518" width="10.42578125" customWidth="1"/>
    <col min="11519" max="11519" width="16.42578125" customWidth="1"/>
    <col min="11520" max="11520" width="16.85546875" customWidth="1"/>
    <col min="11521" max="11521" width="17.7109375" customWidth="1"/>
    <col min="11522" max="11522" width="13.42578125" customWidth="1"/>
    <col min="11523" max="11523" width="15.42578125" customWidth="1"/>
    <col min="11524" max="11524" width="17.7109375" customWidth="1"/>
    <col min="11767" max="11767" width="19.7109375" bestFit="1" customWidth="1"/>
    <col min="11768" max="11768" width="15" customWidth="1"/>
    <col min="11769" max="11769" width="13.28515625" customWidth="1"/>
    <col min="11770" max="11770" width="16.85546875" customWidth="1"/>
    <col min="11771" max="11771" width="16" bestFit="1" customWidth="1"/>
    <col min="11772" max="11772" width="14.42578125" bestFit="1" customWidth="1"/>
    <col min="11773" max="11773" width="18.140625" customWidth="1"/>
    <col min="11774" max="11774" width="10.42578125" customWidth="1"/>
    <col min="11775" max="11775" width="16.42578125" customWidth="1"/>
    <col min="11776" max="11776" width="16.85546875" customWidth="1"/>
    <col min="11777" max="11777" width="17.7109375" customWidth="1"/>
    <col min="11778" max="11778" width="13.42578125" customWidth="1"/>
    <col min="11779" max="11779" width="15.42578125" customWidth="1"/>
    <col min="11780" max="11780" width="17.7109375" customWidth="1"/>
    <col min="12023" max="12023" width="19.7109375" bestFit="1" customWidth="1"/>
    <col min="12024" max="12024" width="15" customWidth="1"/>
    <col min="12025" max="12025" width="13.28515625" customWidth="1"/>
    <col min="12026" max="12026" width="16.85546875" customWidth="1"/>
    <col min="12027" max="12027" width="16" bestFit="1" customWidth="1"/>
    <col min="12028" max="12028" width="14.42578125" bestFit="1" customWidth="1"/>
    <col min="12029" max="12029" width="18.140625" customWidth="1"/>
    <col min="12030" max="12030" width="10.42578125" customWidth="1"/>
    <col min="12031" max="12031" width="16.42578125" customWidth="1"/>
    <col min="12032" max="12032" width="16.85546875" customWidth="1"/>
    <col min="12033" max="12033" width="17.7109375" customWidth="1"/>
    <col min="12034" max="12034" width="13.42578125" customWidth="1"/>
    <col min="12035" max="12035" width="15.42578125" customWidth="1"/>
    <col min="12036" max="12036" width="17.7109375" customWidth="1"/>
    <col min="12279" max="12279" width="19.7109375" bestFit="1" customWidth="1"/>
    <col min="12280" max="12280" width="15" customWidth="1"/>
    <col min="12281" max="12281" width="13.28515625" customWidth="1"/>
    <col min="12282" max="12282" width="16.85546875" customWidth="1"/>
    <col min="12283" max="12283" width="16" bestFit="1" customWidth="1"/>
    <col min="12284" max="12284" width="14.42578125" bestFit="1" customWidth="1"/>
    <col min="12285" max="12285" width="18.140625" customWidth="1"/>
    <col min="12286" max="12286" width="10.42578125" customWidth="1"/>
    <col min="12287" max="12287" width="16.42578125" customWidth="1"/>
    <col min="12288" max="12288" width="16.85546875" customWidth="1"/>
    <col min="12289" max="12289" width="17.7109375" customWidth="1"/>
    <col min="12290" max="12290" width="13.42578125" customWidth="1"/>
    <col min="12291" max="12291" width="15.42578125" customWidth="1"/>
    <col min="12292" max="12292" width="17.7109375" customWidth="1"/>
    <col min="12535" max="12535" width="19.7109375" bestFit="1" customWidth="1"/>
    <col min="12536" max="12536" width="15" customWidth="1"/>
    <col min="12537" max="12537" width="13.28515625" customWidth="1"/>
    <col min="12538" max="12538" width="16.85546875" customWidth="1"/>
    <col min="12539" max="12539" width="16" bestFit="1" customWidth="1"/>
    <col min="12540" max="12540" width="14.42578125" bestFit="1" customWidth="1"/>
    <col min="12541" max="12541" width="18.140625" customWidth="1"/>
    <col min="12542" max="12542" width="10.42578125" customWidth="1"/>
    <col min="12543" max="12543" width="16.42578125" customWidth="1"/>
    <col min="12544" max="12544" width="16.85546875" customWidth="1"/>
    <col min="12545" max="12545" width="17.7109375" customWidth="1"/>
    <col min="12546" max="12546" width="13.42578125" customWidth="1"/>
    <col min="12547" max="12547" width="15.42578125" customWidth="1"/>
    <col min="12548" max="12548" width="17.7109375" customWidth="1"/>
    <col min="12791" max="12791" width="19.7109375" bestFit="1" customWidth="1"/>
    <col min="12792" max="12792" width="15" customWidth="1"/>
    <col min="12793" max="12793" width="13.28515625" customWidth="1"/>
    <col min="12794" max="12794" width="16.85546875" customWidth="1"/>
    <col min="12795" max="12795" width="16" bestFit="1" customWidth="1"/>
    <col min="12796" max="12796" width="14.42578125" bestFit="1" customWidth="1"/>
    <col min="12797" max="12797" width="18.140625" customWidth="1"/>
    <col min="12798" max="12798" width="10.42578125" customWidth="1"/>
    <col min="12799" max="12799" width="16.42578125" customWidth="1"/>
    <col min="12800" max="12800" width="16.85546875" customWidth="1"/>
    <col min="12801" max="12801" width="17.7109375" customWidth="1"/>
    <col min="12802" max="12802" width="13.42578125" customWidth="1"/>
    <col min="12803" max="12803" width="15.42578125" customWidth="1"/>
    <col min="12804" max="12804" width="17.7109375" customWidth="1"/>
    <col min="13047" max="13047" width="19.7109375" bestFit="1" customWidth="1"/>
    <col min="13048" max="13048" width="15" customWidth="1"/>
    <col min="13049" max="13049" width="13.28515625" customWidth="1"/>
    <col min="13050" max="13050" width="16.85546875" customWidth="1"/>
    <col min="13051" max="13051" width="16" bestFit="1" customWidth="1"/>
    <col min="13052" max="13052" width="14.42578125" bestFit="1" customWidth="1"/>
    <col min="13053" max="13053" width="18.140625" customWidth="1"/>
    <col min="13054" max="13054" width="10.42578125" customWidth="1"/>
    <col min="13055" max="13055" width="16.42578125" customWidth="1"/>
    <col min="13056" max="13056" width="16.85546875" customWidth="1"/>
    <col min="13057" max="13057" width="17.7109375" customWidth="1"/>
    <col min="13058" max="13058" width="13.42578125" customWidth="1"/>
    <col min="13059" max="13059" width="15.42578125" customWidth="1"/>
    <col min="13060" max="13060" width="17.7109375" customWidth="1"/>
    <col min="13303" max="13303" width="19.7109375" bestFit="1" customWidth="1"/>
    <col min="13304" max="13304" width="15" customWidth="1"/>
    <col min="13305" max="13305" width="13.28515625" customWidth="1"/>
    <col min="13306" max="13306" width="16.85546875" customWidth="1"/>
    <col min="13307" max="13307" width="16" bestFit="1" customWidth="1"/>
    <col min="13308" max="13308" width="14.42578125" bestFit="1" customWidth="1"/>
    <col min="13309" max="13309" width="18.140625" customWidth="1"/>
    <col min="13310" max="13310" width="10.42578125" customWidth="1"/>
    <col min="13311" max="13311" width="16.42578125" customWidth="1"/>
    <col min="13312" max="13312" width="16.85546875" customWidth="1"/>
    <col min="13313" max="13313" width="17.7109375" customWidth="1"/>
    <col min="13314" max="13314" width="13.42578125" customWidth="1"/>
    <col min="13315" max="13315" width="15.42578125" customWidth="1"/>
    <col min="13316" max="13316" width="17.7109375" customWidth="1"/>
    <col min="13559" max="13559" width="19.7109375" bestFit="1" customWidth="1"/>
    <col min="13560" max="13560" width="15" customWidth="1"/>
    <col min="13561" max="13561" width="13.28515625" customWidth="1"/>
    <col min="13562" max="13562" width="16.85546875" customWidth="1"/>
    <col min="13563" max="13563" width="16" bestFit="1" customWidth="1"/>
    <col min="13564" max="13564" width="14.42578125" bestFit="1" customWidth="1"/>
    <col min="13565" max="13565" width="18.140625" customWidth="1"/>
    <col min="13566" max="13566" width="10.42578125" customWidth="1"/>
    <col min="13567" max="13567" width="16.42578125" customWidth="1"/>
    <col min="13568" max="13568" width="16.85546875" customWidth="1"/>
    <col min="13569" max="13569" width="17.7109375" customWidth="1"/>
    <col min="13570" max="13570" width="13.42578125" customWidth="1"/>
    <col min="13571" max="13571" width="15.42578125" customWidth="1"/>
    <col min="13572" max="13572" width="17.7109375" customWidth="1"/>
    <col min="13815" max="13815" width="19.7109375" bestFit="1" customWidth="1"/>
    <col min="13816" max="13816" width="15" customWidth="1"/>
    <col min="13817" max="13817" width="13.28515625" customWidth="1"/>
    <col min="13818" max="13818" width="16.85546875" customWidth="1"/>
    <col min="13819" max="13819" width="16" bestFit="1" customWidth="1"/>
    <col min="13820" max="13820" width="14.42578125" bestFit="1" customWidth="1"/>
    <col min="13821" max="13821" width="18.140625" customWidth="1"/>
    <col min="13822" max="13822" width="10.42578125" customWidth="1"/>
    <col min="13823" max="13823" width="16.42578125" customWidth="1"/>
    <col min="13824" max="13824" width="16.85546875" customWidth="1"/>
    <col min="13825" max="13825" width="17.7109375" customWidth="1"/>
    <col min="13826" max="13826" width="13.42578125" customWidth="1"/>
    <col min="13827" max="13827" width="15.42578125" customWidth="1"/>
    <col min="13828" max="13828" width="17.7109375" customWidth="1"/>
    <col min="14071" max="14071" width="19.7109375" bestFit="1" customWidth="1"/>
    <col min="14072" max="14072" width="15" customWidth="1"/>
    <col min="14073" max="14073" width="13.28515625" customWidth="1"/>
    <col min="14074" max="14074" width="16.85546875" customWidth="1"/>
    <col min="14075" max="14075" width="16" bestFit="1" customWidth="1"/>
    <col min="14076" max="14076" width="14.42578125" bestFit="1" customWidth="1"/>
    <col min="14077" max="14077" width="18.140625" customWidth="1"/>
    <col min="14078" max="14078" width="10.42578125" customWidth="1"/>
    <col min="14079" max="14079" width="16.42578125" customWidth="1"/>
    <col min="14080" max="14080" width="16.85546875" customWidth="1"/>
    <col min="14081" max="14081" width="17.7109375" customWidth="1"/>
    <col min="14082" max="14082" width="13.42578125" customWidth="1"/>
    <col min="14083" max="14083" width="15.42578125" customWidth="1"/>
    <col min="14084" max="14084" width="17.7109375" customWidth="1"/>
    <col min="14327" max="14327" width="19.7109375" bestFit="1" customWidth="1"/>
    <col min="14328" max="14328" width="15" customWidth="1"/>
    <col min="14329" max="14329" width="13.28515625" customWidth="1"/>
    <col min="14330" max="14330" width="16.85546875" customWidth="1"/>
    <col min="14331" max="14331" width="16" bestFit="1" customWidth="1"/>
    <col min="14332" max="14332" width="14.42578125" bestFit="1" customWidth="1"/>
    <col min="14333" max="14333" width="18.140625" customWidth="1"/>
    <col min="14334" max="14334" width="10.42578125" customWidth="1"/>
    <col min="14335" max="14335" width="16.42578125" customWidth="1"/>
    <col min="14336" max="14336" width="16.85546875" customWidth="1"/>
    <col min="14337" max="14337" width="17.7109375" customWidth="1"/>
    <col min="14338" max="14338" width="13.42578125" customWidth="1"/>
    <col min="14339" max="14339" width="15.42578125" customWidth="1"/>
    <col min="14340" max="14340" width="17.7109375" customWidth="1"/>
    <col min="14583" max="14583" width="19.7109375" bestFit="1" customWidth="1"/>
    <col min="14584" max="14584" width="15" customWidth="1"/>
    <col min="14585" max="14585" width="13.28515625" customWidth="1"/>
    <col min="14586" max="14586" width="16.85546875" customWidth="1"/>
    <col min="14587" max="14587" width="16" bestFit="1" customWidth="1"/>
    <col min="14588" max="14588" width="14.42578125" bestFit="1" customWidth="1"/>
    <col min="14589" max="14589" width="18.140625" customWidth="1"/>
    <col min="14590" max="14590" width="10.42578125" customWidth="1"/>
    <col min="14591" max="14591" width="16.42578125" customWidth="1"/>
    <col min="14592" max="14592" width="16.85546875" customWidth="1"/>
    <col min="14593" max="14593" width="17.7109375" customWidth="1"/>
    <col min="14594" max="14594" width="13.42578125" customWidth="1"/>
    <col min="14595" max="14595" width="15.42578125" customWidth="1"/>
    <col min="14596" max="14596" width="17.7109375" customWidth="1"/>
    <col min="14839" max="14839" width="19.7109375" bestFit="1" customWidth="1"/>
    <col min="14840" max="14840" width="15" customWidth="1"/>
    <col min="14841" max="14841" width="13.28515625" customWidth="1"/>
    <col min="14842" max="14842" width="16.85546875" customWidth="1"/>
    <col min="14843" max="14843" width="16" bestFit="1" customWidth="1"/>
    <col min="14844" max="14844" width="14.42578125" bestFit="1" customWidth="1"/>
    <col min="14845" max="14845" width="18.140625" customWidth="1"/>
    <col min="14846" max="14846" width="10.42578125" customWidth="1"/>
    <col min="14847" max="14847" width="16.42578125" customWidth="1"/>
    <col min="14848" max="14848" width="16.85546875" customWidth="1"/>
    <col min="14849" max="14849" width="17.7109375" customWidth="1"/>
    <col min="14850" max="14850" width="13.42578125" customWidth="1"/>
    <col min="14851" max="14851" width="15.42578125" customWidth="1"/>
    <col min="14852" max="14852" width="17.7109375" customWidth="1"/>
    <col min="15095" max="15095" width="19.7109375" bestFit="1" customWidth="1"/>
    <col min="15096" max="15096" width="15" customWidth="1"/>
    <col min="15097" max="15097" width="13.28515625" customWidth="1"/>
    <col min="15098" max="15098" width="16.85546875" customWidth="1"/>
    <col min="15099" max="15099" width="16" bestFit="1" customWidth="1"/>
    <col min="15100" max="15100" width="14.42578125" bestFit="1" customWidth="1"/>
    <col min="15101" max="15101" width="18.140625" customWidth="1"/>
    <col min="15102" max="15102" width="10.42578125" customWidth="1"/>
    <col min="15103" max="15103" width="16.42578125" customWidth="1"/>
    <col min="15104" max="15104" width="16.85546875" customWidth="1"/>
    <col min="15105" max="15105" width="17.7109375" customWidth="1"/>
    <col min="15106" max="15106" width="13.42578125" customWidth="1"/>
    <col min="15107" max="15107" width="15.42578125" customWidth="1"/>
    <col min="15108" max="15108" width="17.7109375" customWidth="1"/>
    <col min="15351" max="15351" width="19.7109375" bestFit="1" customWidth="1"/>
    <col min="15352" max="15352" width="15" customWidth="1"/>
    <col min="15353" max="15353" width="13.28515625" customWidth="1"/>
    <col min="15354" max="15354" width="16.85546875" customWidth="1"/>
    <col min="15355" max="15355" width="16" bestFit="1" customWidth="1"/>
    <col min="15356" max="15356" width="14.42578125" bestFit="1" customWidth="1"/>
    <col min="15357" max="15357" width="18.140625" customWidth="1"/>
    <col min="15358" max="15358" width="10.42578125" customWidth="1"/>
    <col min="15359" max="15359" width="16.42578125" customWidth="1"/>
    <col min="15360" max="15360" width="16.85546875" customWidth="1"/>
    <col min="15361" max="15361" width="17.7109375" customWidth="1"/>
    <col min="15362" max="15362" width="13.42578125" customWidth="1"/>
    <col min="15363" max="15363" width="15.42578125" customWidth="1"/>
    <col min="15364" max="15364" width="17.7109375" customWidth="1"/>
    <col min="15607" max="15607" width="19.7109375" bestFit="1" customWidth="1"/>
    <col min="15608" max="15608" width="15" customWidth="1"/>
    <col min="15609" max="15609" width="13.28515625" customWidth="1"/>
    <col min="15610" max="15610" width="16.85546875" customWidth="1"/>
    <col min="15611" max="15611" width="16" bestFit="1" customWidth="1"/>
    <col min="15612" max="15612" width="14.42578125" bestFit="1" customWidth="1"/>
    <col min="15613" max="15613" width="18.140625" customWidth="1"/>
    <col min="15614" max="15614" width="10.42578125" customWidth="1"/>
    <col min="15615" max="15615" width="16.42578125" customWidth="1"/>
    <col min="15616" max="15616" width="16.85546875" customWidth="1"/>
    <col min="15617" max="15617" width="17.7109375" customWidth="1"/>
    <col min="15618" max="15618" width="13.42578125" customWidth="1"/>
    <col min="15619" max="15619" width="15.42578125" customWidth="1"/>
    <col min="15620" max="15620" width="17.7109375" customWidth="1"/>
    <col min="15863" max="15863" width="19.7109375" bestFit="1" customWidth="1"/>
    <col min="15864" max="15864" width="15" customWidth="1"/>
    <col min="15865" max="15865" width="13.28515625" customWidth="1"/>
    <col min="15866" max="15866" width="16.85546875" customWidth="1"/>
    <col min="15867" max="15867" width="16" bestFit="1" customWidth="1"/>
    <col min="15868" max="15868" width="14.42578125" bestFit="1" customWidth="1"/>
    <col min="15869" max="15869" width="18.140625" customWidth="1"/>
    <col min="15870" max="15870" width="10.42578125" customWidth="1"/>
    <col min="15871" max="15871" width="16.42578125" customWidth="1"/>
    <col min="15872" max="15872" width="16.85546875" customWidth="1"/>
    <col min="15873" max="15873" width="17.7109375" customWidth="1"/>
    <col min="15874" max="15874" width="13.42578125" customWidth="1"/>
    <col min="15875" max="15875" width="15.42578125" customWidth="1"/>
    <col min="15876" max="15876" width="17.7109375" customWidth="1"/>
    <col min="16119" max="16119" width="19.7109375" bestFit="1" customWidth="1"/>
    <col min="16120" max="16120" width="15" customWidth="1"/>
    <col min="16121" max="16121" width="13.28515625" customWidth="1"/>
    <col min="16122" max="16122" width="16.85546875" customWidth="1"/>
    <col min="16123" max="16123" width="16" bestFit="1" customWidth="1"/>
    <col min="16124" max="16124" width="14.42578125" bestFit="1" customWidth="1"/>
    <col min="16125" max="16125" width="18.140625" customWidth="1"/>
    <col min="16126" max="16126" width="10.42578125" customWidth="1"/>
    <col min="16127" max="16127" width="16.42578125" customWidth="1"/>
    <col min="16128" max="16128" width="16.85546875" customWidth="1"/>
    <col min="16129" max="16129" width="17.7109375" customWidth="1"/>
    <col min="16130" max="16130" width="13.42578125" customWidth="1"/>
    <col min="16131" max="16131" width="15.42578125" customWidth="1"/>
    <col min="16132" max="16132" width="17.7109375" customWidth="1"/>
  </cols>
  <sheetData>
    <row r="1" spans="1:9" ht="45" customHeight="1" x14ac:dyDescent="0.2">
      <c r="A1" s="74" t="s">
        <v>10141</v>
      </c>
      <c r="B1" s="74"/>
      <c r="C1" s="74"/>
      <c r="D1" s="74"/>
      <c r="E1" s="74"/>
      <c r="F1" s="74"/>
      <c r="G1" s="74"/>
      <c r="H1" s="74"/>
      <c r="I1" s="74"/>
    </row>
    <row r="2" spans="1:9" ht="114.75" x14ac:dyDescent="0.2">
      <c r="A2" s="49"/>
      <c r="B2" s="50" t="s">
        <v>10131</v>
      </c>
      <c r="C2" s="50" t="s">
        <v>10132</v>
      </c>
      <c r="D2" s="50" t="s">
        <v>10133</v>
      </c>
      <c r="E2" s="51" t="s">
        <v>10134</v>
      </c>
      <c r="F2" s="51" t="s">
        <v>10135</v>
      </c>
      <c r="G2" s="52" t="s">
        <v>10136</v>
      </c>
      <c r="H2" s="53" t="s">
        <v>10137</v>
      </c>
      <c r="I2" s="54" t="s">
        <v>10138</v>
      </c>
    </row>
    <row r="3" spans="1:9" x14ac:dyDescent="0.2">
      <c r="A3" s="55" t="s">
        <v>32</v>
      </c>
      <c r="B3" s="56">
        <v>2302923</v>
      </c>
      <c r="C3" s="56">
        <v>246065</v>
      </c>
      <c r="D3" s="56">
        <v>4235352.68</v>
      </c>
      <c r="E3" s="57">
        <v>952847.82000000007</v>
      </c>
      <c r="F3" s="58">
        <f>SUM(B3:E3)</f>
        <v>7737188.5</v>
      </c>
      <c r="G3" s="59">
        <v>420819.45</v>
      </c>
      <c r="H3" s="60">
        <v>2238624.2400000002</v>
      </c>
      <c r="I3" s="61">
        <v>701720.48</v>
      </c>
    </row>
    <row r="4" spans="1:9" x14ac:dyDescent="0.2">
      <c r="A4" s="55" t="s">
        <v>4</v>
      </c>
      <c r="B4" s="56">
        <v>689196</v>
      </c>
      <c r="C4" s="56">
        <v>106272</v>
      </c>
      <c r="D4" s="56">
        <v>1206303.18</v>
      </c>
      <c r="E4" s="57">
        <v>13000</v>
      </c>
      <c r="F4" s="58">
        <f t="shared" ref="F4:F22" si="0">SUM(B4:E4)</f>
        <v>2014771.18</v>
      </c>
      <c r="G4" s="59">
        <v>1800</v>
      </c>
      <c r="H4" s="60">
        <v>623202.04</v>
      </c>
      <c r="I4" s="61">
        <v>718469</v>
      </c>
    </row>
    <row r="5" spans="1:9" x14ac:dyDescent="0.2">
      <c r="A5" s="55" t="s">
        <v>29</v>
      </c>
      <c r="B5" s="56">
        <v>284784</v>
      </c>
      <c r="C5" s="56">
        <v>264669</v>
      </c>
      <c r="D5" s="56">
        <v>400212.76</v>
      </c>
      <c r="E5" s="57">
        <v>2703.95</v>
      </c>
      <c r="F5" s="58">
        <f t="shared" si="0"/>
        <v>952369.71</v>
      </c>
      <c r="G5" s="59">
        <v>3850</v>
      </c>
      <c r="H5" s="60">
        <v>123725</v>
      </c>
      <c r="I5" s="61">
        <v>741872.71000000008</v>
      </c>
    </row>
    <row r="6" spans="1:9" x14ac:dyDescent="0.2">
      <c r="A6" s="55" t="s">
        <v>5</v>
      </c>
      <c r="B6" s="56">
        <v>68213</v>
      </c>
      <c r="C6" s="56">
        <v>24503</v>
      </c>
      <c r="D6" s="56">
        <v>160485.72</v>
      </c>
      <c r="E6" s="57">
        <v>0</v>
      </c>
      <c r="F6" s="58">
        <f t="shared" si="0"/>
        <v>253201.72</v>
      </c>
      <c r="G6" s="59">
        <v>29708</v>
      </c>
      <c r="H6" s="60">
        <v>200916</v>
      </c>
      <c r="I6" s="61">
        <v>34834.9979792413</v>
      </c>
    </row>
    <row r="7" spans="1:9" x14ac:dyDescent="0.2">
      <c r="A7" s="55" t="s">
        <v>113</v>
      </c>
      <c r="B7" s="56">
        <v>389296</v>
      </c>
      <c r="C7" s="56">
        <v>147081</v>
      </c>
      <c r="D7" s="56">
        <v>253204.22999999998</v>
      </c>
      <c r="E7" s="57">
        <v>0</v>
      </c>
      <c r="F7" s="58">
        <f t="shared" si="0"/>
        <v>789581.23</v>
      </c>
      <c r="G7" s="59">
        <v>0</v>
      </c>
      <c r="H7" s="60">
        <v>0</v>
      </c>
      <c r="I7" s="61">
        <v>312516.05999999994</v>
      </c>
    </row>
    <row r="8" spans="1:9" x14ac:dyDescent="0.2">
      <c r="A8" s="55" t="s">
        <v>6</v>
      </c>
      <c r="B8" s="56">
        <v>238243</v>
      </c>
      <c r="C8" s="56">
        <v>127518</v>
      </c>
      <c r="D8" s="56">
        <v>148632</v>
      </c>
      <c r="E8" s="57">
        <v>30541</v>
      </c>
      <c r="F8" s="58">
        <f t="shared" si="0"/>
        <v>544934</v>
      </c>
      <c r="G8" s="59">
        <v>8300</v>
      </c>
      <c r="H8" s="60">
        <v>99049</v>
      </c>
      <c r="I8" s="61">
        <v>632696</v>
      </c>
    </row>
    <row r="9" spans="1:9" x14ac:dyDescent="0.2">
      <c r="A9" s="55" t="s">
        <v>7</v>
      </c>
      <c r="B9" s="56">
        <v>284750</v>
      </c>
      <c r="C9" s="56">
        <v>88739</v>
      </c>
      <c r="D9" s="56">
        <v>258843.36000000002</v>
      </c>
      <c r="E9" s="57">
        <v>64106.92</v>
      </c>
      <c r="F9" s="58">
        <f t="shared" si="0"/>
        <v>696439.28</v>
      </c>
      <c r="G9" s="59">
        <v>1120</v>
      </c>
      <c r="H9" s="60">
        <v>247513.57</v>
      </c>
      <c r="I9" s="61">
        <v>869780.49</v>
      </c>
    </row>
    <row r="10" spans="1:9" x14ac:dyDescent="0.2">
      <c r="A10" s="55" t="s">
        <v>31</v>
      </c>
      <c r="B10" s="56">
        <v>219641</v>
      </c>
      <c r="C10" s="56">
        <v>101478</v>
      </c>
      <c r="D10" s="56">
        <v>331138.40000000002</v>
      </c>
      <c r="E10" s="57">
        <v>0</v>
      </c>
      <c r="F10" s="58">
        <f t="shared" si="0"/>
        <v>652257.4</v>
      </c>
      <c r="G10" s="59">
        <v>37330</v>
      </c>
      <c r="H10" s="60">
        <v>45731.6</v>
      </c>
      <c r="I10" s="61">
        <v>301197.79381004861</v>
      </c>
    </row>
    <row r="11" spans="1:9" x14ac:dyDescent="0.2">
      <c r="A11" s="55" t="s">
        <v>30</v>
      </c>
      <c r="B11" s="56">
        <v>1799351</v>
      </c>
      <c r="C11" s="56">
        <v>226597</v>
      </c>
      <c r="D11" s="56">
        <v>2908681.75</v>
      </c>
      <c r="E11" s="57">
        <v>302638.2</v>
      </c>
      <c r="F11" s="58">
        <f t="shared" si="0"/>
        <v>5237267.95</v>
      </c>
      <c r="G11" s="59">
        <v>1041091.77</v>
      </c>
      <c r="H11" s="60">
        <v>1149299.26</v>
      </c>
      <c r="I11" s="61">
        <v>2188977.0952607295</v>
      </c>
    </row>
    <row r="12" spans="1:9" x14ac:dyDescent="0.2">
      <c r="A12" s="55" t="s">
        <v>8</v>
      </c>
      <c r="B12" s="56">
        <v>989959</v>
      </c>
      <c r="C12" s="56">
        <v>429107</v>
      </c>
      <c r="D12" s="56">
        <v>998887.86</v>
      </c>
      <c r="E12" s="57">
        <v>124167.33</v>
      </c>
      <c r="F12" s="58">
        <f t="shared" si="0"/>
        <v>2542121.19</v>
      </c>
      <c r="G12" s="59">
        <v>634537.52999999991</v>
      </c>
      <c r="H12" s="60">
        <v>803415.60000000009</v>
      </c>
      <c r="I12" s="61">
        <v>523882.69999999995</v>
      </c>
    </row>
    <row r="13" spans="1:9" x14ac:dyDescent="0.2">
      <c r="A13" s="55" t="s">
        <v>9</v>
      </c>
      <c r="B13" s="56">
        <v>683353</v>
      </c>
      <c r="C13" s="56">
        <v>238464</v>
      </c>
      <c r="D13" s="56">
        <v>1071500.78</v>
      </c>
      <c r="E13" s="57">
        <v>134375.5</v>
      </c>
      <c r="F13" s="58">
        <f t="shared" si="0"/>
        <v>2127693.2800000003</v>
      </c>
      <c r="G13" s="59">
        <v>1965083.7900000003</v>
      </c>
      <c r="H13" s="60">
        <v>387762.65000000008</v>
      </c>
      <c r="I13" s="61">
        <v>1125231.3700000001</v>
      </c>
    </row>
    <row r="14" spans="1:9" x14ac:dyDescent="0.2">
      <c r="A14" s="55" t="s">
        <v>10</v>
      </c>
      <c r="B14" s="56">
        <v>40878</v>
      </c>
      <c r="C14" s="56">
        <v>15110</v>
      </c>
      <c r="D14" s="56">
        <v>82544.5</v>
      </c>
      <c r="E14" s="57">
        <v>87500</v>
      </c>
      <c r="F14" s="58">
        <f t="shared" si="0"/>
        <v>226032.5</v>
      </c>
      <c r="G14" s="59">
        <v>4600</v>
      </c>
      <c r="H14" s="60">
        <v>232749.19</v>
      </c>
      <c r="I14" s="61">
        <v>185400</v>
      </c>
    </row>
    <row r="15" spans="1:9" x14ac:dyDescent="0.2">
      <c r="A15" s="55" t="s">
        <v>11</v>
      </c>
      <c r="B15" s="56">
        <v>431652</v>
      </c>
      <c r="C15" s="56">
        <v>33617</v>
      </c>
      <c r="D15" s="56">
        <v>49140.81</v>
      </c>
      <c r="E15" s="57">
        <v>10400</v>
      </c>
      <c r="F15" s="58">
        <f t="shared" si="0"/>
        <v>524809.81000000006</v>
      </c>
      <c r="G15" s="59">
        <v>157482</v>
      </c>
      <c r="H15" s="60">
        <v>107542</v>
      </c>
      <c r="I15" s="61">
        <v>1036792.4</v>
      </c>
    </row>
    <row r="16" spans="1:9" x14ac:dyDescent="0.2">
      <c r="A16" s="55" t="s">
        <v>12</v>
      </c>
      <c r="B16" s="56">
        <v>582766</v>
      </c>
      <c r="C16" s="56">
        <v>164373</v>
      </c>
      <c r="D16" s="56">
        <v>408382.5</v>
      </c>
      <c r="E16" s="57">
        <v>0</v>
      </c>
      <c r="F16" s="58">
        <f t="shared" si="0"/>
        <v>1155521.5</v>
      </c>
      <c r="G16" s="59">
        <v>0</v>
      </c>
      <c r="H16" s="60">
        <v>160134.36000000002</v>
      </c>
      <c r="I16" s="61">
        <v>1453731.8599999999</v>
      </c>
    </row>
    <row r="17" spans="1:9" x14ac:dyDescent="0.2">
      <c r="A17" s="55" t="s">
        <v>13</v>
      </c>
      <c r="B17" s="56">
        <v>288118</v>
      </c>
      <c r="C17" s="56">
        <v>120742</v>
      </c>
      <c r="D17" s="56">
        <v>545182</v>
      </c>
      <c r="E17" s="57">
        <v>538845.18999999994</v>
      </c>
      <c r="F17" s="58">
        <f t="shared" si="0"/>
        <v>1492887.19</v>
      </c>
      <c r="G17" s="59">
        <v>34701</v>
      </c>
      <c r="H17" s="60">
        <v>40508</v>
      </c>
      <c r="I17" s="61">
        <v>274490.13</v>
      </c>
    </row>
    <row r="18" spans="1:9" x14ac:dyDescent="0.2">
      <c r="A18" s="55" t="s">
        <v>33</v>
      </c>
      <c r="B18" s="56">
        <v>3206</v>
      </c>
      <c r="C18" s="56">
        <v>11188</v>
      </c>
      <c r="D18" s="56">
        <v>28815.5</v>
      </c>
      <c r="E18" s="57">
        <v>129204.02</v>
      </c>
      <c r="F18" s="58">
        <f t="shared" si="0"/>
        <v>172413.52000000002</v>
      </c>
      <c r="G18" s="59">
        <v>46450</v>
      </c>
      <c r="H18" s="60">
        <v>18939.21</v>
      </c>
      <c r="I18" s="61">
        <v>191066.2</v>
      </c>
    </row>
    <row r="19" spans="1:9" x14ac:dyDescent="0.2">
      <c r="A19" s="55" t="s">
        <v>14</v>
      </c>
      <c r="B19" s="56">
        <v>0</v>
      </c>
      <c r="C19" s="56">
        <v>68163</v>
      </c>
      <c r="D19" s="56">
        <v>8880</v>
      </c>
      <c r="E19" s="57">
        <v>60094.81</v>
      </c>
      <c r="F19" s="58">
        <f t="shared" si="0"/>
        <v>137137.81</v>
      </c>
      <c r="G19" s="59">
        <v>8720</v>
      </c>
      <c r="H19" s="60">
        <v>0</v>
      </c>
      <c r="I19" s="61">
        <v>230459.94</v>
      </c>
    </row>
    <row r="20" spans="1:9" x14ac:dyDescent="0.2">
      <c r="A20" s="55" t="s">
        <v>27</v>
      </c>
      <c r="B20" s="56">
        <v>0</v>
      </c>
      <c r="C20" s="56">
        <v>27907</v>
      </c>
      <c r="D20" s="56">
        <v>0</v>
      </c>
      <c r="E20" s="57">
        <v>47980</v>
      </c>
      <c r="F20" s="58">
        <f t="shared" si="0"/>
        <v>75887</v>
      </c>
      <c r="G20" s="59">
        <v>2200</v>
      </c>
      <c r="H20" s="60">
        <v>0</v>
      </c>
      <c r="I20" s="61">
        <v>132711.5</v>
      </c>
    </row>
    <row r="21" spans="1:9" x14ac:dyDescent="0.2">
      <c r="A21" s="55" t="s">
        <v>28</v>
      </c>
      <c r="B21" s="56">
        <v>62079</v>
      </c>
      <c r="C21" s="56">
        <v>40798</v>
      </c>
      <c r="D21" s="56">
        <v>4550.3</v>
      </c>
      <c r="E21" s="57">
        <v>0</v>
      </c>
      <c r="F21" s="58">
        <f t="shared" si="0"/>
        <v>107427.3</v>
      </c>
      <c r="G21" s="59">
        <v>26540</v>
      </c>
      <c r="H21" s="60">
        <v>63713.08</v>
      </c>
      <c r="I21" s="61">
        <v>367558.83999999997</v>
      </c>
    </row>
    <row r="22" spans="1:9" x14ac:dyDescent="0.2">
      <c r="A22" s="55" t="s">
        <v>19</v>
      </c>
      <c r="B22" s="56">
        <v>5367</v>
      </c>
      <c r="C22" s="56">
        <v>15662</v>
      </c>
      <c r="D22" s="56">
        <v>0</v>
      </c>
      <c r="E22" s="57">
        <v>4000</v>
      </c>
      <c r="F22" s="58">
        <f t="shared" si="0"/>
        <v>25029</v>
      </c>
      <c r="G22" s="59">
        <v>0</v>
      </c>
      <c r="H22" s="60">
        <v>0</v>
      </c>
      <c r="I22" s="61">
        <v>637698</v>
      </c>
    </row>
    <row r="23" spans="1:9" x14ac:dyDescent="0.2">
      <c r="A23" s="62" t="s">
        <v>10139</v>
      </c>
      <c r="B23" s="63">
        <f t="shared" ref="B23:G23" si="1">+SUM(B3:B22)</f>
        <v>9363775</v>
      </c>
      <c r="C23" s="63">
        <f t="shared" si="1"/>
        <v>2498053</v>
      </c>
      <c r="D23" s="63">
        <f t="shared" si="1"/>
        <v>13100738.329999998</v>
      </c>
      <c r="E23" s="63">
        <f t="shared" si="1"/>
        <v>2502404.7400000002</v>
      </c>
      <c r="F23" s="64">
        <f t="shared" si="1"/>
        <v>27464971.070000004</v>
      </c>
      <c r="G23" s="65">
        <f t="shared" si="1"/>
        <v>4424333.54</v>
      </c>
      <c r="H23" s="66">
        <f>SUM(H3:H22)</f>
        <v>6542824.8000000017</v>
      </c>
      <c r="I23" s="67">
        <f>SUM(I3:I22)</f>
        <v>12661087.567050019</v>
      </c>
    </row>
    <row r="25" spans="1:9" ht="31.5" customHeight="1" x14ac:dyDescent="0.2">
      <c r="A25" s="75" t="s">
        <v>10140</v>
      </c>
      <c r="B25" s="75"/>
      <c r="C25" s="75"/>
      <c r="D25" s="75"/>
      <c r="E25" s="75"/>
      <c r="F25" s="75"/>
      <c r="G25" s="75"/>
      <c r="H25" s="75"/>
      <c r="I25" s="75"/>
    </row>
    <row r="26" spans="1:9" ht="29.25" customHeight="1" x14ac:dyDescent="0.2">
      <c r="A26" s="75" t="s">
        <v>10142</v>
      </c>
      <c r="B26" s="75"/>
      <c r="C26" s="75"/>
      <c r="D26" s="75"/>
      <c r="E26" s="75"/>
      <c r="F26" s="75"/>
      <c r="G26" s="75"/>
      <c r="H26" s="75"/>
      <c r="I26" s="75"/>
    </row>
    <row r="27" spans="1:9" x14ac:dyDescent="0.2">
      <c r="G27" s="68"/>
    </row>
    <row r="28" spans="1:9" ht="12.75" customHeight="1" x14ac:dyDescent="0.2">
      <c r="G28" s="68"/>
    </row>
    <row r="29" spans="1:9" x14ac:dyDescent="0.2">
      <c r="G29" s="68"/>
    </row>
  </sheetData>
  <mergeCells count="3">
    <mergeCell ref="A1:I1"/>
    <mergeCell ref="A25:I25"/>
    <mergeCell ref="A26:I26"/>
  </mergeCell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2</vt:i4>
      </vt:variant>
    </vt:vector>
  </HeadingPairs>
  <TitlesOfParts>
    <vt:vector size="10" baseType="lpstr">
      <vt:lpstr>T1 - výskumné z verejnej správy</vt:lpstr>
      <vt:lpstr>T2 - výsk. nie z verej. správy</vt:lpstr>
      <vt:lpstr>T3 - výsk. zahr. grant. schémy</vt:lpstr>
      <vt:lpstr>T4 - nevýskumné zahraničné</vt:lpstr>
      <vt:lpstr>T5 - nevýskumné domáce</vt:lpstr>
      <vt:lpstr>APVV 2015</vt:lpstr>
      <vt:lpstr>Kurzy</vt:lpstr>
      <vt:lpstr>Prehľad</vt:lpstr>
      <vt:lpstr>'T1 - výskumné z verejnej správy'!Názvy_tlače</vt:lpstr>
      <vt:lpstr>'T5 - nevýskumné domáce'!Názvy_tlače</vt:lpstr>
    </vt:vector>
  </TitlesOfParts>
  <Company>Ministerstvo školstva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Kysucký</dc:creator>
  <cp:lastModifiedBy>Ján Kysucký</cp:lastModifiedBy>
  <cp:lastPrinted>2016-08-09T10:12:08Z</cp:lastPrinted>
  <dcterms:created xsi:type="dcterms:W3CDTF">2004-11-22T13:01:21Z</dcterms:created>
  <dcterms:modified xsi:type="dcterms:W3CDTF">2016-12-16T08:47:04Z</dcterms:modified>
</cp:coreProperties>
</file>