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7370" windowHeight="10890" tabRatio="740"/>
  </bookViews>
  <sheets>
    <sheet name="Príloha 2" sheetId="39" r:id="rId1"/>
  </sheets>
  <definedNames>
    <definedName name="_xlnm._FilterDatabase" localSheetId="0" hidden="1">'Príloha 2'!$A$2:$P$88</definedName>
    <definedName name="_xlnm.Print_Titles" localSheetId="0">'Príloha 2'!$1:$2</definedName>
    <definedName name="_xlnm.Print_Area" localSheetId="0">'Príloha 2'!$A$1:$P$90</definedName>
  </definedNames>
  <calcPr calcId="125725"/>
</workbook>
</file>

<file path=xl/calcChain.xml><?xml version="1.0" encoding="utf-8"?>
<calcChain xmlns="http://schemas.openxmlformats.org/spreadsheetml/2006/main">
  <c r="J84" i="39"/>
  <c r="K84"/>
  <c r="L84"/>
  <c r="M84"/>
  <c r="N84"/>
  <c r="O84"/>
  <c r="P84"/>
  <c r="H84"/>
  <c r="G84"/>
  <c r="I84"/>
  <c r="G83"/>
  <c r="H83"/>
  <c r="I83"/>
  <c r="J83"/>
  <c r="K83"/>
  <c r="L83"/>
  <c r="M83"/>
  <c r="N83"/>
  <c r="O83"/>
  <c r="P83"/>
  <c r="H65"/>
  <c r="I65"/>
  <c r="J65"/>
  <c r="K65"/>
  <c r="L65"/>
  <c r="M65"/>
  <c r="N65"/>
  <c r="O65"/>
  <c r="P65"/>
  <c r="G65"/>
  <c r="G33"/>
  <c r="H33"/>
  <c r="I33"/>
  <c r="J33"/>
  <c r="K33"/>
  <c r="L33"/>
  <c r="M33"/>
  <c r="N33"/>
  <c r="O33"/>
  <c r="P33"/>
  <c r="I30"/>
  <c r="H30"/>
  <c r="J30"/>
  <c r="K30"/>
  <c r="L30"/>
  <c r="M30"/>
  <c r="N30"/>
  <c r="O30"/>
  <c r="P30"/>
  <c r="G30"/>
  <c r="I19"/>
  <c r="H19"/>
  <c r="J19"/>
  <c r="K19"/>
  <c r="L19"/>
  <c r="M19"/>
  <c r="N19"/>
  <c r="O19"/>
  <c r="P19"/>
  <c r="G19"/>
  <c r="I36" l="1"/>
  <c r="I35"/>
  <c r="I5"/>
  <c r="I4"/>
</calcChain>
</file>

<file path=xl/sharedStrings.xml><?xml version="1.0" encoding="utf-8"?>
<sst xmlns="http://schemas.openxmlformats.org/spreadsheetml/2006/main" count="322" uniqueCount="98">
  <si>
    <t>Prioritná os</t>
  </si>
  <si>
    <t>Spolu</t>
  </si>
  <si>
    <t>Počet zazmluvnených projektov</t>
  </si>
  <si>
    <t>Počet projektov v realizácii</t>
  </si>
  <si>
    <t>Zdroj údajov: interná evidencia RO+SORO</t>
  </si>
  <si>
    <t>Poznámky:</t>
  </si>
  <si>
    <t>OPV/K/RKZ/NP/2009-1</t>
  </si>
  <si>
    <t>OPV/K/NP/2009-4</t>
  </si>
  <si>
    <t>OPV/K/NP/2009-5</t>
  </si>
  <si>
    <t xml:space="preserve">OPV-2009/1.1/05-SORO </t>
  </si>
  <si>
    <t>OPV/K/ NP/2009-7</t>
  </si>
  <si>
    <t>OPV-2009/1.2/01-SORO</t>
  </si>
  <si>
    <t>1.1</t>
  </si>
  <si>
    <t>1.2</t>
  </si>
  <si>
    <t>OPV/K/RKZ/NP/2009-2</t>
  </si>
  <si>
    <t>OPV/K/RKZ/NP/2009-3</t>
  </si>
  <si>
    <t xml:space="preserve">OPV-2009/2.1/01-SORO </t>
  </si>
  <si>
    <t>OPV/K/RKZ/NP/2009-6</t>
  </si>
  <si>
    <t>OPV 2009/2.2/01</t>
  </si>
  <si>
    <t>OPV 2009/2.2/02</t>
  </si>
  <si>
    <t>2.1</t>
  </si>
  <si>
    <t>2.2</t>
  </si>
  <si>
    <t>OPV-2009/3.1/01-SORO</t>
  </si>
  <si>
    <t>OPV-2009/3.2/01-SORO</t>
  </si>
  <si>
    <t>3.1</t>
  </si>
  <si>
    <t>3.2</t>
  </si>
  <si>
    <t>OPV-2009/4.2/01-SORO</t>
  </si>
  <si>
    <t>OPV-2009/4.2/02-SORO</t>
  </si>
  <si>
    <t>OPV/K/RKZ/TP/SORO/2009-1</t>
  </si>
  <si>
    <t>OPV/K/RKZ/TP/SORO/2009-2</t>
  </si>
  <si>
    <t>OPV/K/RKZ/TP/2009-1</t>
  </si>
  <si>
    <t>OPV/K/RKZ/TP/2009-2</t>
  </si>
  <si>
    <t>OPV/K/RKZ/TP/2009-4</t>
  </si>
  <si>
    <t>OPV/K/RKZ/TP/2009-3</t>
  </si>
  <si>
    <t>4.1</t>
  </si>
  <si>
    <t>4.2</t>
  </si>
  <si>
    <t>4.3</t>
  </si>
  <si>
    <t>5.1</t>
  </si>
  <si>
    <t>Príloha č. 2: Prehľad vyhlásených výziev k 31. 12. 2009 spolu s prehľadom o projektoch</t>
  </si>
  <si>
    <t>RO/SORO</t>
  </si>
  <si>
    <t>Opatrenie OP</t>
  </si>
  <si>
    <t>Alokácia FP na výzvu v EUR           (ŠF+ŠR)</t>
  </si>
  <si>
    <t>Počet prijatých žiadostí o NFP</t>
  </si>
  <si>
    <t>Výška žiadaného príspevku v EUR (ŠF+ŠR)</t>
  </si>
  <si>
    <t>Počet schválených žiadostí o NFP</t>
  </si>
  <si>
    <t>Výška schváleného príspevku v EUR(ŠF+ŠR)</t>
  </si>
  <si>
    <t>Výška zazmluvnených prostriedkov v EUR (ŠF+ŠR)</t>
  </si>
  <si>
    <t>Počet ukončených projektov</t>
  </si>
  <si>
    <t>Čerpanie v EUR (ŠF+ŠR)</t>
  </si>
  <si>
    <t>MŠ SR</t>
  </si>
  <si>
    <t>ASFEU</t>
  </si>
  <si>
    <t>MZ SR</t>
  </si>
  <si>
    <t>5.2</t>
  </si>
  <si>
    <t>OPV/K/RKZ/NP/2008-1</t>
  </si>
  <si>
    <t>OPV-2008/1.1/01-SORO</t>
  </si>
  <si>
    <t>OPV-2008/1.1/02-SORO</t>
  </si>
  <si>
    <t>OPV/K/RKZ/NP/2008-3</t>
  </si>
  <si>
    <t>OPV/K/RKZ/NP/2008-4</t>
  </si>
  <si>
    <t>OPV/K/RKZ/NP/2008-5</t>
  </si>
  <si>
    <t>OPV/K/RKZ/NP/2008-6</t>
  </si>
  <si>
    <t>OPV-2008/1.1/04-SORO</t>
  </si>
  <si>
    <t>OPV-2008/1.1/03-SORO</t>
  </si>
  <si>
    <t>OPV/K/RKZ/NP/2008-7</t>
  </si>
  <si>
    <t>OPV/K/RKZ/NP/2008-2</t>
  </si>
  <si>
    <t>OPV 2008/2.2/01</t>
  </si>
  <si>
    <t>OPV 2008/2.2/02</t>
  </si>
  <si>
    <t>OPV 2008/2.2/03</t>
  </si>
  <si>
    <t>OPV-2008/4.1/01-SORO</t>
  </si>
  <si>
    <t>OPV-2008/4.1/02-SORO</t>
  </si>
  <si>
    <t>OPV-2008/4.1/04-SORO</t>
  </si>
  <si>
    <t>OPV-2008/4.1/03-SORO</t>
  </si>
  <si>
    <t>OPV/RKZ/TP-ASFEU/2008-1</t>
  </si>
  <si>
    <t>OPV/RKZ/TP-ASFEU/2008-2</t>
  </si>
  <si>
    <t>OPV/RKZ/TP-ASFEU/2009-1</t>
  </si>
  <si>
    <t>OPV/RKZ/TP-ASFEU/2009-2</t>
  </si>
  <si>
    <t>OPV/RKZ/TP/2008-1</t>
  </si>
  <si>
    <t>OPV/RKZ/TP/2008-2</t>
  </si>
  <si>
    <t>OPV/K/TP-ASFEU/2008-1</t>
  </si>
  <si>
    <t>OPV/K/TP-ASFEU/2008-2</t>
  </si>
  <si>
    <t>OPV/K/TP-ASFEU/2009-1</t>
  </si>
  <si>
    <t>OPV/K/TP-ASFEU/2009-2</t>
  </si>
  <si>
    <t>OPV/K/TP/2008-1</t>
  </si>
  <si>
    <t>OPV/K/TP/2008-2</t>
  </si>
  <si>
    <t>OPV/K/TP-MZSR/2008-2</t>
  </si>
  <si>
    <t>OPV/K/TP-MZSR/2008-1</t>
  </si>
  <si>
    <t>-</t>
  </si>
  <si>
    <t>Zrušené výzvy na NP, resp. zrušené žiadosti na TP sú v tabuľke vyznačené žltou</t>
  </si>
  <si>
    <t>V prípade výziev OPV/K/RKZ/NP/2008-1 a OPV/K/RKZ/NP/2008-2 je alokácia medzi Cieľ K a RKaZ rozdelená takým pomerom, v akom boli zazmluvnené</t>
  </si>
  <si>
    <t>Spolu - prioritná os 1</t>
  </si>
  <si>
    <t>Spolu - prioritná os 2</t>
  </si>
  <si>
    <t>Spolu - prioritná os 3</t>
  </si>
  <si>
    <t>Spolu - prioritná os 4</t>
  </si>
  <si>
    <t>Spolu - prioritná os 5</t>
  </si>
  <si>
    <t>N/A</t>
  </si>
  <si>
    <t>Kód výzvy /Registračné číslo resp. kód oznamu TP</t>
  </si>
  <si>
    <t>Dátum ukončenia výzvy/oznamu TP</t>
  </si>
  <si>
    <t>Dátum vyhlásenia výzvy/oznamu TP</t>
  </si>
  <si>
    <t>N/A - v súlade so Systémom riadenia ŠF a KF ver. 3.0 z 31.1.2009 vo vzťahu k predkladaniu žiadostí o NFP žiadateľmi na projekty TP RO nevyhlasuje výzvu. RO má povinnosť oboznámiť oprávnených žiadateľov o možnosti predkladania žiadostí o NFP prostredníctvom oznamu. V prípade projektov TP implementovaných pred 31.1.2009 sa uvedený postup neuplatňoval a z tohto dôvodu nie sú v tabuľke uvedené dátumy vyhlásenia, resp. ukončenia oznamu na predloženie projektu TP.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</si>
</sst>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7" fillId="0" borderId="0"/>
  </cellStyleXfs>
  <cellXfs count="55">
    <xf numFmtId="0" fontId="0" fillId="0" borderId="0" xfId="0"/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4" fillId="5" borderId="2" xfId="0" applyFont="1" applyFill="1" applyBorder="1"/>
    <xf numFmtId="0" fontId="4" fillId="5" borderId="2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0" fillId="0" borderId="0" xfId="0" applyNumberFormat="1" applyFill="1"/>
    <xf numFmtId="0" fontId="0" fillId="0" borderId="0" xfId="0" applyFill="1"/>
    <xf numFmtId="0" fontId="8" fillId="4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/>
    <xf numFmtId="4" fontId="1" fillId="0" borderId="0" xfId="0" applyNumberFormat="1" applyFont="1"/>
    <xf numFmtId="3" fontId="2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4" fillId="0" borderId="0" xfId="0" applyFont="1"/>
    <xf numFmtId="4" fontId="5" fillId="0" borderId="0" xfId="0" applyNumberFormat="1" applyFont="1"/>
    <xf numFmtId="0" fontId="1" fillId="6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</cellXfs>
  <cellStyles count="4">
    <cellStyle name="Normal 2" xfId="3"/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0"/>
  <sheetViews>
    <sheetView tabSelected="1" view="pageBreakPreview" zoomScaleNormal="100" zoomScaleSheetLayoutView="100" workbookViewId="0">
      <pane xSplit="4" ySplit="2" topLeftCell="E6" activePane="bottomRight" state="frozen"/>
      <selection pane="topRight" activeCell="E1" sqref="E1"/>
      <selection pane="bottomLeft" activeCell="A3" sqref="A3"/>
      <selection pane="bottomRight" activeCell="M25" sqref="M25"/>
    </sheetView>
  </sheetViews>
  <sheetFormatPr defaultRowHeight="15"/>
  <cols>
    <col min="1" max="1" width="9.28515625" customWidth="1"/>
    <col min="2" max="3" width="8.7109375" customWidth="1"/>
    <col min="4" max="4" width="26.7109375" customWidth="1"/>
    <col min="5" max="6" width="15.7109375" customWidth="1"/>
    <col min="7" max="7" width="15.7109375" style="31" customWidth="1"/>
    <col min="8" max="8" width="10.7109375" customWidth="1"/>
    <col min="9" max="9" width="15.7109375" customWidth="1"/>
    <col min="10" max="10" width="11.7109375" customWidth="1"/>
    <col min="11" max="11" width="15.7109375" customWidth="1"/>
    <col min="12" max="12" width="9.140625" customWidth="1"/>
    <col min="13" max="13" width="15.7109375" customWidth="1"/>
    <col min="14" max="15" width="10.7109375" customWidth="1"/>
    <col min="16" max="16" width="15.7109375" customWidth="1"/>
    <col min="17" max="17" width="13.85546875" customWidth="1"/>
    <col min="18" max="19" width="12" customWidth="1"/>
    <col min="20" max="20" width="18.28515625" customWidth="1"/>
    <col min="21" max="21" width="18" customWidth="1"/>
    <col min="248" max="248" width="11.42578125" bestFit="1" customWidth="1"/>
    <col min="249" max="249" width="12.7109375" customWidth="1"/>
    <col min="250" max="250" width="11.140625" customWidth="1"/>
    <col min="251" max="251" width="16.85546875" customWidth="1"/>
    <col min="252" max="252" width="17.7109375" customWidth="1"/>
    <col min="253" max="253" width="19.5703125" customWidth="1"/>
    <col min="254" max="254" width="20.28515625" customWidth="1"/>
    <col min="255" max="255" width="22.7109375" customWidth="1"/>
    <col min="256" max="256" width="14.28515625" customWidth="1"/>
    <col min="257" max="257" width="16.42578125" customWidth="1"/>
    <col min="258" max="258" width="9.140625" customWidth="1"/>
    <col min="259" max="259" width="15.7109375" customWidth="1"/>
    <col min="261" max="261" width="12.5703125" customWidth="1"/>
    <col min="262" max="262" width="11.5703125" customWidth="1"/>
    <col min="504" max="504" width="11.42578125" bestFit="1" customWidth="1"/>
    <col min="505" max="505" width="12.7109375" customWidth="1"/>
    <col min="506" max="506" width="11.140625" customWidth="1"/>
    <col min="507" max="507" width="16.85546875" customWidth="1"/>
    <col min="508" max="508" width="17.7109375" customWidth="1"/>
    <col min="509" max="509" width="19.5703125" customWidth="1"/>
    <col min="510" max="510" width="20.28515625" customWidth="1"/>
    <col min="511" max="511" width="22.7109375" customWidth="1"/>
    <col min="512" max="512" width="14.28515625" customWidth="1"/>
    <col min="513" max="513" width="16.42578125" customWidth="1"/>
    <col min="514" max="514" width="9.140625" customWidth="1"/>
    <col min="515" max="515" width="15.7109375" customWidth="1"/>
    <col min="517" max="517" width="12.5703125" customWidth="1"/>
    <col min="518" max="518" width="11.5703125" customWidth="1"/>
    <col min="760" max="760" width="11.42578125" bestFit="1" customWidth="1"/>
    <col min="761" max="761" width="12.7109375" customWidth="1"/>
    <col min="762" max="762" width="11.140625" customWidth="1"/>
    <col min="763" max="763" width="16.85546875" customWidth="1"/>
    <col min="764" max="764" width="17.7109375" customWidth="1"/>
    <col min="765" max="765" width="19.5703125" customWidth="1"/>
    <col min="766" max="766" width="20.28515625" customWidth="1"/>
    <col min="767" max="767" width="22.7109375" customWidth="1"/>
    <col min="768" max="768" width="14.28515625" customWidth="1"/>
    <col min="769" max="769" width="16.42578125" customWidth="1"/>
    <col min="770" max="770" width="9.140625" customWidth="1"/>
    <col min="771" max="771" width="15.7109375" customWidth="1"/>
    <col min="773" max="773" width="12.5703125" customWidth="1"/>
    <col min="774" max="774" width="11.5703125" customWidth="1"/>
    <col min="1016" max="1016" width="11.42578125" bestFit="1" customWidth="1"/>
    <col min="1017" max="1017" width="12.7109375" customWidth="1"/>
    <col min="1018" max="1018" width="11.140625" customWidth="1"/>
    <col min="1019" max="1019" width="16.85546875" customWidth="1"/>
    <col min="1020" max="1020" width="17.7109375" customWidth="1"/>
    <col min="1021" max="1021" width="19.5703125" customWidth="1"/>
    <col min="1022" max="1022" width="20.28515625" customWidth="1"/>
    <col min="1023" max="1023" width="22.7109375" customWidth="1"/>
    <col min="1024" max="1024" width="14.28515625" customWidth="1"/>
    <col min="1025" max="1025" width="16.42578125" customWidth="1"/>
    <col min="1026" max="1026" width="9.140625" customWidth="1"/>
    <col min="1027" max="1027" width="15.7109375" customWidth="1"/>
    <col min="1029" max="1029" width="12.5703125" customWidth="1"/>
    <col min="1030" max="1030" width="11.5703125" customWidth="1"/>
    <col min="1272" max="1272" width="11.42578125" bestFit="1" customWidth="1"/>
    <col min="1273" max="1273" width="12.7109375" customWidth="1"/>
    <col min="1274" max="1274" width="11.140625" customWidth="1"/>
    <col min="1275" max="1275" width="16.85546875" customWidth="1"/>
    <col min="1276" max="1276" width="17.7109375" customWidth="1"/>
    <col min="1277" max="1277" width="19.5703125" customWidth="1"/>
    <col min="1278" max="1278" width="20.28515625" customWidth="1"/>
    <col min="1279" max="1279" width="22.7109375" customWidth="1"/>
    <col min="1280" max="1280" width="14.28515625" customWidth="1"/>
    <col min="1281" max="1281" width="16.42578125" customWidth="1"/>
    <col min="1282" max="1282" width="9.140625" customWidth="1"/>
    <col min="1283" max="1283" width="15.7109375" customWidth="1"/>
    <col min="1285" max="1285" width="12.5703125" customWidth="1"/>
    <col min="1286" max="1286" width="11.5703125" customWidth="1"/>
    <col min="1528" max="1528" width="11.42578125" bestFit="1" customWidth="1"/>
    <col min="1529" max="1529" width="12.7109375" customWidth="1"/>
    <col min="1530" max="1530" width="11.140625" customWidth="1"/>
    <col min="1531" max="1531" width="16.85546875" customWidth="1"/>
    <col min="1532" max="1532" width="17.7109375" customWidth="1"/>
    <col min="1533" max="1533" width="19.5703125" customWidth="1"/>
    <col min="1534" max="1534" width="20.28515625" customWidth="1"/>
    <col min="1535" max="1535" width="22.7109375" customWidth="1"/>
    <col min="1536" max="1536" width="14.28515625" customWidth="1"/>
    <col min="1537" max="1537" width="16.42578125" customWidth="1"/>
    <col min="1538" max="1538" width="9.140625" customWidth="1"/>
    <col min="1539" max="1539" width="15.7109375" customWidth="1"/>
    <col min="1541" max="1541" width="12.5703125" customWidth="1"/>
    <col min="1542" max="1542" width="11.5703125" customWidth="1"/>
    <col min="1784" max="1784" width="11.42578125" bestFit="1" customWidth="1"/>
    <col min="1785" max="1785" width="12.7109375" customWidth="1"/>
    <col min="1786" max="1786" width="11.140625" customWidth="1"/>
    <col min="1787" max="1787" width="16.85546875" customWidth="1"/>
    <col min="1788" max="1788" width="17.7109375" customWidth="1"/>
    <col min="1789" max="1789" width="19.5703125" customWidth="1"/>
    <col min="1790" max="1790" width="20.28515625" customWidth="1"/>
    <col min="1791" max="1791" width="22.7109375" customWidth="1"/>
    <col min="1792" max="1792" width="14.28515625" customWidth="1"/>
    <col min="1793" max="1793" width="16.42578125" customWidth="1"/>
    <col min="1794" max="1794" width="9.140625" customWidth="1"/>
    <col min="1795" max="1795" width="15.7109375" customWidth="1"/>
    <col min="1797" max="1797" width="12.5703125" customWidth="1"/>
    <col min="1798" max="1798" width="11.5703125" customWidth="1"/>
    <col min="2040" max="2040" width="11.42578125" bestFit="1" customWidth="1"/>
    <col min="2041" max="2041" width="12.7109375" customWidth="1"/>
    <col min="2042" max="2042" width="11.140625" customWidth="1"/>
    <col min="2043" max="2043" width="16.85546875" customWidth="1"/>
    <col min="2044" max="2044" width="17.7109375" customWidth="1"/>
    <col min="2045" max="2045" width="19.5703125" customWidth="1"/>
    <col min="2046" max="2046" width="20.28515625" customWidth="1"/>
    <col min="2047" max="2047" width="22.7109375" customWidth="1"/>
    <col min="2048" max="2048" width="14.28515625" customWidth="1"/>
    <col min="2049" max="2049" width="16.42578125" customWidth="1"/>
    <col min="2050" max="2050" width="9.140625" customWidth="1"/>
    <col min="2051" max="2051" width="15.7109375" customWidth="1"/>
    <col min="2053" max="2053" width="12.5703125" customWidth="1"/>
    <col min="2054" max="2054" width="11.5703125" customWidth="1"/>
    <col min="2296" max="2296" width="11.42578125" bestFit="1" customWidth="1"/>
    <col min="2297" max="2297" width="12.7109375" customWidth="1"/>
    <col min="2298" max="2298" width="11.140625" customWidth="1"/>
    <col min="2299" max="2299" width="16.85546875" customWidth="1"/>
    <col min="2300" max="2300" width="17.7109375" customWidth="1"/>
    <col min="2301" max="2301" width="19.5703125" customWidth="1"/>
    <col min="2302" max="2302" width="20.28515625" customWidth="1"/>
    <col min="2303" max="2303" width="22.7109375" customWidth="1"/>
    <col min="2304" max="2304" width="14.28515625" customWidth="1"/>
    <col min="2305" max="2305" width="16.42578125" customWidth="1"/>
    <col min="2306" max="2306" width="9.140625" customWidth="1"/>
    <col min="2307" max="2307" width="15.7109375" customWidth="1"/>
    <col min="2309" max="2309" width="12.5703125" customWidth="1"/>
    <col min="2310" max="2310" width="11.5703125" customWidth="1"/>
    <col min="2552" max="2552" width="11.42578125" bestFit="1" customWidth="1"/>
    <col min="2553" max="2553" width="12.7109375" customWidth="1"/>
    <col min="2554" max="2554" width="11.140625" customWidth="1"/>
    <col min="2555" max="2555" width="16.85546875" customWidth="1"/>
    <col min="2556" max="2556" width="17.7109375" customWidth="1"/>
    <col min="2557" max="2557" width="19.5703125" customWidth="1"/>
    <col min="2558" max="2558" width="20.28515625" customWidth="1"/>
    <col min="2559" max="2559" width="22.7109375" customWidth="1"/>
    <col min="2560" max="2560" width="14.28515625" customWidth="1"/>
    <col min="2561" max="2561" width="16.42578125" customWidth="1"/>
    <col min="2562" max="2562" width="9.140625" customWidth="1"/>
    <col min="2563" max="2563" width="15.7109375" customWidth="1"/>
    <col min="2565" max="2565" width="12.5703125" customWidth="1"/>
    <col min="2566" max="2566" width="11.5703125" customWidth="1"/>
    <col min="2808" max="2808" width="11.42578125" bestFit="1" customWidth="1"/>
    <col min="2809" max="2809" width="12.7109375" customWidth="1"/>
    <col min="2810" max="2810" width="11.140625" customWidth="1"/>
    <col min="2811" max="2811" width="16.85546875" customWidth="1"/>
    <col min="2812" max="2812" width="17.7109375" customWidth="1"/>
    <col min="2813" max="2813" width="19.5703125" customWidth="1"/>
    <col min="2814" max="2814" width="20.28515625" customWidth="1"/>
    <col min="2815" max="2815" width="22.7109375" customWidth="1"/>
    <col min="2816" max="2816" width="14.28515625" customWidth="1"/>
    <col min="2817" max="2817" width="16.42578125" customWidth="1"/>
    <col min="2818" max="2818" width="9.140625" customWidth="1"/>
    <col min="2819" max="2819" width="15.7109375" customWidth="1"/>
    <col min="2821" max="2821" width="12.5703125" customWidth="1"/>
    <col min="2822" max="2822" width="11.5703125" customWidth="1"/>
    <col min="3064" max="3064" width="11.42578125" bestFit="1" customWidth="1"/>
    <col min="3065" max="3065" width="12.7109375" customWidth="1"/>
    <col min="3066" max="3066" width="11.140625" customWidth="1"/>
    <col min="3067" max="3067" width="16.85546875" customWidth="1"/>
    <col min="3068" max="3068" width="17.7109375" customWidth="1"/>
    <col min="3069" max="3069" width="19.5703125" customWidth="1"/>
    <col min="3070" max="3070" width="20.28515625" customWidth="1"/>
    <col min="3071" max="3071" width="22.7109375" customWidth="1"/>
    <col min="3072" max="3072" width="14.28515625" customWidth="1"/>
    <col min="3073" max="3073" width="16.42578125" customWidth="1"/>
    <col min="3074" max="3074" width="9.140625" customWidth="1"/>
    <col min="3075" max="3075" width="15.7109375" customWidth="1"/>
    <col min="3077" max="3077" width="12.5703125" customWidth="1"/>
    <col min="3078" max="3078" width="11.5703125" customWidth="1"/>
    <col min="3320" max="3320" width="11.42578125" bestFit="1" customWidth="1"/>
    <col min="3321" max="3321" width="12.7109375" customWidth="1"/>
    <col min="3322" max="3322" width="11.140625" customWidth="1"/>
    <col min="3323" max="3323" width="16.85546875" customWidth="1"/>
    <col min="3324" max="3324" width="17.7109375" customWidth="1"/>
    <col min="3325" max="3325" width="19.5703125" customWidth="1"/>
    <col min="3326" max="3326" width="20.28515625" customWidth="1"/>
    <col min="3327" max="3327" width="22.7109375" customWidth="1"/>
    <col min="3328" max="3328" width="14.28515625" customWidth="1"/>
    <col min="3329" max="3329" width="16.42578125" customWidth="1"/>
    <col min="3330" max="3330" width="9.140625" customWidth="1"/>
    <col min="3331" max="3331" width="15.7109375" customWidth="1"/>
    <col min="3333" max="3333" width="12.5703125" customWidth="1"/>
    <col min="3334" max="3334" width="11.5703125" customWidth="1"/>
    <col min="3576" max="3576" width="11.42578125" bestFit="1" customWidth="1"/>
    <col min="3577" max="3577" width="12.7109375" customWidth="1"/>
    <col min="3578" max="3578" width="11.140625" customWidth="1"/>
    <col min="3579" max="3579" width="16.85546875" customWidth="1"/>
    <col min="3580" max="3580" width="17.7109375" customWidth="1"/>
    <col min="3581" max="3581" width="19.5703125" customWidth="1"/>
    <col min="3582" max="3582" width="20.28515625" customWidth="1"/>
    <col min="3583" max="3583" width="22.7109375" customWidth="1"/>
    <col min="3584" max="3584" width="14.28515625" customWidth="1"/>
    <col min="3585" max="3585" width="16.42578125" customWidth="1"/>
    <col min="3586" max="3586" width="9.140625" customWidth="1"/>
    <col min="3587" max="3587" width="15.7109375" customWidth="1"/>
    <col min="3589" max="3589" width="12.5703125" customWidth="1"/>
    <col min="3590" max="3590" width="11.5703125" customWidth="1"/>
    <col min="3832" max="3832" width="11.42578125" bestFit="1" customWidth="1"/>
    <col min="3833" max="3833" width="12.7109375" customWidth="1"/>
    <col min="3834" max="3834" width="11.140625" customWidth="1"/>
    <col min="3835" max="3835" width="16.85546875" customWidth="1"/>
    <col min="3836" max="3836" width="17.7109375" customWidth="1"/>
    <col min="3837" max="3837" width="19.5703125" customWidth="1"/>
    <col min="3838" max="3838" width="20.28515625" customWidth="1"/>
    <col min="3839" max="3839" width="22.7109375" customWidth="1"/>
    <col min="3840" max="3840" width="14.28515625" customWidth="1"/>
    <col min="3841" max="3841" width="16.42578125" customWidth="1"/>
    <col min="3842" max="3842" width="9.140625" customWidth="1"/>
    <col min="3843" max="3843" width="15.7109375" customWidth="1"/>
    <col min="3845" max="3845" width="12.5703125" customWidth="1"/>
    <col min="3846" max="3846" width="11.5703125" customWidth="1"/>
    <col min="4088" max="4088" width="11.42578125" bestFit="1" customWidth="1"/>
    <col min="4089" max="4089" width="12.7109375" customWidth="1"/>
    <col min="4090" max="4090" width="11.140625" customWidth="1"/>
    <col min="4091" max="4091" width="16.85546875" customWidth="1"/>
    <col min="4092" max="4092" width="17.7109375" customWidth="1"/>
    <col min="4093" max="4093" width="19.5703125" customWidth="1"/>
    <col min="4094" max="4094" width="20.28515625" customWidth="1"/>
    <col min="4095" max="4095" width="22.7109375" customWidth="1"/>
    <col min="4096" max="4096" width="14.28515625" customWidth="1"/>
    <col min="4097" max="4097" width="16.42578125" customWidth="1"/>
    <col min="4098" max="4098" width="9.140625" customWidth="1"/>
    <col min="4099" max="4099" width="15.7109375" customWidth="1"/>
    <col min="4101" max="4101" width="12.5703125" customWidth="1"/>
    <col min="4102" max="4102" width="11.5703125" customWidth="1"/>
    <col min="4344" max="4344" width="11.42578125" bestFit="1" customWidth="1"/>
    <col min="4345" max="4345" width="12.7109375" customWidth="1"/>
    <col min="4346" max="4346" width="11.140625" customWidth="1"/>
    <col min="4347" max="4347" width="16.85546875" customWidth="1"/>
    <col min="4348" max="4348" width="17.7109375" customWidth="1"/>
    <col min="4349" max="4349" width="19.5703125" customWidth="1"/>
    <col min="4350" max="4350" width="20.28515625" customWidth="1"/>
    <col min="4351" max="4351" width="22.7109375" customWidth="1"/>
    <col min="4352" max="4352" width="14.28515625" customWidth="1"/>
    <col min="4353" max="4353" width="16.42578125" customWidth="1"/>
    <col min="4354" max="4354" width="9.140625" customWidth="1"/>
    <col min="4355" max="4355" width="15.7109375" customWidth="1"/>
    <col min="4357" max="4357" width="12.5703125" customWidth="1"/>
    <col min="4358" max="4358" width="11.5703125" customWidth="1"/>
    <col min="4600" max="4600" width="11.42578125" bestFit="1" customWidth="1"/>
    <col min="4601" max="4601" width="12.7109375" customWidth="1"/>
    <col min="4602" max="4602" width="11.140625" customWidth="1"/>
    <col min="4603" max="4603" width="16.85546875" customWidth="1"/>
    <col min="4604" max="4604" width="17.7109375" customWidth="1"/>
    <col min="4605" max="4605" width="19.5703125" customWidth="1"/>
    <col min="4606" max="4606" width="20.28515625" customWidth="1"/>
    <col min="4607" max="4607" width="22.7109375" customWidth="1"/>
    <col min="4608" max="4608" width="14.28515625" customWidth="1"/>
    <col min="4609" max="4609" width="16.42578125" customWidth="1"/>
    <col min="4610" max="4610" width="9.140625" customWidth="1"/>
    <col min="4611" max="4611" width="15.7109375" customWidth="1"/>
    <col min="4613" max="4613" width="12.5703125" customWidth="1"/>
    <col min="4614" max="4614" width="11.5703125" customWidth="1"/>
    <col min="4856" max="4856" width="11.42578125" bestFit="1" customWidth="1"/>
    <col min="4857" max="4857" width="12.7109375" customWidth="1"/>
    <col min="4858" max="4858" width="11.140625" customWidth="1"/>
    <col min="4859" max="4859" width="16.85546875" customWidth="1"/>
    <col min="4860" max="4860" width="17.7109375" customWidth="1"/>
    <col min="4861" max="4861" width="19.5703125" customWidth="1"/>
    <col min="4862" max="4862" width="20.28515625" customWidth="1"/>
    <col min="4863" max="4863" width="22.7109375" customWidth="1"/>
    <col min="4864" max="4864" width="14.28515625" customWidth="1"/>
    <col min="4865" max="4865" width="16.42578125" customWidth="1"/>
    <col min="4866" max="4866" width="9.140625" customWidth="1"/>
    <col min="4867" max="4867" width="15.7109375" customWidth="1"/>
    <col min="4869" max="4869" width="12.5703125" customWidth="1"/>
    <col min="4870" max="4870" width="11.5703125" customWidth="1"/>
    <col min="5112" max="5112" width="11.42578125" bestFit="1" customWidth="1"/>
    <col min="5113" max="5113" width="12.7109375" customWidth="1"/>
    <col min="5114" max="5114" width="11.140625" customWidth="1"/>
    <col min="5115" max="5115" width="16.85546875" customWidth="1"/>
    <col min="5116" max="5116" width="17.7109375" customWidth="1"/>
    <col min="5117" max="5117" width="19.5703125" customWidth="1"/>
    <col min="5118" max="5118" width="20.28515625" customWidth="1"/>
    <col min="5119" max="5119" width="22.7109375" customWidth="1"/>
    <col min="5120" max="5120" width="14.28515625" customWidth="1"/>
    <col min="5121" max="5121" width="16.42578125" customWidth="1"/>
    <col min="5122" max="5122" width="9.140625" customWidth="1"/>
    <col min="5123" max="5123" width="15.7109375" customWidth="1"/>
    <col min="5125" max="5125" width="12.5703125" customWidth="1"/>
    <col min="5126" max="5126" width="11.5703125" customWidth="1"/>
    <col min="5368" max="5368" width="11.42578125" bestFit="1" customWidth="1"/>
    <col min="5369" max="5369" width="12.7109375" customWidth="1"/>
    <col min="5370" max="5370" width="11.140625" customWidth="1"/>
    <col min="5371" max="5371" width="16.85546875" customWidth="1"/>
    <col min="5372" max="5372" width="17.7109375" customWidth="1"/>
    <col min="5373" max="5373" width="19.5703125" customWidth="1"/>
    <col min="5374" max="5374" width="20.28515625" customWidth="1"/>
    <col min="5375" max="5375" width="22.7109375" customWidth="1"/>
    <col min="5376" max="5376" width="14.28515625" customWidth="1"/>
    <col min="5377" max="5377" width="16.42578125" customWidth="1"/>
    <col min="5378" max="5378" width="9.140625" customWidth="1"/>
    <col min="5379" max="5379" width="15.7109375" customWidth="1"/>
    <col min="5381" max="5381" width="12.5703125" customWidth="1"/>
    <col min="5382" max="5382" width="11.5703125" customWidth="1"/>
    <col min="5624" max="5624" width="11.42578125" bestFit="1" customWidth="1"/>
    <col min="5625" max="5625" width="12.7109375" customWidth="1"/>
    <col min="5626" max="5626" width="11.140625" customWidth="1"/>
    <col min="5627" max="5627" width="16.85546875" customWidth="1"/>
    <col min="5628" max="5628" width="17.7109375" customWidth="1"/>
    <col min="5629" max="5629" width="19.5703125" customWidth="1"/>
    <col min="5630" max="5630" width="20.28515625" customWidth="1"/>
    <col min="5631" max="5631" width="22.7109375" customWidth="1"/>
    <col min="5632" max="5632" width="14.28515625" customWidth="1"/>
    <col min="5633" max="5633" width="16.42578125" customWidth="1"/>
    <col min="5634" max="5634" width="9.140625" customWidth="1"/>
    <col min="5635" max="5635" width="15.7109375" customWidth="1"/>
    <col min="5637" max="5637" width="12.5703125" customWidth="1"/>
    <col min="5638" max="5638" width="11.5703125" customWidth="1"/>
    <col min="5880" max="5880" width="11.42578125" bestFit="1" customWidth="1"/>
    <col min="5881" max="5881" width="12.7109375" customWidth="1"/>
    <col min="5882" max="5882" width="11.140625" customWidth="1"/>
    <col min="5883" max="5883" width="16.85546875" customWidth="1"/>
    <col min="5884" max="5884" width="17.7109375" customWidth="1"/>
    <col min="5885" max="5885" width="19.5703125" customWidth="1"/>
    <col min="5886" max="5886" width="20.28515625" customWidth="1"/>
    <col min="5887" max="5887" width="22.7109375" customWidth="1"/>
    <col min="5888" max="5888" width="14.28515625" customWidth="1"/>
    <col min="5889" max="5889" width="16.42578125" customWidth="1"/>
    <col min="5890" max="5890" width="9.140625" customWidth="1"/>
    <col min="5891" max="5891" width="15.7109375" customWidth="1"/>
    <col min="5893" max="5893" width="12.5703125" customWidth="1"/>
    <col min="5894" max="5894" width="11.5703125" customWidth="1"/>
    <col min="6136" max="6136" width="11.42578125" bestFit="1" customWidth="1"/>
    <col min="6137" max="6137" width="12.7109375" customWidth="1"/>
    <col min="6138" max="6138" width="11.140625" customWidth="1"/>
    <col min="6139" max="6139" width="16.85546875" customWidth="1"/>
    <col min="6140" max="6140" width="17.7109375" customWidth="1"/>
    <col min="6141" max="6141" width="19.5703125" customWidth="1"/>
    <col min="6142" max="6142" width="20.28515625" customWidth="1"/>
    <col min="6143" max="6143" width="22.7109375" customWidth="1"/>
    <col min="6144" max="6144" width="14.28515625" customWidth="1"/>
    <col min="6145" max="6145" width="16.42578125" customWidth="1"/>
    <col min="6146" max="6146" width="9.140625" customWidth="1"/>
    <col min="6147" max="6147" width="15.7109375" customWidth="1"/>
    <col min="6149" max="6149" width="12.5703125" customWidth="1"/>
    <col min="6150" max="6150" width="11.5703125" customWidth="1"/>
    <col min="6392" max="6392" width="11.42578125" bestFit="1" customWidth="1"/>
    <col min="6393" max="6393" width="12.7109375" customWidth="1"/>
    <col min="6394" max="6394" width="11.140625" customWidth="1"/>
    <col min="6395" max="6395" width="16.85546875" customWidth="1"/>
    <col min="6396" max="6396" width="17.7109375" customWidth="1"/>
    <col min="6397" max="6397" width="19.5703125" customWidth="1"/>
    <col min="6398" max="6398" width="20.28515625" customWidth="1"/>
    <col min="6399" max="6399" width="22.7109375" customWidth="1"/>
    <col min="6400" max="6400" width="14.28515625" customWidth="1"/>
    <col min="6401" max="6401" width="16.42578125" customWidth="1"/>
    <col min="6402" max="6402" width="9.140625" customWidth="1"/>
    <col min="6403" max="6403" width="15.7109375" customWidth="1"/>
    <col min="6405" max="6405" width="12.5703125" customWidth="1"/>
    <col min="6406" max="6406" width="11.5703125" customWidth="1"/>
    <col min="6648" max="6648" width="11.42578125" bestFit="1" customWidth="1"/>
    <col min="6649" max="6649" width="12.7109375" customWidth="1"/>
    <col min="6650" max="6650" width="11.140625" customWidth="1"/>
    <col min="6651" max="6651" width="16.85546875" customWidth="1"/>
    <col min="6652" max="6652" width="17.7109375" customWidth="1"/>
    <col min="6653" max="6653" width="19.5703125" customWidth="1"/>
    <col min="6654" max="6654" width="20.28515625" customWidth="1"/>
    <col min="6655" max="6655" width="22.7109375" customWidth="1"/>
    <col min="6656" max="6656" width="14.28515625" customWidth="1"/>
    <col min="6657" max="6657" width="16.42578125" customWidth="1"/>
    <col min="6658" max="6658" width="9.140625" customWidth="1"/>
    <col min="6659" max="6659" width="15.7109375" customWidth="1"/>
    <col min="6661" max="6661" width="12.5703125" customWidth="1"/>
    <col min="6662" max="6662" width="11.5703125" customWidth="1"/>
    <col min="6904" max="6904" width="11.42578125" bestFit="1" customWidth="1"/>
    <col min="6905" max="6905" width="12.7109375" customWidth="1"/>
    <col min="6906" max="6906" width="11.140625" customWidth="1"/>
    <col min="6907" max="6907" width="16.85546875" customWidth="1"/>
    <col min="6908" max="6908" width="17.7109375" customWidth="1"/>
    <col min="6909" max="6909" width="19.5703125" customWidth="1"/>
    <col min="6910" max="6910" width="20.28515625" customWidth="1"/>
    <col min="6911" max="6911" width="22.7109375" customWidth="1"/>
    <col min="6912" max="6912" width="14.28515625" customWidth="1"/>
    <col min="6913" max="6913" width="16.42578125" customWidth="1"/>
    <col min="6914" max="6914" width="9.140625" customWidth="1"/>
    <col min="6915" max="6915" width="15.7109375" customWidth="1"/>
    <col min="6917" max="6917" width="12.5703125" customWidth="1"/>
    <col min="6918" max="6918" width="11.5703125" customWidth="1"/>
    <col min="7160" max="7160" width="11.42578125" bestFit="1" customWidth="1"/>
    <col min="7161" max="7161" width="12.7109375" customWidth="1"/>
    <col min="7162" max="7162" width="11.140625" customWidth="1"/>
    <col min="7163" max="7163" width="16.85546875" customWidth="1"/>
    <col min="7164" max="7164" width="17.7109375" customWidth="1"/>
    <col min="7165" max="7165" width="19.5703125" customWidth="1"/>
    <col min="7166" max="7166" width="20.28515625" customWidth="1"/>
    <col min="7167" max="7167" width="22.7109375" customWidth="1"/>
    <col min="7168" max="7168" width="14.28515625" customWidth="1"/>
    <col min="7169" max="7169" width="16.42578125" customWidth="1"/>
    <col min="7170" max="7170" width="9.140625" customWidth="1"/>
    <col min="7171" max="7171" width="15.7109375" customWidth="1"/>
    <col min="7173" max="7173" width="12.5703125" customWidth="1"/>
    <col min="7174" max="7174" width="11.5703125" customWidth="1"/>
    <col min="7416" max="7416" width="11.42578125" bestFit="1" customWidth="1"/>
    <col min="7417" max="7417" width="12.7109375" customWidth="1"/>
    <col min="7418" max="7418" width="11.140625" customWidth="1"/>
    <col min="7419" max="7419" width="16.85546875" customWidth="1"/>
    <col min="7420" max="7420" width="17.7109375" customWidth="1"/>
    <col min="7421" max="7421" width="19.5703125" customWidth="1"/>
    <col min="7422" max="7422" width="20.28515625" customWidth="1"/>
    <col min="7423" max="7423" width="22.7109375" customWidth="1"/>
    <col min="7424" max="7424" width="14.28515625" customWidth="1"/>
    <col min="7425" max="7425" width="16.42578125" customWidth="1"/>
    <col min="7426" max="7426" width="9.140625" customWidth="1"/>
    <col min="7427" max="7427" width="15.7109375" customWidth="1"/>
    <col min="7429" max="7429" width="12.5703125" customWidth="1"/>
    <col min="7430" max="7430" width="11.5703125" customWidth="1"/>
    <col min="7672" max="7672" width="11.42578125" bestFit="1" customWidth="1"/>
    <col min="7673" max="7673" width="12.7109375" customWidth="1"/>
    <col min="7674" max="7674" width="11.140625" customWidth="1"/>
    <col min="7675" max="7675" width="16.85546875" customWidth="1"/>
    <col min="7676" max="7676" width="17.7109375" customWidth="1"/>
    <col min="7677" max="7677" width="19.5703125" customWidth="1"/>
    <col min="7678" max="7678" width="20.28515625" customWidth="1"/>
    <col min="7679" max="7679" width="22.7109375" customWidth="1"/>
    <col min="7680" max="7680" width="14.28515625" customWidth="1"/>
    <col min="7681" max="7681" width="16.42578125" customWidth="1"/>
    <col min="7682" max="7682" width="9.140625" customWidth="1"/>
    <col min="7683" max="7683" width="15.7109375" customWidth="1"/>
    <col min="7685" max="7685" width="12.5703125" customWidth="1"/>
    <col min="7686" max="7686" width="11.5703125" customWidth="1"/>
    <col min="7928" max="7928" width="11.42578125" bestFit="1" customWidth="1"/>
    <col min="7929" max="7929" width="12.7109375" customWidth="1"/>
    <col min="7930" max="7930" width="11.140625" customWidth="1"/>
    <col min="7931" max="7931" width="16.85546875" customWidth="1"/>
    <col min="7932" max="7932" width="17.7109375" customWidth="1"/>
    <col min="7933" max="7933" width="19.5703125" customWidth="1"/>
    <col min="7934" max="7934" width="20.28515625" customWidth="1"/>
    <col min="7935" max="7935" width="22.7109375" customWidth="1"/>
    <col min="7936" max="7936" width="14.28515625" customWidth="1"/>
    <col min="7937" max="7937" width="16.42578125" customWidth="1"/>
    <col min="7938" max="7938" width="9.140625" customWidth="1"/>
    <col min="7939" max="7939" width="15.7109375" customWidth="1"/>
    <col min="7941" max="7941" width="12.5703125" customWidth="1"/>
    <col min="7942" max="7942" width="11.5703125" customWidth="1"/>
    <col min="8184" max="8184" width="11.42578125" bestFit="1" customWidth="1"/>
    <col min="8185" max="8185" width="12.7109375" customWidth="1"/>
    <col min="8186" max="8186" width="11.140625" customWidth="1"/>
    <col min="8187" max="8187" width="16.85546875" customWidth="1"/>
    <col min="8188" max="8188" width="17.7109375" customWidth="1"/>
    <col min="8189" max="8189" width="19.5703125" customWidth="1"/>
    <col min="8190" max="8190" width="20.28515625" customWidth="1"/>
    <col min="8191" max="8191" width="22.7109375" customWidth="1"/>
    <col min="8192" max="8192" width="14.28515625" customWidth="1"/>
    <col min="8193" max="8193" width="16.42578125" customWidth="1"/>
    <col min="8194" max="8194" width="9.140625" customWidth="1"/>
    <col min="8195" max="8195" width="15.7109375" customWidth="1"/>
    <col min="8197" max="8197" width="12.5703125" customWidth="1"/>
    <col min="8198" max="8198" width="11.5703125" customWidth="1"/>
    <col min="8440" max="8440" width="11.42578125" bestFit="1" customWidth="1"/>
    <col min="8441" max="8441" width="12.7109375" customWidth="1"/>
    <col min="8442" max="8442" width="11.140625" customWidth="1"/>
    <col min="8443" max="8443" width="16.85546875" customWidth="1"/>
    <col min="8444" max="8444" width="17.7109375" customWidth="1"/>
    <col min="8445" max="8445" width="19.5703125" customWidth="1"/>
    <col min="8446" max="8446" width="20.28515625" customWidth="1"/>
    <col min="8447" max="8447" width="22.7109375" customWidth="1"/>
    <col min="8448" max="8448" width="14.28515625" customWidth="1"/>
    <col min="8449" max="8449" width="16.42578125" customWidth="1"/>
    <col min="8450" max="8450" width="9.140625" customWidth="1"/>
    <col min="8451" max="8451" width="15.7109375" customWidth="1"/>
    <col min="8453" max="8453" width="12.5703125" customWidth="1"/>
    <col min="8454" max="8454" width="11.5703125" customWidth="1"/>
    <col min="8696" max="8696" width="11.42578125" bestFit="1" customWidth="1"/>
    <col min="8697" max="8697" width="12.7109375" customWidth="1"/>
    <col min="8698" max="8698" width="11.140625" customWidth="1"/>
    <col min="8699" max="8699" width="16.85546875" customWidth="1"/>
    <col min="8700" max="8700" width="17.7109375" customWidth="1"/>
    <col min="8701" max="8701" width="19.5703125" customWidth="1"/>
    <col min="8702" max="8702" width="20.28515625" customWidth="1"/>
    <col min="8703" max="8703" width="22.7109375" customWidth="1"/>
    <col min="8704" max="8704" width="14.28515625" customWidth="1"/>
    <col min="8705" max="8705" width="16.42578125" customWidth="1"/>
    <col min="8706" max="8706" width="9.140625" customWidth="1"/>
    <col min="8707" max="8707" width="15.7109375" customWidth="1"/>
    <col min="8709" max="8709" width="12.5703125" customWidth="1"/>
    <col min="8710" max="8710" width="11.5703125" customWidth="1"/>
    <col min="8952" max="8952" width="11.42578125" bestFit="1" customWidth="1"/>
    <col min="8953" max="8953" width="12.7109375" customWidth="1"/>
    <col min="8954" max="8954" width="11.140625" customWidth="1"/>
    <col min="8955" max="8955" width="16.85546875" customWidth="1"/>
    <col min="8956" max="8956" width="17.7109375" customWidth="1"/>
    <col min="8957" max="8957" width="19.5703125" customWidth="1"/>
    <col min="8958" max="8958" width="20.28515625" customWidth="1"/>
    <col min="8959" max="8959" width="22.7109375" customWidth="1"/>
    <col min="8960" max="8960" width="14.28515625" customWidth="1"/>
    <col min="8961" max="8961" width="16.42578125" customWidth="1"/>
    <col min="8962" max="8962" width="9.140625" customWidth="1"/>
    <col min="8963" max="8963" width="15.7109375" customWidth="1"/>
    <col min="8965" max="8965" width="12.5703125" customWidth="1"/>
    <col min="8966" max="8966" width="11.5703125" customWidth="1"/>
    <col min="9208" max="9208" width="11.42578125" bestFit="1" customWidth="1"/>
    <col min="9209" max="9209" width="12.7109375" customWidth="1"/>
    <col min="9210" max="9210" width="11.140625" customWidth="1"/>
    <col min="9211" max="9211" width="16.85546875" customWidth="1"/>
    <col min="9212" max="9212" width="17.7109375" customWidth="1"/>
    <col min="9213" max="9213" width="19.5703125" customWidth="1"/>
    <col min="9214" max="9214" width="20.28515625" customWidth="1"/>
    <col min="9215" max="9215" width="22.7109375" customWidth="1"/>
    <col min="9216" max="9216" width="14.28515625" customWidth="1"/>
    <col min="9217" max="9217" width="16.42578125" customWidth="1"/>
    <col min="9218" max="9218" width="9.140625" customWidth="1"/>
    <col min="9219" max="9219" width="15.7109375" customWidth="1"/>
    <col min="9221" max="9221" width="12.5703125" customWidth="1"/>
    <col min="9222" max="9222" width="11.5703125" customWidth="1"/>
    <col min="9464" max="9464" width="11.42578125" bestFit="1" customWidth="1"/>
    <col min="9465" max="9465" width="12.7109375" customWidth="1"/>
    <col min="9466" max="9466" width="11.140625" customWidth="1"/>
    <col min="9467" max="9467" width="16.85546875" customWidth="1"/>
    <col min="9468" max="9468" width="17.7109375" customWidth="1"/>
    <col min="9469" max="9469" width="19.5703125" customWidth="1"/>
    <col min="9470" max="9470" width="20.28515625" customWidth="1"/>
    <col min="9471" max="9471" width="22.7109375" customWidth="1"/>
    <col min="9472" max="9472" width="14.28515625" customWidth="1"/>
    <col min="9473" max="9473" width="16.42578125" customWidth="1"/>
    <col min="9474" max="9474" width="9.140625" customWidth="1"/>
    <col min="9475" max="9475" width="15.7109375" customWidth="1"/>
    <col min="9477" max="9477" width="12.5703125" customWidth="1"/>
    <col min="9478" max="9478" width="11.5703125" customWidth="1"/>
    <col min="9720" max="9720" width="11.42578125" bestFit="1" customWidth="1"/>
    <col min="9721" max="9721" width="12.7109375" customWidth="1"/>
    <col min="9722" max="9722" width="11.140625" customWidth="1"/>
    <col min="9723" max="9723" width="16.85546875" customWidth="1"/>
    <col min="9724" max="9724" width="17.7109375" customWidth="1"/>
    <col min="9725" max="9725" width="19.5703125" customWidth="1"/>
    <col min="9726" max="9726" width="20.28515625" customWidth="1"/>
    <col min="9727" max="9727" width="22.7109375" customWidth="1"/>
    <col min="9728" max="9728" width="14.28515625" customWidth="1"/>
    <col min="9729" max="9729" width="16.42578125" customWidth="1"/>
    <col min="9730" max="9730" width="9.140625" customWidth="1"/>
    <col min="9731" max="9731" width="15.7109375" customWidth="1"/>
    <col min="9733" max="9733" width="12.5703125" customWidth="1"/>
    <col min="9734" max="9734" width="11.5703125" customWidth="1"/>
    <col min="9976" max="9976" width="11.42578125" bestFit="1" customWidth="1"/>
    <col min="9977" max="9977" width="12.7109375" customWidth="1"/>
    <col min="9978" max="9978" width="11.140625" customWidth="1"/>
    <col min="9979" max="9979" width="16.85546875" customWidth="1"/>
    <col min="9980" max="9980" width="17.7109375" customWidth="1"/>
    <col min="9981" max="9981" width="19.5703125" customWidth="1"/>
    <col min="9982" max="9982" width="20.28515625" customWidth="1"/>
    <col min="9983" max="9983" width="22.7109375" customWidth="1"/>
    <col min="9984" max="9984" width="14.28515625" customWidth="1"/>
    <col min="9985" max="9985" width="16.42578125" customWidth="1"/>
    <col min="9986" max="9986" width="9.140625" customWidth="1"/>
    <col min="9987" max="9987" width="15.7109375" customWidth="1"/>
    <col min="9989" max="9989" width="12.5703125" customWidth="1"/>
    <col min="9990" max="9990" width="11.5703125" customWidth="1"/>
    <col min="10232" max="10232" width="11.42578125" bestFit="1" customWidth="1"/>
    <col min="10233" max="10233" width="12.7109375" customWidth="1"/>
    <col min="10234" max="10234" width="11.140625" customWidth="1"/>
    <col min="10235" max="10235" width="16.85546875" customWidth="1"/>
    <col min="10236" max="10236" width="17.7109375" customWidth="1"/>
    <col min="10237" max="10237" width="19.5703125" customWidth="1"/>
    <col min="10238" max="10238" width="20.28515625" customWidth="1"/>
    <col min="10239" max="10239" width="22.7109375" customWidth="1"/>
    <col min="10240" max="10240" width="14.28515625" customWidth="1"/>
    <col min="10241" max="10241" width="16.42578125" customWidth="1"/>
    <col min="10242" max="10242" width="9.140625" customWidth="1"/>
    <col min="10243" max="10243" width="15.7109375" customWidth="1"/>
    <col min="10245" max="10245" width="12.5703125" customWidth="1"/>
    <col min="10246" max="10246" width="11.5703125" customWidth="1"/>
    <col min="10488" max="10488" width="11.42578125" bestFit="1" customWidth="1"/>
    <col min="10489" max="10489" width="12.7109375" customWidth="1"/>
    <col min="10490" max="10490" width="11.140625" customWidth="1"/>
    <col min="10491" max="10491" width="16.85546875" customWidth="1"/>
    <col min="10492" max="10492" width="17.7109375" customWidth="1"/>
    <col min="10493" max="10493" width="19.5703125" customWidth="1"/>
    <col min="10494" max="10494" width="20.28515625" customWidth="1"/>
    <col min="10495" max="10495" width="22.7109375" customWidth="1"/>
    <col min="10496" max="10496" width="14.28515625" customWidth="1"/>
    <col min="10497" max="10497" width="16.42578125" customWidth="1"/>
    <col min="10498" max="10498" width="9.140625" customWidth="1"/>
    <col min="10499" max="10499" width="15.7109375" customWidth="1"/>
    <col min="10501" max="10501" width="12.5703125" customWidth="1"/>
    <col min="10502" max="10502" width="11.5703125" customWidth="1"/>
    <col min="10744" max="10744" width="11.42578125" bestFit="1" customWidth="1"/>
    <col min="10745" max="10745" width="12.7109375" customWidth="1"/>
    <col min="10746" max="10746" width="11.140625" customWidth="1"/>
    <col min="10747" max="10747" width="16.85546875" customWidth="1"/>
    <col min="10748" max="10748" width="17.7109375" customWidth="1"/>
    <col min="10749" max="10749" width="19.5703125" customWidth="1"/>
    <col min="10750" max="10750" width="20.28515625" customWidth="1"/>
    <col min="10751" max="10751" width="22.7109375" customWidth="1"/>
    <col min="10752" max="10752" width="14.28515625" customWidth="1"/>
    <col min="10753" max="10753" width="16.42578125" customWidth="1"/>
    <col min="10754" max="10754" width="9.140625" customWidth="1"/>
    <col min="10755" max="10755" width="15.7109375" customWidth="1"/>
    <col min="10757" max="10757" width="12.5703125" customWidth="1"/>
    <col min="10758" max="10758" width="11.5703125" customWidth="1"/>
    <col min="11000" max="11000" width="11.42578125" bestFit="1" customWidth="1"/>
    <col min="11001" max="11001" width="12.7109375" customWidth="1"/>
    <col min="11002" max="11002" width="11.140625" customWidth="1"/>
    <col min="11003" max="11003" width="16.85546875" customWidth="1"/>
    <col min="11004" max="11004" width="17.7109375" customWidth="1"/>
    <col min="11005" max="11005" width="19.5703125" customWidth="1"/>
    <col min="11006" max="11006" width="20.28515625" customWidth="1"/>
    <col min="11007" max="11007" width="22.7109375" customWidth="1"/>
    <col min="11008" max="11008" width="14.28515625" customWidth="1"/>
    <col min="11009" max="11009" width="16.42578125" customWidth="1"/>
    <col min="11010" max="11010" width="9.140625" customWidth="1"/>
    <col min="11011" max="11011" width="15.7109375" customWidth="1"/>
    <col min="11013" max="11013" width="12.5703125" customWidth="1"/>
    <col min="11014" max="11014" width="11.5703125" customWidth="1"/>
    <col min="11256" max="11256" width="11.42578125" bestFit="1" customWidth="1"/>
    <col min="11257" max="11257" width="12.7109375" customWidth="1"/>
    <col min="11258" max="11258" width="11.140625" customWidth="1"/>
    <col min="11259" max="11259" width="16.85546875" customWidth="1"/>
    <col min="11260" max="11260" width="17.7109375" customWidth="1"/>
    <col min="11261" max="11261" width="19.5703125" customWidth="1"/>
    <col min="11262" max="11262" width="20.28515625" customWidth="1"/>
    <col min="11263" max="11263" width="22.7109375" customWidth="1"/>
    <col min="11264" max="11264" width="14.28515625" customWidth="1"/>
    <col min="11265" max="11265" width="16.42578125" customWidth="1"/>
    <col min="11266" max="11266" width="9.140625" customWidth="1"/>
    <col min="11267" max="11267" width="15.7109375" customWidth="1"/>
    <col min="11269" max="11269" width="12.5703125" customWidth="1"/>
    <col min="11270" max="11270" width="11.5703125" customWidth="1"/>
    <col min="11512" max="11512" width="11.42578125" bestFit="1" customWidth="1"/>
    <col min="11513" max="11513" width="12.7109375" customWidth="1"/>
    <col min="11514" max="11514" width="11.140625" customWidth="1"/>
    <col min="11515" max="11515" width="16.85546875" customWidth="1"/>
    <col min="11516" max="11516" width="17.7109375" customWidth="1"/>
    <col min="11517" max="11517" width="19.5703125" customWidth="1"/>
    <col min="11518" max="11518" width="20.28515625" customWidth="1"/>
    <col min="11519" max="11519" width="22.7109375" customWidth="1"/>
    <col min="11520" max="11520" width="14.28515625" customWidth="1"/>
    <col min="11521" max="11521" width="16.42578125" customWidth="1"/>
    <col min="11522" max="11522" width="9.140625" customWidth="1"/>
    <col min="11523" max="11523" width="15.7109375" customWidth="1"/>
    <col min="11525" max="11525" width="12.5703125" customWidth="1"/>
    <col min="11526" max="11526" width="11.5703125" customWidth="1"/>
    <col min="11768" max="11768" width="11.42578125" bestFit="1" customWidth="1"/>
    <col min="11769" max="11769" width="12.7109375" customWidth="1"/>
    <col min="11770" max="11770" width="11.140625" customWidth="1"/>
    <col min="11771" max="11771" width="16.85546875" customWidth="1"/>
    <col min="11772" max="11772" width="17.7109375" customWidth="1"/>
    <col min="11773" max="11773" width="19.5703125" customWidth="1"/>
    <col min="11774" max="11774" width="20.28515625" customWidth="1"/>
    <col min="11775" max="11775" width="22.7109375" customWidth="1"/>
    <col min="11776" max="11776" width="14.28515625" customWidth="1"/>
    <col min="11777" max="11777" width="16.42578125" customWidth="1"/>
    <col min="11778" max="11778" width="9.140625" customWidth="1"/>
    <col min="11779" max="11779" width="15.7109375" customWidth="1"/>
    <col min="11781" max="11781" width="12.5703125" customWidth="1"/>
    <col min="11782" max="11782" width="11.5703125" customWidth="1"/>
    <col min="12024" max="12024" width="11.42578125" bestFit="1" customWidth="1"/>
    <col min="12025" max="12025" width="12.7109375" customWidth="1"/>
    <col min="12026" max="12026" width="11.140625" customWidth="1"/>
    <col min="12027" max="12027" width="16.85546875" customWidth="1"/>
    <col min="12028" max="12028" width="17.7109375" customWidth="1"/>
    <col min="12029" max="12029" width="19.5703125" customWidth="1"/>
    <col min="12030" max="12030" width="20.28515625" customWidth="1"/>
    <col min="12031" max="12031" width="22.7109375" customWidth="1"/>
    <col min="12032" max="12032" width="14.28515625" customWidth="1"/>
    <col min="12033" max="12033" width="16.42578125" customWidth="1"/>
    <col min="12034" max="12034" width="9.140625" customWidth="1"/>
    <col min="12035" max="12035" width="15.7109375" customWidth="1"/>
    <col min="12037" max="12037" width="12.5703125" customWidth="1"/>
    <col min="12038" max="12038" width="11.5703125" customWidth="1"/>
    <col min="12280" max="12280" width="11.42578125" bestFit="1" customWidth="1"/>
    <col min="12281" max="12281" width="12.7109375" customWidth="1"/>
    <col min="12282" max="12282" width="11.140625" customWidth="1"/>
    <col min="12283" max="12283" width="16.85546875" customWidth="1"/>
    <col min="12284" max="12284" width="17.7109375" customWidth="1"/>
    <col min="12285" max="12285" width="19.5703125" customWidth="1"/>
    <col min="12286" max="12286" width="20.28515625" customWidth="1"/>
    <col min="12287" max="12287" width="22.7109375" customWidth="1"/>
    <col min="12288" max="12288" width="14.28515625" customWidth="1"/>
    <col min="12289" max="12289" width="16.42578125" customWidth="1"/>
    <col min="12290" max="12290" width="9.140625" customWidth="1"/>
    <col min="12291" max="12291" width="15.7109375" customWidth="1"/>
    <col min="12293" max="12293" width="12.5703125" customWidth="1"/>
    <col min="12294" max="12294" width="11.5703125" customWidth="1"/>
    <col min="12536" max="12536" width="11.42578125" bestFit="1" customWidth="1"/>
    <col min="12537" max="12537" width="12.7109375" customWidth="1"/>
    <col min="12538" max="12538" width="11.140625" customWidth="1"/>
    <col min="12539" max="12539" width="16.85546875" customWidth="1"/>
    <col min="12540" max="12540" width="17.7109375" customWidth="1"/>
    <col min="12541" max="12541" width="19.5703125" customWidth="1"/>
    <col min="12542" max="12542" width="20.28515625" customWidth="1"/>
    <col min="12543" max="12543" width="22.7109375" customWidth="1"/>
    <col min="12544" max="12544" width="14.28515625" customWidth="1"/>
    <col min="12545" max="12545" width="16.42578125" customWidth="1"/>
    <col min="12546" max="12546" width="9.140625" customWidth="1"/>
    <col min="12547" max="12547" width="15.7109375" customWidth="1"/>
    <col min="12549" max="12549" width="12.5703125" customWidth="1"/>
    <col min="12550" max="12550" width="11.5703125" customWidth="1"/>
    <col min="12792" max="12792" width="11.42578125" bestFit="1" customWidth="1"/>
    <col min="12793" max="12793" width="12.7109375" customWidth="1"/>
    <col min="12794" max="12794" width="11.140625" customWidth="1"/>
    <col min="12795" max="12795" width="16.85546875" customWidth="1"/>
    <col min="12796" max="12796" width="17.7109375" customWidth="1"/>
    <col min="12797" max="12797" width="19.5703125" customWidth="1"/>
    <col min="12798" max="12798" width="20.28515625" customWidth="1"/>
    <col min="12799" max="12799" width="22.7109375" customWidth="1"/>
    <col min="12800" max="12800" width="14.28515625" customWidth="1"/>
    <col min="12801" max="12801" width="16.42578125" customWidth="1"/>
    <col min="12802" max="12802" width="9.140625" customWidth="1"/>
    <col min="12803" max="12803" width="15.7109375" customWidth="1"/>
    <col min="12805" max="12805" width="12.5703125" customWidth="1"/>
    <col min="12806" max="12806" width="11.5703125" customWidth="1"/>
    <col min="13048" max="13048" width="11.42578125" bestFit="1" customWidth="1"/>
    <col min="13049" max="13049" width="12.7109375" customWidth="1"/>
    <col min="13050" max="13050" width="11.140625" customWidth="1"/>
    <col min="13051" max="13051" width="16.85546875" customWidth="1"/>
    <col min="13052" max="13052" width="17.7109375" customWidth="1"/>
    <col min="13053" max="13053" width="19.5703125" customWidth="1"/>
    <col min="13054" max="13054" width="20.28515625" customWidth="1"/>
    <col min="13055" max="13055" width="22.7109375" customWidth="1"/>
    <col min="13056" max="13056" width="14.28515625" customWidth="1"/>
    <col min="13057" max="13057" width="16.42578125" customWidth="1"/>
    <col min="13058" max="13058" width="9.140625" customWidth="1"/>
    <col min="13059" max="13059" width="15.7109375" customWidth="1"/>
    <col min="13061" max="13061" width="12.5703125" customWidth="1"/>
    <col min="13062" max="13062" width="11.5703125" customWidth="1"/>
    <col min="13304" max="13304" width="11.42578125" bestFit="1" customWidth="1"/>
    <col min="13305" max="13305" width="12.7109375" customWidth="1"/>
    <col min="13306" max="13306" width="11.140625" customWidth="1"/>
    <col min="13307" max="13307" width="16.85546875" customWidth="1"/>
    <col min="13308" max="13308" width="17.7109375" customWidth="1"/>
    <col min="13309" max="13309" width="19.5703125" customWidth="1"/>
    <col min="13310" max="13310" width="20.28515625" customWidth="1"/>
    <col min="13311" max="13311" width="22.7109375" customWidth="1"/>
    <col min="13312" max="13312" width="14.28515625" customWidth="1"/>
    <col min="13313" max="13313" width="16.42578125" customWidth="1"/>
    <col min="13314" max="13314" width="9.140625" customWidth="1"/>
    <col min="13315" max="13315" width="15.7109375" customWidth="1"/>
    <col min="13317" max="13317" width="12.5703125" customWidth="1"/>
    <col min="13318" max="13318" width="11.5703125" customWidth="1"/>
    <col min="13560" max="13560" width="11.42578125" bestFit="1" customWidth="1"/>
    <col min="13561" max="13561" width="12.7109375" customWidth="1"/>
    <col min="13562" max="13562" width="11.140625" customWidth="1"/>
    <col min="13563" max="13563" width="16.85546875" customWidth="1"/>
    <col min="13564" max="13564" width="17.7109375" customWidth="1"/>
    <col min="13565" max="13565" width="19.5703125" customWidth="1"/>
    <col min="13566" max="13566" width="20.28515625" customWidth="1"/>
    <col min="13567" max="13567" width="22.7109375" customWidth="1"/>
    <col min="13568" max="13568" width="14.28515625" customWidth="1"/>
    <col min="13569" max="13569" width="16.42578125" customWidth="1"/>
    <col min="13570" max="13570" width="9.140625" customWidth="1"/>
    <col min="13571" max="13571" width="15.7109375" customWidth="1"/>
    <col min="13573" max="13573" width="12.5703125" customWidth="1"/>
    <col min="13574" max="13574" width="11.5703125" customWidth="1"/>
    <col min="13816" max="13816" width="11.42578125" bestFit="1" customWidth="1"/>
    <col min="13817" max="13817" width="12.7109375" customWidth="1"/>
    <col min="13818" max="13818" width="11.140625" customWidth="1"/>
    <col min="13819" max="13819" width="16.85546875" customWidth="1"/>
    <col min="13820" max="13820" width="17.7109375" customWidth="1"/>
    <col min="13821" max="13821" width="19.5703125" customWidth="1"/>
    <col min="13822" max="13822" width="20.28515625" customWidth="1"/>
    <col min="13823" max="13823" width="22.7109375" customWidth="1"/>
    <col min="13824" max="13824" width="14.28515625" customWidth="1"/>
    <col min="13825" max="13825" width="16.42578125" customWidth="1"/>
    <col min="13826" max="13826" width="9.140625" customWidth="1"/>
    <col min="13827" max="13827" width="15.7109375" customWidth="1"/>
    <col min="13829" max="13829" width="12.5703125" customWidth="1"/>
    <col min="13830" max="13830" width="11.5703125" customWidth="1"/>
    <col min="14072" max="14072" width="11.42578125" bestFit="1" customWidth="1"/>
    <col min="14073" max="14073" width="12.7109375" customWidth="1"/>
    <col min="14074" max="14074" width="11.140625" customWidth="1"/>
    <col min="14075" max="14075" width="16.85546875" customWidth="1"/>
    <col min="14076" max="14076" width="17.7109375" customWidth="1"/>
    <col min="14077" max="14077" width="19.5703125" customWidth="1"/>
    <col min="14078" max="14078" width="20.28515625" customWidth="1"/>
    <col min="14079" max="14079" width="22.7109375" customWidth="1"/>
    <col min="14080" max="14080" width="14.28515625" customWidth="1"/>
    <col min="14081" max="14081" width="16.42578125" customWidth="1"/>
    <col min="14082" max="14082" width="9.140625" customWidth="1"/>
    <col min="14083" max="14083" width="15.7109375" customWidth="1"/>
    <col min="14085" max="14085" width="12.5703125" customWidth="1"/>
    <col min="14086" max="14086" width="11.5703125" customWidth="1"/>
    <col min="14328" max="14328" width="11.42578125" bestFit="1" customWidth="1"/>
    <col min="14329" max="14329" width="12.7109375" customWidth="1"/>
    <col min="14330" max="14330" width="11.140625" customWidth="1"/>
    <col min="14331" max="14331" width="16.85546875" customWidth="1"/>
    <col min="14332" max="14332" width="17.7109375" customWidth="1"/>
    <col min="14333" max="14333" width="19.5703125" customWidth="1"/>
    <col min="14334" max="14334" width="20.28515625" customWidth="1"/>
    <col min="14335" max="14335" width="22.7109375" customWidth="1"/>
    <col min="14336" max="14336" width="14.28515625" customWidth="1"/>
    <col min="14337" max="14337" width="16.42578125" customWidth="1"/>
    <col min="14338" max="14338" width="9.140625" customWidth="1"/>
    <col min="14339" max="14339" width="15.7109375" customWidth="1"/>
    <col min="14341" max="14341" width="12.5703125" customWidth="1"/>
    <col min="14342" max="14342" width="11.5703125" customWidth="1"/>
    <col min="14584" max="14584" width="11.42578125" bestFit="1" customWidth="1"/>
    <col min="14585" max="14585" width="12.7109375" customWidth="1"/>
    <col min="14586" max="14586" width="11.140625" customWidth="1"/>
    <col min="14587" max="14587" width="16.85546875" customWidth="1"/>
    <col min="14588" max="14588" width="17.7109375" customWidth="1"/>
    <col min="14589" max="14589" width="19.5703125" customWidth="1"/>
    <col min="14590" max="14590" width="20.28515625" customWidth="1"/>
    <col min="14591" max="14591" width="22.7109375" customWidth="1"/>
    <col min="14592" max="14592" width="14.28515625" customWidth="1"/>
    <col min="14593" max="14593" width="16.42578125" customWidth="1"/>
    <col min="14594" max="14594" width="9.140625" customWidth="1"/>
    <col min="14595" max="14595" width="15.7109375" customWidth="1"/>
    <col min="14597" max="14597" width="12.5703125" customWidth="1"/>
    <col min="14598" max="14598" width="11.5703125" customWidth="1"/>
    <col min="14840" max="14840" width="11.42578125" bestFit="1" customWidth="1"/>
    <col min="14841" max="14841" width="12.7109375" customWidth="1"/>
    <col min="14842" max="14842" width="11.140625" customWidth="1"/>
    <col min="14843" max="14843" width="16.85546875" customWidth="1"/>
    <col min="14844" max="14844" width="17.7109375" customWidth="1"/>
    <col min="14845" max="14845" width="19.5703125" customWidth="1"/>
    <col min="14846" max="14846" width="20.28515625" customWidth="1"/>
    <col min="14847" max="14847" width="22.7109375" customWidth="1"/>
    <col min="14848" max="14848" width="14.28515625" customWidth="1"/>
    <col min="14849" max="14849" width="16.42578125" customWidth="1"/>
    <col min="14850" max="14850" width="9.140625" customWidth="1"/>
    <col min="14851" max="14851" width="15.7109375" customWidth="1"/>
    <col min="14853" max="14853" width="12.5703125" customWidth="1"/>
    <col min="14854" max="14854" width="11.5703125" customWidth="1"/>
    <col min="15096" max="15096" width="11.42578125" bestFit="1" customWidth="1"/>
    <col min="15097" max="15097" width="12.7109375" customWidth="1"/>
    <col min="15098" max="15098" width="11.140625" customWidth="1"/>
    <col min="15099" max="15099" width="16.85546875" customWidth="1"/>
    <col min="15100" max="15100" width="17.7109375" customWidth="1"/>
    <col min="15101" max="15101" width="19.5703125" customWidth="1"/>
    <col min="15102" max="15102" width="20.28515625" customWidth="1"/>
    <col min="15103" max="15103" width="22.7109375" customWidth="1"/>
    <col min="15104" max="15104" width="14.28515625" customWidth="1"/>
    <col min="15105" max="15105" width="16.42578125" customWidth="1"/>
    <col min="15106" max="15106" width="9.140625" customWidth="1"/>
    <col min="15107" max="15107" width="15.7109375" customWidth="1"/>
    <col min="15109" max="15109" width="12.5703125" customWidth="1"/>
    <col min="15110" max="15110" width="11.5703125" customWidth="1"/>
    <col min="15352" max="15352" width="11.42578125" bestFit="1" customWidth="1"/>
    <col min="15353" max="15353" width="12.7109375" customWidth="1"/>
    <col min="15354" max="15354" width="11.140625" customWidth="1"/>
    <col min="15355" max="15355" width="16.85546875" customWidth="1"/>
    <col min="15356" max="15356" width="17.7109375" customWidth="1"/>
    <col min="15357" max="15357" width="19.5703125" customWidth="1"/>
    <col min="15358" max="15358" width="20.28515625" customWidth="1"/>
    <col min="15359" max="15359" width="22.7109375" customWidth="1"/>
    <col min="15360" max="15360" width="14.28515625" customWidth="1"/>
    <col min="15361" max="15361" width="16.42578125" customWidth="1"/>
    <col min="15362" max="15362" width="9.140625" customWidth="1"/>
    <col min="15363" max="15363" width="15.7109375" customWidth="1"/>
    <col min="15365" max="15365" width="12.5703125" customWidth="1"/>
    <col min="15366" max="15366" width="11.5703125" customWidth="1"/>
    <col min="15608" max="15608" width="11.42578125" bestFit="1" customWidth="1"/>
    <col min="15609" max="15609" width="12.7109375" customWidth="1"/>
    <col min="15610" max="15610" width="11.140625" customWidth="1"/>
    <col min="15611" max="15611" width="16.85546875" customWidth="1"/>
    <col min="15612" max="15612" width="17.7109375" customWidth="1"/>
    <col min="15613" max="15613" width="19.5703125" customWidth="1"/>
    <col min="15614" max="15614" width="20.28515625" customWidth="1"/>
    <col min="15615" max="15615" width="22.7109375" customWidth="1"/>
    <col min="15616" max="15616" width="14.28515625" customWidth="1"/>
    <col min="15617" max="15617" width="16.42578125" customWidth="1"/>
    <col min="15618" max="15618" width="9.140625" customWidth="1"/>
    <col min="15619" max="15619" width="15.7109375" customWidth="1"/>
    <col min="15621" max="15621" width="12.5703125" customWidth="1"/>
    <col min="15622" max="15622" width="11.5703125" customWidth="1"/>
    <col min="15864" max="15864" width="11.42578125" bestFit="1" customWidth="1"/>
    <col min="15865" max="15865" width="12.7109375" customWidth="1"/>
    <col min="15866" max="15866" width="11.140625" customWidth="1"/>
    <col min="15867" max="15867" width="16.85546875" customWidth="1"/>
    <col min="15868" max="15868" width="17.7109375" customWidth="1"/>
    <col min="15869" max="15869" width="19.5703125" customWidth="1"/>
    <col min="15870" max="15870" width="20.28515625" customWidth="1"/>
    <col min="15871" max="15871" width="22.7109375" customWidth="1"/>
    <col min="15872" max="15872" width="14.28515625" customWidth="1"/>
    <col min="15873" max="15873" width="16.42578125" customWidth="1"/>
    <col min="15874" max="15874" width="9.140625" customWidth="1"/>
    <col min="15875" max="15875" width="15.7109375" customWidth="1"/>
    <col min="15877" max="15877" width="12.5703125" customWidth="1"/>
    <col min="15878" max="15878" width="11.5703125" customWidth="1"/>
    <col min="16120" max="16120" width="11.42578125" bestFit="1" customWidth="1"/>
    <col min="16121" max="16121" width="12.7109375" customWidth="1"/>
    <col min="16122" max="16122" width="11.140625" customWidth="1"/>
    <col min="16123" max="16123" width="16.85546875" customWidth="1"/>
    <col min="16124" max="16124" width="17.7109375" customWidth="1"/>
    <col min="16125" max="16125" width="19.5703125" customWidth="1"/>
    <col min="16126" max="16126" width="20.28515625" customWidth="1"/>
    <col min="16127" max="16127" width="22.7109375" customWidth="1"/>
    <col min="16128" max="16128" width="14.28515625" customWidth="1"/>
    <col min="16129" max="16129" width="16.42578125" customWidth="1"/>
    <col min="16130" max="16130" width="9.140625" customWidth="1"/>
    <col min="16131" max="16131" width="15.7109375" customWidth="1"/>
    <col min="16133" max="16133" width="12.5703125" customWidth="1"/>
    <col min="16134" max="16134" width="11.5703125" customWidth="1"/>
  </cols>
  <sheetData>
    <row r="1" spans="1:21">
      <c r="A1" s="36" t="s">
        <v>38</v>
      </c>
      <c r="B1" s="35"/>
      <c r="C1" s="35"/>
      <c r="D1" s="35"/>
      <c r="E1" s="35"/>
      <c r="F1" s="35"/>
      <c r="G1" s="35"/>
      <c r="H1" s="49"/>
      <c r="I1" s="49"/>
      <c r="J1" s="49"/>
      <c r="K1" s="49"/>
      <c r="L1" s="49"/>
      <c r="M1" s="49"/>
      <c r="N1" s="11"/>
    </row>
    <row r="2" spans="1:21" ht="64.5" customHeight="1">
      <c r="A2" s="7" t="s">
        <v>39</v>
      </c>
      <c r="B2" s="7" t="s">
        <v>0</v>
      </c>
      <c r="C2" s="7" t="s">
        <v>40</v>
      </c>
      <c r="D2" s="7" t="s">
        <v>94</v>
      </c>
      <c r="E2" s="7" t="s">
        <v>96</v>
      </c>
      <c r="F2" s="7" t="s">
        <v>95</v>
      </c>
      <c r="G2" s="26" t="s">
        <v>41</v>
      </c>
      <c r="H2" s="7" t="s">
        <v>42</v>
      </c>
      <c r="I2" s="7" t="s">
        <v>43</v>
      </c>
      <c r="J2" s="7" t="s">
        <v>44</v>
      </c>
      <c r="K2" s="7" t="s">
        <v>45</v>
      </c>
      <c r="L2" s="7" t="s">
        <v>2</v>
      </c>
      <c r="M2" s="7" t="s">
        <v>46</v>
      </c>
      <c r="N2" s="7" t="s">
        <v>3</v>
      </c>
      <c r="O2" s="7" t="s">
        <v>47</v>
      </c>
      <c r="P2" s="7" t="s">
        <v>48</v>
      </c>
      <c r="Q2" s="3"/>
      <c r="R2" s="10"/>
      <c r="S2" s="10"/>
      <c r="T2" s="9"/>
      <c r="U2" s="9"/>
    </row>
    <row r="3" spans="1:21">
      <c r="A3" s="4" t="s">
        <v>49</v>
      </c>
      <c r="B3" s="12">
        <v>1</v>
      </c>
      <c r="C3" s="12" t="s">
        <v>12</v>
      </c>
      <c r="D3" s="4" t="s">
        <v>53</v>
      </c>
      <c r="E3" s="13">
        <v>39500</v>
      </c>
      <c r="F3" s="13">
        <v>39560</v>
      </c>
      <c r="G3" s="27">
        <v>15187899.9239506</v>
      </c>
      <c r="H3" s="14">
        <v>1</v>
      </c>
      <c r="I3" s="5">
        <v>15027135.699999999</v>
      </c>
      <c r="J3" s="14">
        <v>1</v>
      </c>
      <c r="K3" s="5">
        <v>15027135.699999999</v>
      </c>
      <c r="L3" s="14">
        <v>1</v>
      </c>
      <c r="M3" s="5">
        <v>15027135.699999999</v>
      </c>
      <c r="N3" s="14">
        <v>1</v>
      </c>
      <c r="O3" s="14">
        <v>0</v>
      </c>
      <c r="P3" s="5">
        <v>276616.20999999996</v>
      </c>
      <c r="Q3" s="6"/>
      <c r="R3" s="6"/>
      <c r="S3" s="6"/>
      <c r="T3" s="8"/>
      <c r="U3" s="8"/>
    </row>
    <row r="4" spans="1:21">
      <c r="A4" s="4" t="s">
        <v>50</v>
      </c>
      <c r="B4" s="12">
        <v>1</v>
      </c>
      <c r="C4" s="12" t="s">
        <v>12</v>
      </c>
      <c r="D4" s="15" t="s">
        <v>54</v>
      </c>
      <c r="E4" s="13">
        <v>39518</v>
      </c>
      <c r="F4" s="13">
        <v>39587</v>
      </c>
      <c r="G4" s="27">
        <v>9958175.6622186806</v>
      </c>
      <c r="H4" s="14">
        <v>119</v>
      </c>
      <c r="I4" s="5">
        <f>652649264.78/30.126</f>
        <v>21663986.748323705</v>
      </c>
      <c r="J4" s="14">
        <v>20</v>
      </c>
      <c r="K4" s="5">
        <v>3491771.64</v>
      </c>
      <c r="L4" s="14">
        <v>18</v>
      </c>
      <c r="M4" s="5">
        <v>2810387.0804999997</v>
      </c>
      <c r="N4" s="14">
        <v>18</v>
      </c>
      <c r="O4" s="14">
        <v>0</v>
      </c>
      <c r="P4" s="5">
        <v>465558.96</v>
      </c>
      <c r="Q4" s="6"/>
      <c r="R4" s="6"/>
      <c r="S4" s="6"/>
      <c r="T4" s="8"/>
      <c r="U4" s="8"/>
    </row>
    <row r="5" spans="1:21">
      <c r="A5" s="4" t="s">
        <v>50</v>
      </c>
      <c r="B5" s="12">
        <v>1</v>
      </c>
      <c r="C5" s="12" t="s">
        <v>12</v>
      </c>
      <c r="D5" s="15" t="s">
        <v>55</v>
      </c>
      <c r="E5" s="13">
        <v>39525</v>
      </c>
      <c r="F5" s="13">
        <v>39608</v>
      </c>
      <c r="G5" s="27">
        <v>13277567.549624909</v>
      </c>
      <c r="H5" s="14">
        <v>192</v>
      </c>
      <c r="I5" s="5">
        <f>693069344.15/30.126</f>
        <v>23005687.583814643</v>
      </c>
      <c r="J5" s="14">
        <v>61</v>
      </c>
      <c r="K5" s="5">
        <v>6869978.6900000004</v>
      </c>
      <c r="L5" s="14">
        <v>61</v>
      </c>
      <c r="M5" s="5">
        <v>6745096.1268130001</v>
      </c>
      <c r="N5" s="14">
        <v>61</v>
      </c>
      <c r="O5" s="14">
        <v>0</v>
      </c>
      <c r="P5" s="5">
        <v>1263871.4300000002</v>
      </c>
      <c r="Q5" s="6"/>
      <c r="R5" s="6"/>
      <c r="S5" s="6"/>
      <c r="T5" s="8"/>
      <c r="U5" s="8"/>
    </row>
    <row r="6" spans="1:21">
      <c r="A6" s="4" t="s">
        <v>49</v>
      </c>
      <c r="B6" s="12">
        <v>1</v>
      </c>
      <c r="C6" s="12" t="s">
        <v>12</v>
      </c>
      <c r="D6" s="4" t="s">
        <v>56</v>
      </c>
      <c r="E6" s="13">
        <v>39582</v>
      </c>
      <c r="F6" s="13">
        <v>39643</v>
      </c>
      <c r="G6" s="27">
        <v>32098519.551218215</v>
      </c>
      <c r="H6" s="14">
        <v>1</v>
      </c>
      <c r="I6" s="5">
        <v>32510497.109999999</v>
      </c>
      <c r="J6" s="14">
        <v>1</v>
      </c>
      <c r="K6" s="5">
        <v>32395334.859999999</v>
      </c>
      <c r="L6" s="14">
        <v>1</v>
      </c>
      <c r="M6" s="5">
        <v>32395334.859999996</v>
      </c>
      <c r="N6" s="14">
        <v>1</v>
      </c>
      <c r="O6" s="14">
        <v>0</v>
      </c>
      <c r="P6" s="5">
        <v>14108.800000000001</v>
      </c>
      <c r="Q6" s="6"/>
      <c r="R6" s="6"/>
      <c r="S6" s="6"/>
      <c r="T6" s="8"/>
      <c r="U6" s="8"/>
    </row>
    <row r="7" spans="1:21">
      <c r="A7" s="4" t="s">
        <v>49</v>
      </c>
      <c r="B7" s="12">
        <v>1</v>
      </c>
      <c r="C7" s="12" t="s">
        <v>12</v>
      </c>
      <c r="D7" s="4" t="s">
        <v>57</v>
      </c>
      <c r="E7" s="13">
        <v>39582</v>
      </c>
      <c r="F7" s="13">
        <v>39643</v>
      </c>
      <c r="G7" s="27">
        <v>12812852.685388036</v>
      </c>
      <c r="H7" s="14">
        <v>1</v>
      </c>
      <c r="I7" s="5">
        <v>12812468.5</v>
      </c>
      <c r="J7" s="14">
        <v>1</v>
      </c>
      <c r="K7" s="5">
        <v>12733347.869999999</v>
      </c>
      <c r="L7" s="14">
        <v>1</v>
      </c>
      <c r="M7" s="5">
        <v>12733347.869999997</v>
      </c>
      <c r="N7" s="14">
        <v>1</v>
      </c>
      <c r="O7" s="14">
        <v>0</v>
      </c>
      <c r="P7" s="5">
        <v>9915.35</v>
      </c>
      <c r="Q7" s="6"/>
      <c r="R7" s="6"/>
      <c r="S7" s="6"/>
      <c r="T7" s="8"/>
      <c r="U7" s="8"/>
    </row>
    <row r="8" spans="1:21">
      <c r="A8" s="4" t="s">
        <v>49</v>
      </c>
      <c r="B8" s="12">
        <v>1</v>
      </c>
      <c r="C8" s="12" t="s">
        <v>12</v>
      </c>
      <c r="D8" s="4" t="s">
        <v>58</v>
      </c>
      <c r="E8" s="13">
        <v>39597</v>
      </c>
      <c r="F8" s="13">
        <v>39657</v>
      </c>
      <c r="G8" s="27">
        <v>10356502.688707428</v>
      </c>
      <c r="H8" s="14">
        <v>1</v>
      </c>
      <c r="I8" s="5">
        <v>9478882.0299999993</v>
      </c>
      <c r="J8" s="14">
        <v>1</v>
      </c>
      <c r="K8" s="5">
        <v>5371901.3499999996</v>
      </c>
      <c r="L8" s="14">
        <v>1</v>
      </c>
      <c r="M8" s="5">
        <v>5371901.3499999996</v>
      </c>
      <c r="N8" s="14">
        <v>1</v>
      </c>
      <c r="O8" s="14">
        <v>0</v>
      </c>
      <c r="P8" s="5">
        <v>0</v>
      </c>
      <c r="Q8" s="6"/>
      <c r="R8" s="6"/>
      <c r="S8" s="6"/>
      <c r="T8" s="8"/>
      <c r="U8" s="8"/>
    </row>
    <row r="9" spans="1:21">
      <c r="A9" s="4" t="s">
        <v>49</v>
      </c>
      <c r="B9" s="12">
        <v>1</v>
      </c>
      <c r="C9" s="12" t="s">
        <v>12</v>
      </c>
      <c r="D9" s="4" t="s">
        <v>59</v>
      </c>
      <c r="E9" s="13">
        <v>39679</v>
      </c>
      <c r="F9" s="13">
        <v>39741</v>
      </c>
      <c r="G9" s="27">
        <v>10622054.039699927</v>
      </c>
      <c r="H9" s="14">
        <v>1</v>
      </c>
      <c r="I9" s="5">
        <v>10614788.02</v>
      </c>
      <c r="J9" s="14">
        <v>1</v>
      </c>
      <c r="K9" s="5">
        <v>10614788.02</v>
      </c>
      <c r="L9" s="14">
        <v>1</v>
      </c>
      <c r="M9" s="5">
        <v>8066122.2999999998</v>
      </c>
      <c r="N9" s="14">
        <v>1</v>
      </c>
      <c r="O9" s="14">
        <v>0</v>
      </c>
      <c r="P9" s="5">
        <v>0</v>
      </c>
      <c r="Q9" s="6"/>
      <c r="R9" s="6"/>
      <c r="S9" s="6"/>
      <c r="T9" s="8"/>
      <c r="U9" s="8"/>
    </row>
    <row r="10" spans="1:21">
      <c r="A10" s="4" t="s">
        <v>50</v>
      </c>
      <c r="B10" s="12">
        <v>1</v>
      </c>
      <c r="C10" s="12" t="s">
        <v>12</v>
      </c>
      <c r="D10" s="15" t="s">
        <v>60</v>
      </c>
      <c r="E10" s="13">
        <v>39727</v>
      </c>
      <c r="F10" s="13">
        <v>39832</v>
      </c>
      <c r="G10" s="27">
        <v>15168175.66</v>
      </c>
      <c r="H10" s="14">
        <v>184</v>
      </c>
      <c r="I10" s="5">
        <v>35986446.240000002</v>
      </c>
      <c r="J10" s="14">
        <v>76</v>
      </c>
      <c r="K10" s="5">
        <v>15168300.130000001</v>
      </c>
      <c r="L10" s="14">
        <v>74</v>
      </c>
      <c r="M10" s="5">
        <v>14691561.693499997</v>
      </c>
      <c r="N10" s="14">
        <v>72</v>
      </c>
      <c r="O10" s="14">
        <v>0</v>
      </c>
      <c r="P10" s="5">
        <v>0</v>
      </c>
      <c r="Q10" s="6"/>
      <c r="R10" s="6"/>
      <c r="S10" s="6"/>
      <c r="T10" s="8"/>
      <c r="U10" s="8"/>
    </row>
    <row r="11" spans="1:21">
      <c r="A11" s="4" t="s">
        <v>50</v>
      </c>
      <c r="B11" s="12">
        <v>1</v>
      </c>
      <c r="C11" s="12" t="s">
        <v>12</v>
      </c>
      <c r="D11" s="15" t="s">
        <v>61</v>
      </c>
      <c r="E11" s="13">
        <v>39727</v>
      </c>
      <c r="F11" s="13">
        <v>39832</v>
      </c>
      <c r="G11" s="27">
        <v>17977567.550000001</v>
      </c>
      <c r="H11" s="14">
        <v>361</v>
      </c>
      <c r="I11" s="5">
        <v>44086311.390000001</v>
      </c>
      <c r="J11" s="14">
        <v>146</v>
      </c>
      <c r="K11" s="5">
        <v>18108443.690000001</v>
      </c>
      <c r="L11" s="14">
        <v>142</v>
      </c>
      <c r="M11" s="5">
        <v>17531668.45330701</v>
      </c>
      <c r="N11" s="14">
        <v>142</v>
      </c>
      <c r="O11" s="14">
        <v>0</v>
      </c>
      <c r="P11" s="5">
        <v>0</v>
      </c>
      <c r="Q11" s="6"/>
      <c r="R11" s="6"/>
      <c r="S11" s="6"/>
      <c r="T11" s="8"/>
      <c r="U11" s="8"/>
    </row>
    <row r="12" spans="1:21">
      <c r="A12" s="4" t="s">
        <v>49</v>
      </c>
      <c r="B12" s="12">
        <v>1</v>
      </c>
      <c r="C12" s="12" t="s">
        <v>12</v>
      </c>
      <c r="D12" s="4" t="s">
        <v>62</v>
      </c>
      <c r="E12" s="13">
        <v>39734</v>
      </c>
      <c r="F12" s="13">
        <v>39825</v>
      </c>
      <c r="G12" s="27">
        <v>18920533.758215494</v>
      </c>
      <c r="H12" s="14">
        <v>1</v>
      </c>
      <c r="I12" s="5">
        <v>18482915.949999999</v>
      </c>
      <c r="J12" s="14">
        <v>1</v>
      </c>
      <c r="K12" s="5">
        <v>18037603.949999999</v>
      </c>
      <c r="L12" s="14">
        <v>1</v>
      </c>
      <c r="M12" s="5">
        <v>18037603.460000001</v>
      </c>
      <c r="N12" s="14">
        <v>1</v>
      </c>
      <c r="O12" s="14">
        <v>0</v>
      </c>
      <c r="P12" s="5">
        <v>5120.71</v>
      </c>
      <c r="Q12" s="6"/>
      <c r="R12" s="6"/>
      <c r="S12" s="6"/>
      <c r="T12" s="8"/>
      <c r="U12" s="8"/>
    </row>
    <row r="13" spans="1:21">
      <c r="A13" s="4" t="s">
        <v>49</v>
      </c>
      <c r="B13" s="12">
        <v>1</v>
      </c>
      <c r="C13" s="12" t="s">
        <v>12</v>
      </c>
      <c r="D13" s="4" t="s">
        <v>6</v>
      </c>
      <c r="E13" s="13">
        <v>39895</v>
      </c>
      <c r="F13" s="13">
        <v>39955</v>
      </c>
      <c r="G13" s="27">
        <v>833000</v>
      </c>
      <c r="H13" s="14">
        <v>1</v>
      </c>
      <c r="I13" s="5">
        <v>804876.26</v>
      </c>
      <c r="J13" s="14">
        <v>1</v>
      </c>
      <c r="K13" s="5">
        <v>800284.4</v>
      </c>
      <c r="L13" s="14">
        <v>1</v>
      </c>
      <c r="M13" s="5">
        <v>800284.4</v>
      </c>
      <c r="N13" s="14">
        <v>1</v>
      </c>
      <c r="O13" s="14">
        <v>0</v>
      </c>
      <c r="P13" s="5">
        <v>0</v>
      </c>
      <c r="Q13" s="6"/>
      <c r="R13" s="6"/>
      <c r="S13" s="6"/>
      <c r="T13" s="8"/>
      <c r="U13" s="8"/>
    </row>
    <row r="14" spans="1:21" s="25" customFormat="1">
      <c r="A14" s="38" t="s">
        <v>49</v>
      </c>
      <c r="B14" s="39">
        <v>1</v>
      </c>
      <c r="C14" s="39" t="s">
        <v>12</v>
      </c>
      <c r="D14" s="38" t="s">
        <v>7</v>
      </c>
      <c r="E14" s="40">
        <v>40024</v>
      </c>
      <c r="F14" s="40">
        <v>40116</v>
      </c>
      <c r="G14" s="41">
        <v>30000000</v>
      </c>
      <c r="H14" s="42">
        <v>0</v>
      </c>
      <c r="I14" s="43">
        <v>0</v>
      </c>
      <c r="J14" s="42">
        <v>0</v>
      </c>
      <c r="K14" s="43">
        <v>0</v>
      </c>
      <c r="L14" s="42">
        <v>0</v>
      </c>
      <c r="M14" s="43">
        <v>0</v>
      </c>
      <c r="N14" s="42">
        <v>0</v>
      </c>
      <c r="O14" s="42">
        <v>0</v>
      </c>
      <c r="P14" s="43">
        <v>0</v>
      </c>
      <c r="Q14" s="23"/>
      <c r="R14" s="23"/>
      <c r="S14" s="23"/>
      <c r="T14" s="24"/>
    </row>
    <row r="15" spans="1:21" s="25" customFormat="1">
      <c r="A15" s="38" t="s">
        <v>49</v>
      </c>
      <c r="B15" s="39">
        <v>1</v>
      </c>
      <c r="C15" s="39" t="s">
        <v>12</v>
      </c>
      <c r="D15" s="38" t="s">
        <v>8</v>
      </c>
      <c r="E15" s="40">
        <v>40024</v>
      </c>
      <c r="F15" s="40">
        <v>40116</v>
      </c>
      <c r="G15" s="41">
        <v>15000000</v>
      </c>
      <c r="H15" s="42">
        <v>0</v>
      </c>
      <c r="I15" s="43">
        <v>0</v>
      </c>
      <c r="J15" s="42">
        <v>0</v>
      </c>
      <c r="K15" s="43">
        <v>0</v>
      </c>
      <c r="L15" s="42">
        <v>0</v>
      </c>
      <c r="M15" s="43">
        <v>0</v>
      </c>
      <c r="N15" s="42">
        <v>0</v>
      </c>
      <c r="O15" s="42">
        <v>0</v>
      </c>
      <c r="P15" s="43">
        <v>0</v>
      </c>
      <c r="R15" s="23"/>
      <c r="S15" s="23"/>
      <c r="T15" s="24"/>
    </row>
    <row r="16" spans="1:21" s="25" customFormat="1">
      <c r="A16" s="18" t="s">
        <v>50</v>
      </c>
      <c r="B16" s="19">
        <v>1</v>
      </c>
      <c r="C16" s="19" t="s">
        <v>12</v>
      </c>
      <c r="D16" s="18" t="s">
        <v>9</v>
      </c>
      <c r="E16" s="20">
        <v>40101</v>
      </c>
      <c r="F16" s="20">
        <v>40198</v>
      </c>
      <c r="G16" s="28">
        <v>20000000</v>
      </c>
      <c r="H16" s="22">
        <v>0</v>
      </c>
      <c r="I16" s="21">
        <v>0</v>
      </c>
      <c r="J16" s="22">
        <v>0</v>
      </c>
      <c r="K16" s="21">
        <v>0</v>
      </c>
      <c r="L16" s="22">
        <v>0</v>
      </c>
      <c r="M16" s="21">
        <v>0</v>
      </c>
      <c r="N16" s="22">
        <v>0</v>
      </c>
      <c r="O16" s="22">
        <v>0</v>
      </c>
      <c r="P16" s="21">
        <v>0</v>
      </c>
      <c r="R16" s="23"/>
      <c r="S16" s="23"/>
      <c r="T16" s="24"/>
    </row>
    <row r="17" spans="1:20" s="25" customFormat="1">
      <c r="A17" s="18" t="s">
        <v>49</v>
      </c>
      <c r="B17" s="19">
        <v>1</v>
      </c>
      <c r="C17" s="19" t="s">
        <v>12</v>
      </c>
      <c r="D17" s="18" t="s">
        <v>10</v>
      </c>
      <c r="E17" s="20">
        <v>40130</v>
      </c>
      <c r="F17" s="20">
        <v>40207</v>
      </c>
      <c r="G17" s="28">
        <v>48500000</v>
      </c>
      <c r="H17" s="22">
        <v>1</v>
      </c>
      <c r="I17" s="21">
        <v>48483181.020000003</v>
      </c>
      <c r="J17" s="22">
        <v>0</v>
      </c>
      <c r="K17" s="21">
        <v>0</v>
      </c>
      <c r="L17" s="22">
        <v>0</v>
      </c>
      <c r="M17" s="21">
        <v>0</v>
      </c>
      <c r="N17" s="22">
        <v>0</v>
      </c>
      <c r="O17" s="22">
        <v>0</v>
      </c>
      <c r="P17" s="21">
        <v>0</v>
      </c>
      <c r="R17" s="23"/>
      <c r="S17" s="23"/>
      <c r="T17" s="24"/>
    </row>
    <row r="18" spans="1:20" s="25" customFormat="1">
      <c r="A18" s="18" t="s">
        <v>50</v>
      </c>
      <c r="B18" s="19">
        <v>1</v>
      </c>
      <c r="C18" s="19" t="s">
        <v>13</v>
      </c>
      <c r="D18" s="15" t="s">
        <v>11</v>
      </c>
      <c r="E18" s="20">
        <v>39982</v>
      </c>
      <c r="F18" s="20">
        <v>40049</v>
      </c>
      <c r="G18" s="28">
        <v>35000000</v>
      </c>
      <c r="H18" s="22">
        <v>52</v>
      </c>
      <c r="I18" s="21">
        <v>38449928.600000001</v>
      </c>
      <c r="J18" s="22">
        <v>38</v>
      </c>
      <c r="K18" s="21">
        <v>28502611.510000002</v>
      </c>
      <c r="L18" s="22">
        <v>0</v>
      </c>
      <c r="M18" s="21">
        <v>0</v>
      </c>
      <c r="N18" s="22">
        <v>0</v>
      </c>
      <c r="O18" s="22">
        <v>0</v>
      </c>
      <c r="P18" s="21">
        <v>0</v>
      </c>
      <c r="R18" s="23"/>
      <c r="S18" s="23"/>
      <c r="T18" s="24"/>
    </row>
    <row r="19" spans="1:20" s="25" customFormat="1" ht="15" customHeight="1">
      <c r="A19" s="50" t="s">
        <v>88</v>
      </c>
      <c r="B19" s="51"/>
      <c r="C19" s="51"/>
      <c r="D19" s="51"/>
      <c r="E19" s="51"/>
      <c r="F19" s="52"/>
      <c r="G19" s="29">
        <f>SUM(G3:G18)</f>
        <v>305712849.06902325</v>
      </c>
      <c r="H19" s="33">
        <f t="shared" ref="H19:P19" si="0">SUM(H3:H18)</f>
        <v>916</v>
      </c>
      <c r="I19" s="29">
        <f>SUM(I3:I18)</f>
        <v>311407105.15213835</v>
      </c>
      <c r="J19" s="33">
        <f t="shared" si="0"/>
        <v>348</v>
      </c>
      <c r="K19" s="29">
        <f t="shared" si="0"/>
        <v>167121501.80999997</v>
      </c>
      <c r="L19" s="33">
        <f t="shared" si="0"/>
        <v>302</v>
      </c>
      <c r="M19" s="29">
        <f t="shared" si="0"/>
        <v>134210443.29411998</v>
      </c>
      <c r="N19" s="33">
        <f t="shared" si="0"/>
        <v>300</v>
      </c>
      <c r="O19" s="33">
        <f t="shared" si="0"/>
        <v>0</v>
      </c>
      <c r="P19" s="29">
        <f t="shared" si="0"/>
        <v>2035191.4600000002</v>
      </c>
      <c r="R19" s="23"/>
      <c r="S19" s="23"/>
      <c r="T19" s="24"/>
    </row>
    <row r="20" spans="1:20" s="25" customFormat="1">
      <c r="A20" s="18" t="s">
        <v>49</v>
      </c>
      <c r="B20" s="19">
        <v>2</v>
      </c>
      <c r="C20" s="19" t="s">
        <v>20</v>
      </c>
      <c r="D20" s="18" t="s">
        <v>63</v>
      </c>
      <c r="E20" s="20">
        <v>39524</v>
      </c>
      <c r="F20" s="20">
        <v>39584</v>
      </c>
      <c r="G20" s="28">
        <v>7217122.1013987847</v>
      </c>
      <c r="H20" s="22">
        <v>1</v>
      </c>
      <c r="I20" s="21">
        <v>7212554.4400000004</v>
      </c>
      <c r="J20" s="22">
        <v>1</v>
      </c>
      <c r="K20" s="21">
        <v>7212554.4400000004</v>
      </c>
      <c r="L20" s="22">
        <v>1</v>
      </c>
      <c r="M20" s="21">
        <v>7029006.3399999999</v>
      </c>
      <c r="N20" s="22">
        <v>1</v>
      </c>
      <c r="O20" s="22">
        <v>0</v>
      </c>
      <c r="P20" s="21">
        <v>63949.51</v>
      </c>
      <c r="R20" s="23"/>
      <c r="S20" s="23"/>
      <c r="T20" s="24"/>
    </row>
    <row r="21" spans="1:20" s="25" customFormat="1">
      <c r="A21" s="38" t="s">
        <v>49</v>
      </c>
      <c r="B21" s="39">
        <v>2</v>
      </c>
      <c r="C21" s="39" t="s">
        <v>20</v>
      </c>
      <c r="D21" s="38" t="s">
        <v>14</v>
      </c>
      <c r="E21" s="40">
        <v>39937</v>
      </c>
      <c r="F21" s="40">
        <v>39997</v>
      </c>
      <c r="G21" s="41">
        <v>44100000</v>
      </c>
      <c r="H21" s="42">
        <v>1</v>
      </c>
      <c r="I21" s="43">
        <v>44099695.909999996</v>
      </c>
      <c r="J21" s="42">
        <v>0</v>
      </c>
      <c r="K21" s="43">
        <v>0</v>
      </c>
      <c r="L21" s="42">
        <v>0</v>
      </c>
      <c r="M21" s="43">
        <v>0</v>
      </c>
      <c r="N21" s="42">
        <v>0</v>
      </c>
      <c r="O21" s="42">
        <v>0</v>
      </c>
      <c r="P21" s="43">
        <v>0</v>
      </c>
      <c r="R21" s="23"/>
      <c r="S21" s="23"/>
      <c r="T21" s="24"/>
    </row>
    <row r="22" spans="1:20">
      <c r="A22" s="4" t="s">
        <v>49</v>
      </c>
      <c r="B22" s="12">
        <v>2</v>
      </c>
      <c r="C22" s="12" t="s">
        <v>20</v>
      </c>
      <c r="D22" s="4" t="s">
        <v>15</v>
      </c>
      <c r="E22" s="13">
        <v>40002</v>
      </c>
      <c r="F22" s="13">
        <v>40065</v>
      </c>
      <c r="G22" s="27">
        <v>44100000</v>
      </c>
      <c r="H22" s="14">
        <v>1</v>
      </c>
      <c r="I22" s="5">
        <v>43914017</v>
      </c>
      <c r="J22" s="14">
        <v>1</v>
      </c>
      <c r="K22" s="5">
        <v>43193286</v>
      </c>
      <c r="L22" s="14">
        <v>1</v>
      </c>
      <c r="M22" s="5">
        <v>43193286</v>
      </c>
      <c r="N22" s="14">
        <v>1</v>
      </c>
      <c r="O22" s="14">
        <v>0</v>
      </c>
      <c r="P22" s="5">
        <v>0</v>
      </c>
      <c r="R22" s="6"/>
      <c r="S22" s="6"/>
      <c r="T22" s="8"/>
    </row>
    <row r="23" spans="1:20">
      <c r="A23" s="4" t="s">
        <v>50</v>
      </c>
      <c r="B23" s="12">
        <v>2</v>
      </c>
      <c r="C23" s="12" t="s">
        <v>20</v>
      </c>
      <c r="D23" s="4" t="s">
        <v>16</v>
      </c>
      <c r="E23" s="13">
        <v>40037</v>
      </c>
      <c r="F23" s="13">
        <v>40099</v>
      </c>
      <c r="G23" s="27">
        <v>7500000</v>
      </c>
      <c r="H23" s="14">
        <v>20</v>
      </c>
      <c r="I23" s="5">
        <v>7896872.9900000002</v>
      </c>
      <c r="J23" s="14">
        <v>9</v>
      </c>
      <c r="K23" s="5">
        <v>3575791.11</v>
      </c>
      <c r="L23" s="14">
        <v>0</v>
      </c>
      <c r="M23" s="5">
        <v>0</v>
      </c>
      <c r="N23" s="14">
        <v>0</v>
      </c>
      <c r="O23" s="14">
        <v>0</v>
      </c>
      <c r="P23" s="5">
        <v>0</v>
      </c>
      <c r="R23" s="6"/>
      <c r="S23" s="6"/>
      <c r="T23" s="8"/>
    </row>
    <row r="24" spans="1:20">
      <c r="A24" s="4" t="s">
        <v>49</v>
      </c>
      <c r="B24" s="12">
        <v>2</v>
      </c>
      <c r="C24" s="12" t="s">
        <v>20</v>
      </c>
      <c r="D24" s="4" t="s">
        <v>17</v>
      </c>
      <c r="E24" s="13">
        <v>40098</v>
      </c>
      <c r="F24" s="13">
        <v>40193</v>
      </c>
      <c r="G24" s="27">
        <v>42600000</v>
      </c>
      <c r="H24" s="14">
        <v>0</v>
      </c>
      <c r="I24" s="5">
        <v>0</v>
      </c>
      <c r="J24" s="22">
        <v>0</v>
      </c>
      <c r="K24" s="21">
        <v>0</v>
      </c>
      <c r="L24" s="14">
        <v>0</v>
      </c>
      <c r="M24" s="5">
        <v>0</v>
      </c>
      <c r="N24" s="14">
        <v>0</v>
      </c>
      <c r="O24" s="14">
        <v>0</v>
      </c>
      <c r="P24" s="5">
        <v>0</v>
      </c>
      <c r="R24" s="6"/>
      <c r="S24" s="6"/>
      <c r="T24" s="8"/>
    </row>
    <row r="25" spans="1:20">
      <c r="A25" s="4" t="s">
        <v>51</v>
      </c>
      <c r="B25" s="12">
        <v>2</v>
      </c>
      <c r="C25" s="12" t="s">
        <v>21</v>
      </c>
      <c r="D25" s="4" t="s">
        <v>64</v>
      </c>
      <c r="E25" s="13">
        <v>39545</v>
      </c>
      <c r="F25" s="13">
        <v>39605</v>
      </c>
      <c r="G25" s="27">
        <v>464714.86</v>
      </c>
      <c r="H25" s="14">
        <v>5</v>
      </c>
      <c r="I25" s="5">
        <v>314574.42</v>
      </c>
      <c r="J25" s="14">
        <v>5</v>
      </c>
      <c r="K25" s="5">
        <v>311148.61</v>
      </c>
      <c r="L25" s="14">
        <v>4</v>
      </c>
      <c r="M25" s="5">
        <v>250602.91299999997</v>
      </c>
      <c r="N25" s="14">
        <v>0</v>
      </c>
      <c r="O25" s="14">
        <v>4</v>
      </c>
      <c r="P25" s="5">
        <v>216398.48999999996</v>
      </c>
      <c r="R25" s="6"/>
      <c r="S25" s="6"/>
      <c r="T25" s="8"/>
    </row>
    <row r="26" spans="1:20">
      <c r="A26" s="4" t="s">
        <v>51</v>
      </c>
      <c r="B26" s="12">
        <v>2</v>
      </c>
      <c r="C26" s="12" t="s">
        <v>21</v>
      </c>
      <c r="D26" s="4" t="s">
        <v>65</v>
      </c>
      <c r="E26" s="13">
        <v>39721</v>
      </c>
      <c r="F26" s="13">
        <v>39781</v>
      </c>
      <c r="G26" s="27">
        <v>1659695.94</v>
      </c>
      <c r="H26" s="14">
        <v>1</v>
      </c>
      <c r="I26" s="5">
        <v>1658317.3</v>
      </c>
      <c r="J26" s="14">
        <v>1</v>
      </c>
      <c r="K26" s="5">
        <v>1658317.3</v>
      </c>
      <c r="L26" s="14">
        <v>1</v>
      </c>
      <c r="M26" s="5">
        <v>1658317.3019999999</v>
      </c>
      <c r="N26" s="14">
        <v>1</v>
      </c>
      <c r="O26" s="14">
        <v>0</v>
      </c>
      <c r="P26" s="5">
        <v>51390.83</v>
      </c>
      <c r="R26" s="6"/>
      <c r="S26" s="6"/>
      <c r="T26" s="8"/>
    </row>
    <row r="27" spans="1:20">
      <c r="A27" s="4" t="s">
        <v>51</v>
      </c>
      <c r="B27" s="12">
        <v>2</v>
      </c>
      <c r="C27" s="12" t="s">
        <v>21</v>
      </c>
      <c r="D27" s="4" t="s">
        <v>66</v>
      </c>
      <c r="E27" s="13">
        <v>39771</v>
      </c>
      <c r="F27" s="13">
        <v>39857</v>
      </c>
      <c r="G27" s="27">
        <v>10456084.449999999</v>
      </c>
      <c r="H27" s="14">
        <v>7</v>
      </c>
      <c r="I27" s="5">
        <v>9311185.7899999991</v>
      </c>
      <c r="J27" s="14">
        <v>7</v>
      </c>
      <c r="K27" s="5">
        <v>9259325.8000000007</v>
      </c>
      <c r="L27" s="14">
        <v>7</v>
      </c>
      <c r="M27" s="5">
        <v>9259325.8125</v>
      </c>
      <c r="N27" s="14">
        <v>7</v>
      </c>
      <c r="O27" s="14">
        <v>0</v>
      </c>
      <c r="P27" s="5">
        <v>0</v>
      </c>
    </row>
    <row r="28" spans="1:20">
      <c r="A28" s="4" t="s">
        <v>51</v>
      </c>
      <c r="B28" s="12">
        <v>2</v>
      </c>
      <c r="C28" s="12" t="s">
        <v>21</v>
      </c>
      <c r="D28" s="4" t="s">
        <v>18</v>
      </c>
      <c r="E28" s="13">
        <v>39961</v>
      </c>
      <c r="F28" s="13">
        <v>40023</v>
      </c>
      <c r="G28" s="27">
        <v>1500000</v>
      </c>
      <c r="H28" s="14">
        <v>2</v>
      </c>
      <c r="I28" s="5">
        <v>2340250.7799999998</v>
      </c>
      <c r="J28" s="14">
        <v>1</v>
      </c>
      <c r="K28" s="5">
        <v>1264938.47</v>
      </c>
      <c r="L28" s="14">
        <v>1</v>
      </c>
      <c r="M28" s="5">
        <v>1264938.4709999999</v>
      </c>
      <c r="N28" s="14">
        <v>1</v>
      </c>
      <c r="O28" s="14">
        <v>0</v>
      </c>
      <c r="P28" s="5">
        <v>0</v>
      </c>
    </row>
    <row r="29" spans="1:20">
      <c r="A29" s="4" t="s">
        <v>51</v>
      </c>
      <c r="B29" s="12">
        <v>2</v>
      </c>
      <c r="C29" s="12" t="s">
        <v>21</v>
      </c>
      <c r="D29" s="4" t="s">
        <v>19</v>
      </c>
      <c r="E29" s="13">
        <v>40086</v>
      </c>
      <c r="F29" s="13">
        <v>40147</v>
      </c>
      <c r="G29" s="27">
        <v>7000000</v>
      </c>
      <c r="H29" s="14">
        <v>2</v>
      </c>
      <c r="I29" s="5">
        <v>7001427.6200000001</v>
      </c>
      <c r="J29" s="22">
        <v>0</v>
      </c>
      <c r="K29" s="21">
        <v>0</v>
      </c>
      <c r="L29" s="14">
        <v>0</v>
      </c>
      <c r="M29" s="5">
        <v>0</v>
      </c>
      <c r="N29" s="14">
        <v>0</v>
      </c>
      <c r="O29" s="14">
        <v>0</v>
      </c>
      <c r="P29" s="5">
        <v>0</v>
      </c>
    </row>
    <row r="30" spans="1:20" ht="15" customHeight="1">
      <c r="A30" s="50" t="s">
        <v>89</v>
      </c>
      <c r="B30" s="53"/>
      <c r="C30" s="53"/>
      <c r="D30" s="53"/>
      <c r="E30" s="53"/>
      <c r="F30" s="54"/>
      <c r="G30" s="29">
        <f>SUM(G20:G29)</f>
        <v>166597617.35139877</v>
      </c>
      <c r="H30" s="33">
        <f t="shared" ref="H30:P30" si="1">SUM(H20:H29)</f>
        <v>40</v>
      </c>
      <c r="I30" s="29">
        <f>SUM(I20:I29)</f>
        <v>123748896.25</v>
      </c>
      <c r="J30" s="33">
        <f t="shared" si="1"/>
        <v>25</v>
      </c>
      <c r="K30" s="29">
        <f t="shared" si="1"/>
        <v>66475361.729999989</v>
      </c>
      <c r="L30" s="33">
        <f t="shared" si="1"/>
        <v>15</v>
      </c>
      <c r="M30" s="29">
        <f t="shared" si="1"/>
        <v>62655476.838500008</v>
      </c>
      <c r="N30" s="33">
        <f t="shared" si="1"/>
        <v>11</v>
      </c>
      <c r="O30" s="33">
        <f t="shared" si="1"/>
        <v>4</v>
      </c>
      <c r="P30" s="29">
        <f t="shared" si="1"/>
        <v>331738.82999999996</v>
      </c>
    </row>
    <row r="31" spans="1:20">
      <c r="A31" s="4" t="s">
        <v>50</v>
      </c>
      <c r="B31" s="12">
        <v>3</v>
      </c>
      <c r="C31" s="12" t="s">
        <v>24</v>
      </c>
      <c r="D31" s="15" t="s">
        <v>22</v>
      </c>
      <c r="E31" s="13">
        <v>39871</v>
      </c>
      <c r="F31" s="13">
        <v>39930</v>
      </c>
      <c r="G31" s="27">
        <v>13000000</v>
      </c>
      <c r="H31" s="14">
        <v>116</v>
      </c>
      <c r="I31" s="5">
        <v>21447608.649999999</v>
      </c>
      <c r="J31" s="14">
        <v>51</v>
      </c>
      <c r="K31" s="5">
        <v>8677152.8000000007</v>
      </c>
      <c r="L31" s="14">
        <v>50</v>
      </c>
      <c r="M31" s="5">
        <v>8420682.3725000005</v>
      </c>
      <c r="N31" s="14">
        <v>2</v>
      </c>
      <c r="O31" s="14">
        <v>0</v>
      </c>
      <c r="P31" s="5">
        <v>0</v>
      </c>
    </row>
    <row r="32" spans="1:20">
      <c r="A32" s="4" t="s">
        <v>50</v>
      </c>
      <c r="B32" s="12">
        <v>3</v>
      </c>
      <c r="C32" s="12" t="s">
        <v>25</v>
      </c>
      <c r="D32" s="15" t="s">
        <v>23</v>
      </c>
      <c r="E32" s="13">
        <v>39885</v>
      </c>
      <c r="F32" s="13">
        <v>39972</v>
      </c>
      <c r="G32" s="27">
        <v>8000000</v>
      </c>
      <c r="H32" s="14">
        <v>37</v>
      </c>
      <c r="I32" s="5">
        <v>7128528.46</v>
      </c>
      <c r="J32" s="14">
        <v>23</v>
      </c>
      <c r="K32" s="5">
        <v>4042686.78</v>
      </c>
      <c r="L32" s="14">
        <v>22</v>
      </c>
      <c r="M32" s="5">
        <v>3883767.2689999994</v>
      </c>
      <c r="N32" s="14">
        <v>0</v>
      </c>
      <c r="O32" s="14">
        <v>0</v>
      </c>
      <c r="P32" s="5">
        <v>0</v>
      </c>
    </row>
    <row r="33" spans="1:16" ht="15" customHeight="1">
      <c r="A33" s="50" t="s">
        <v>90</v>
      </c>
      <c r="B33" s="53"/>
      <c r="C33" s="53"/>
      <c r="D33" s="53" t="s">
        <v>85</v>
      </c>
      <c r="E33" s="53" t="s">
        <v>85</v>
      </c>
      <c r="F33" s="54" t="s">
        <v>85</v>
      </c>
      <c r="G33" s="29">
        <f>SUM(G31:G32)</f>
        <v>21000000</v>
      </c>
      <c r="H33" s="33">
        <f t="shared" ref="H33:P33" si="2">SUM(H31:H32)</f>
        <v>153</v>
      </c>
      <c r="I33" s="29">
        <f t="shared" si="2"/>
        <v>28576137.109999999</v>
      </c>
      <c r="J33" s="33">
        <f t="shared" si="2"/>
        <v>74</v>
      </c>
      <c r="K33" s="29">
        <f t="shared" si="2"/>
        <v>12719839.58</v>
      </c>
      <c r="L33" s="33">
        <f t="shared" si="2"/>
        <v>72</v>
      </c>
      <c r="M33" s="29">
        <f t="shared" si="2"/>
        <v>12304449.6415</v>
      </c>
      <c r="N33" s="33">
        <f t="shared" si="2"/>
        <v>2</v>
      </c>
      <c r="O33" s="33">
        <f t="shared" si="2"/>
        <v>0</v>
      </c>
      <c r="P33" s="29">
        <f t="shared" si="2"/>
        <v>0</v>
      </c>
    </row>
    <row r="34" spans="1:16">
      <c r="A34" s="4" t="s">
        <v>49</v>
      </c>
      <c r="B34" s="12">
        <v>4</v>
      </c>
      <c r="C34" s="12" t="s">
        <v>34</v>
      </c>
      <c r="D34" s="4" t="s">
        <v>53</v>
      </c>
      <c r="E34" s="13">
        <v>39500</v>
      </c>
      <c r="F34" s="13">
        <v>39560</v>
      </c>
      <c r="G34" s="27">
        <v>1409059.5130805362</v>
      </c>
      <c r="H34" s="14">
        <v>1</v>
      </c>
      <c r="I34" s="5">
        <v>1394144.59</v>
      </c>
      <c r="J34" s="14">
        <v>1</v>
      </c>
      <c r="K34" s="5">
        <v>1394144.59</v>
      </c>
      <c r="L34" s="14">
        <v>1</v>
      </c>
      <c r="M34" s="5">
        <v>1394144.59</v>
      </c>
      <c r="N34" s="14">
        <v>1</v>
      </c>
      <c r="O34" s="14">
        <v>0</v>
      </c>
      <c r="P34" s="5">
        <v>5378.3</v>
      </c>
    </row>
    <row r="35" spans="1:16">
      <c r="A35" s="4" t="s">
        <v>50</v>
      </c>
      <c r="B35" s="12">
        <v>4</v>
      </c>
      <c r="C35" s="12" t="s">
        <v>34</v>
      </c>
      <c r="D35" s="15" t="s">
        <v>67</v>
      </c>
      <c r="E35" s="13">
        <v>39518</v>
      </c>
      <c r="F35" s="13">
        <v>39587</v>
      </c>
      <c r="G35" s="27">
        <v>1161787.1605921795</v>
      </c>
      <c r="H35" s="14">
        <v>26</v>
      </c>
      <c r="I35" s="5">
        <f>136633491/30.126</f>
        <v>4535401.0157339172</v>
      </c>
      <c r="J35" s="14">
        <v>5</v>
      </c>
      <c r="K35" s="5">
        <v>815910.58</v>
      </c>
      <c r="L35" s="14">
        <v>5</v>
      </c>
      <c r="M35" s="5">
        <v>727426.31649999996</v>
      </c>
      <c r="N35" s="14">
        <v>5</v>
      </c>
      <c r="O35" s="14">
        <v>0</v>
      </c>
      <c r="P35" s="5">
        <v>65499.310000000005</v>
      </c>
    </row>
    <row r="36" spans="1:16">
      <c r="A36" s="4" t="s">
        <v>50</v>
      </c>
      <c r="B36" s="12">
        <v>4</v>
      </c>
      <c r="C36" s="12" t="s">
        <v>34</v>
      </c>
      <c r="D36" s="15" t="s">
        <v>68</v>
      </c>
      <c r="E36" s="13">
        <v>39525</v>
      </c>
      <c r="F36" s="13">
        <v>39608</v>
      </c>
      <c r="G36" s="27">
        <v>995817.56622186815</v>
      </c>
      <c r="H36" s="14">
        <v>19</v>
      </c>
      <c r="I36" s="5">
        <f>74268594.12/30.126</f>
        <v>2465265.6881099385</v>
      </c>
      <c r="J36" s="14">
        <v>6</v>
      </c>
      <c r="K36" s="5">
        <v>732525.86</v>
      </c>
      <c r="L36" s="14">
        <v>6</v>
      </c>
      <c r="M36" s="5">
        <v>730782.23599999992</v>
      </c>
      <c r="N36" s="14">
        <v>6</v>
      </c>
      <c r="O36" s="14">
        <v>0</v>
      </c>
      <c r="P36" s="5">
        <v>27107.9</v>
      </c>
    </row>
    <row r="37" spans="1:16">
      <c r="A37" s="4" t="s">
        <v>49</v>
      </c>
      <c r="B37" s="12">
        <v>4</v>
      </c>
      <c r="C37" s="12" t="s">
        <v>34</v>
      </c>
      <c r="D37" s="4" t="s">
        <v>56</v>
      </c>
      <c r="E37" s="13">
        <v>39582</v>
      </c>
      <c r="F37" s="13">
        <v>39643</v>
      </c>
      <c r="G37" s="27">
        <v>1095399.322844055</v>
      </c>
      <c r="H37" s="14">
        <v>1</v>
      </c>
      <c r="I37" s="5">
        <v>683390.23</v>
      </c>
      <c r="J37" s="14">
        <v>1</v>
      </c>
      <c r="K37" s="5">
        <v>681952.2</v>
      </c>
      <c r="L37" s="14">
        <v>1</v>
      </c>
      <c r="M37" s="5">
        <v>681952.2</v>
      </c>
      <c r="N37" s="14">
        <v>1</v>
      </c>
      <c r="O37" s="14">
        <v>0</v>
      </c>
      <c r="P37" s="5">
        <v>0</v>
      </c>
    </row>
    <row r="38" spans="1:16">
      <c r="A38" s="4" t="s">
        <v>49</v>
      </c>
      <c r="B38" s="12">
        <v>4</v>
      </c>
      <c r="C38" s="12" t="s">
        <v>34</v>
      </c>
      <c r="D38" s="4" t="s">
        <v>57</v>
      </c>
      <c r="E38" s="13">
        <v>39582</v>
      </c>
      <c r="F38" s="13">
        <v>39643</v>
      </c>
      <c r="G38" s="27">
        <v>464714.86423687177</v>
      </c>
      <c r="H38" s="14">
        <v>1</v>
      </c>
      <c r="I38" s="14">
        <v>464639.31</v>
      </c>
      <c r="J38" s="14">
        <v>1</v>
      </c>
      <c r="K38" s="5">
        <v>458401.78</v>
      </c>
      <c r="L38" s="14">
        <v>1</v>
      </c>
      <c r="M38" s="5">
        <v>458401.78</v>
      </c>
      <c r="N38" s="14">
        <v>1</v>
      </c>
      <c r="O38" s="14">
        <v>0</v>
      </c>
      <c r="P38" s="5">
        <v>6798.0599999999995</v>
      </c>
    </row>
    <row r="39" spans="1:16">
      <c r="A39" s="4" t="s">
        <v>49</v>
      </c>
      <c r="B39" s="12">
        <v>4</v>
      </c>
      <c r="C39" s="12" t="s">
        <v>34</v>
      </c>
      <c r="D39" s="4" t="s">
        <v>58</v>
      </c>
      <c r="E39" s="13">
        <v>39597</v>
      </c>
      <c r="F39" s="13">
        <v>39657</v>
      </c>
      <c r="G39" s="27">
        <v>265551.35099249816</v>
      </c>
      <c r="H39" s="14">
        <v>1</v>
      </c>
      <c r="I39" s="5">
        <v>1062205.3999999999</v>
      </c>
      <c r="J39" s="14">
        <v>1</v>
      </c>
      <c r="K39" s="5">
        <v>172582.49</v>
      </c>
      <c r="L39" s="14">
        <v>1</v>
      </c>
      <c r="M39" s="5">
        <v>172582.48999999996</v>
      </c>
      <c r="N39" s="14">
        <v>1</v>
      </c>
      <c r="O39" s="14">
        <v>0</v>
      </c>
      <c r="P39" s="5">
        <v>0</v>
      </c>
    </row>
    <row r="40" spans="1:16">
      <c r="A40" s="4" t="s">
        <v>49</v>
      </c>
      <c r="B40" s="12">
        <v>4</v>
      </c>
      <c r="C40" s="12" t="s">
        <v>34</v>
      </c>
      <c r="D40" s="4" t="s">
        <v>59</v>
      </c>
      <c r="E40" s="13">
        <v>39679</v>
      </c>
      <c r="F40" s="13">
        <v>39741</v>
      </c>
      <c r="G40" s="27">
        <v>331939.18874062272</v>
      </c>
      <c r="H40" s="14">
        <v>1</v>
      </c>
      <c r="I40" s="5">
        <v>331867.65999999997</v>
      </c>
      <c r="J40" s="14">
        <v>1</v>
      </c>
      <c r="K40" s="5">
        <v>331867.65999999997</v>
      </c>
      <c r="L40" s="14">
        <v>1</v>
      </c>
      <c r="M40" s="5">
        <v>257517.37</v>
      </c>
      <c r="N40" s="14">
        <v>1</v>
      </c>
      <c r="O40" s="14">
        <v>0</v>
      </c>
      <c r="P40" s="5">
        <v>0</v>
      </c>
    </row>
    <row r="41" spans="1:16">
      <c r="A41" s="4" t="s">
        <v>50</v>
      </c>
      <c r="B41" s="12">
        <v>4</v>
      </c>
      <c r="C41" s="12" t="s">
        <v>34</v>
      </c>
      <c r="D41" s="15" t="s">
        <v>69</v>
      </c>
      <c r="E41" s="13">
        <v>39727</v>
      </c>
      <c r="F41" s="13">
        <v>39832</v>
      </c>
      <c r="G41" s="27">
        <v>663878.37748124544</v>
      </c>
      <c r="H41" s="14">
        <v>28</v>
      </c>
      <c r="I41" s="5">
        <v>4940716.1900000004</v>
      </c>
      <c r="J41" s="14">
        <v>3</v>
      </c>
      <c r="K41" s="5">
        <v>628400.4</v>
      </c>
      <c r="L41" s="14">
        <v>3</v>
      </c>
      <c r="M41" s="5">
        <v>628343.63249999995</v>
      </c>
      <c r="N41" s="14">
        <v>3</v>
      </c>
      <c r="O41" s="14">
        <v>0</v>
      </c>
      <c r="P41" s="5">
        <v>0</v>
      </c>
    </row>
    <row r="42" spans="1:16">
      <c r="A42" s="4" t="s">
        <v>50</v>
      </c>
      <c r="B42" s="12">
        <v>4</v>
      </c>
      <c r="C42" s="12" t="s">
        <v>34</v>
      </c>
      <c r="D42" s="15" t="s">
        <v>70</v>
      </c>
      <c r="E42" s="13">
        <v>39727</v>
      </c>
      <c r="F42" s="13">
        <v>39832</v>
      </c>
      <c r="G42" s="27">
        <v>663878.37748124544</v>
      </c>
      <c r="H42" s="14">
        <v>23</v>
      </c>
      <c r="I42" s="5">
        <v>2778607.96</v>
      </c>
      <c r="J42" s="14">
        <v>6</v>
      </c>
      <c r="K42" s="5">
        <v>644954.6</v>
      </c>
      <c r="L42" s="14">
        <v>6</v>
      </c>
      <c r="M42" s="5">
        <v>642422.76850000012</v>
      </c>
      <c r="N42" s="14">
        <v>6</v>
      </c>
      <c r="O42" s="14">
        <v>0</v>
      </c>
      <c r="P42" s="5">
        <v>0</v>
      </c>
    </row>
    <row r="43" spans="1:16">
      <c r="A43" s="4" t="s">
        <v>49</v>
      </c>
      <c r="B43" s="12">
        <v>4</v>
      </c>
      <c r="C43" s="12" t="s">
        <v>34</v>
      </c>
      <c r="D43" s="4" t="s">
        <v>62</v>
      </c>
      <c r="E43" s="13">
        <v>39734</v>
      </c>
      <c r="F43" s="13">
        <v>39825</v>
      </c>
      <c r="G43" s="27">
        <v>663878.37748124544</v>
      </c>
      <c r="H43" s="14">
        <v>1</v>
      </c>
      <c r="I43" s="5">
        <v>663827.64</v>
      </c>
      <c r="J43" s="14">
        <v>1</v>
      </c>
      <c r="K43" s="5">
        <v>663827.64</v>
      </c>
      <c r="L43" s="14">
        <v>1</v>
      </c>
      <c r="M43" s="5">
        <v>652017.86</v>
      </c>
      <c r="N43" s="14">
        <v>1</v>
      </c>
      <c r="O43" s="14">
        <v>0</v>
      </c>
      <c r="P43" s="5">
        <v>510.09000000000003</v>
      </c>
    </row>
    <row r="44" spans="1:16">
      <c r="A44" s="4" t="s">
        <v>49</v>
      </c>
      <c r="B44" s="12">
        <v>4</v>
      </c>
      <c r="C44" s="12" t="s">
        <v>34</v>
      </c>
      <c r="D44" s="4" t="s">
        <v>6</v>
      </c>
      <c r="E44" s="13">
        <v>39895</v>
      </c>
      <c r="F44" s="13">
        <v>39955</v>
      </c>
      <c r="G44" s="27">
        <v>127000</v>
      </c>
      <c r="H44" s="14">
        <v>1</v>
      </c>
      <c r="I44" s="5">
        <v>126933.75999999999</v>
      </c>
      <c r="J44" s="14">
        <v>1</v>
      </c>
      <c r="K44" s="5">
        <v>124268.6</v>
      </c>
      <c r="L44" s="14">
        <v>1</v>
      </c>
      <c r="M44" s="5">
        <v>124268.6</v>
      </c>
      <c r="N44" s="14">
        <v>1</v>
      </c>
      <c r="O44" s="14">
        <v>0</v>
      </c>
      <c r="P44" s="5">
        <v>0</v>
      </c>
    </row>
    <row r="45" spans="1:16">
      <c r="A45" s="4" t="s">
        <v>49</v>
      </c>
      <c r="B45" s="12">
        <v>4</v>
      </c>
      <c r="C45" s="12" t="s">
        <v>35</v>
      </c>
      <c r="D45" s="4" t="s">
        <v>63</v>
      </c>
      <c r="E45" s="13">
        <v>39524</v>
      </c>
      <c r="F45" s="13">
        <v>39584</v>
      </c>
      <c r="G45" s="27">
        <v>1081357.6171167833</v>
      </c>
      <c r="H45" s="14">
        <v>1</v>
      </c>
      <c r="I45" s="5">
        <v>1085925.25</v>
      </c>
      <c r="J45" s="14">
        <v>1</v>
      </c>
      <c r="K45" s="5">
        <v>1085925.25</v>
      </c>
      <c r="L45" s="14">
        <v>1</v>
      </c>
      <c r="M45" s="5">
        <v>1053171.81</v>
      </c>
      <c r="N45" s="14">
        <v>1</v>
      </c>
      <c r="O45" s="14">
        <v>0</v>
      </c>
      <c r="P45" s="5">
        <v>4047.2200000000003</v>
      </c>
    </row>
    <row r="46" spans="1:16" s="25" customFormat="1">
      <c r="A46" s="38" t="s">
        <v>49</v>
      </c>
      <c r="B46" s="39">
        <v>4</v>
      </c>
      <c r="C46" s="39" t="s">
        <v>35</v>
      </c>
      <c r="D46" s="38" t="s">
        <v>14</v>
      </c>
      <c r="E46" s="40">
        <v>39937</v>
      </c>
      <c r="F46" s="40">
        <v>39997</v>
      </c>
      <c r="G46" s="41">
        <v>5700000</v>
      </c>
      <c r="H46" s="42">
        <v>1</v>
      </c>
      <c r="I46" s="43">
        <v>5699999.2800000003</v>
      </c>
      <c r="J46" s="42">
        <v>0</v>
      </c>
      <c r="K46" s="43">
        <v>0</v>
      </c>
      <c r="L46" s="42">
        <v>0</v>
      </c>
      <c r="M46" s="43">
        <v>0</v>
      </c>
      <c r="N46" s="42">
        <v>0</v>
      </c>
      <c r="O46" s="42">
        <v>0</v>
      </c>
      <c r="P46" s="43">
        <v>0</v>
      </c>
    </row>
    <row r="47" spans="1:16">
      <c r="A47" s="4" t="s">
        <v>49</v>
      </c>
      <c r="B47" s="12">
        <v>4</v>
      </c>
      <c r="C47" s="12" t="s">
        <v>35</v>
      </c>
      <c r="D47" s="4" t="s">
        <v>15</v>
      </c>
      <c r="E47" s="13">
        <v>40002</v>
      </c>
      <c r="F47" s="13">
        <v>40065</v>
      </c>
      <c r="G47" s="27">
        <v>5700000</v>
      </c>
      <c r="H47" s="14">
        <v>1</v>
      </c>
      <c r="I47" s="5">
        <v>5571000</v>
      </c>
      <c r="J47" s="14">
        <v>1</v>
      </c>
      <c r="K47" s="5">
        <v>5491430</v>
      </c>
      <c r="L47" s="14">
        <v>1</v>
      </c>
      <c r="M47" s="5">
        <v>5491430</v>
      </c>
      <c r="N47" s="14">
        <v>1</v>
      </c>
      <c r="O47" s="14">
        <v>0</v>
      </c>
      <c r="P47" s="5">
        <v>0</v>
      </c>
    </row>
    <row r="48" spans="1:16">
      <c r="A48" s="4" t="s">
        <v>50</v>
      </c>
      <c r="B48" s="12">
        <v>4</v>
      </c>
      <c r="C48" s="12" t="s">
        <v>35</v>
      </c>
      <c r="D48" s="15" t="s">
        <v>26</v>
      </c>
      <c r="E48" s="13">
        <v>39982</v>
      </c>
      <c r="F48" s="13">
        <v>40049</v>
      </c>
      <c r="G48" s="27">
        <v>1000000</v>
      </c>
      <c r="H48" s="14">
        <v>6</v>
      </c>
      <c r="I48" s="5">
        <v>3425125.85</v>
      </c>
      <c r="J48" s="14">
        <v>1</v>
      </c>
      <c r="K48" s="5">
        <v>564629.36</v>
      </c>
      <c r="L48" s="14">
        <v>0</v>
      </c>
      <c r="M48" s="5">
        <v>0</v>
      </c>
      <c r="N48" s="14">
        <v>0</v>
      </c>
      <c r="O48" s="14">
        <v>0</v>
      </c>
      <c r="P48" s="5">
        <v>0</v>
      </c>
    </row>
    <row r="49" spans="1:16">
      <c r="A49" s="4" t="s">
        <v>50</v>
      </c>
      <c r="B49" s="12">
        <v>4</v>
      </c>
      <c r="C49" s="12" t="s">
        <v>35</v>
      </c>
      <c r="D49" s="4" t="s">
        <v>27</v>
      </c>
      <c r="E49" s="13">
        <v>40037</v>
      </c>
      <c r="F49" s="13">
        <v>40099</v>
      </c>
      <c r="G49" s="27">
        <v>500000</v>
      </c>
      <c r="H49" s="14">
        <v>2</v>
      </c>
      <c r="I49" s="5">
        <v>866134.95</v>
      </c>
      <c r="J49" s="14">
        <v>1</v>
      </c>
      <c r="K49" s="5">
        <v>436048.1</v>
      </c>
      <c r="L49" s="14">
        <v>0</v>
      </c>
      <c r="M49" s="5">
        <v>0</v>
      </c>
      <c r="N49" s="14">
        <v>0</v>
      </c>
      <c r="O49" s="14">
        <v>0</v>
      </c>
      <c r="P49" s="5">
        <v>0</v>
      </c>
    </row>
    <row r="50" spans="1:16">
      <c r="A50" s="4" t="s">
        <v>49</v>
      </c>
      <c r="B50" s="12">
        <v>4</v>
      </c>
      <c r="C50" s="12" t="s">
        <v>35</v>
      </c>
      <c r="D50" s="4" t="s">
        <v>17</v>
      </c>
      <c r="E50" s="13">
        <v>40098</v>
      </c>
      <c r="F50" s="13">
        <v>40193</v>
      </c>
      <c r="G50" s="27">
        <v>3900000</v>
      </c>
      <c r="H50" s="14">
        <v>0</v>
      </c>
      <c r="I50" s="5">
        <v>0</v>
      </c>
      <c r="J50" s="22">
        <v>0</v>
      </c>
      <c r="K50" s="21">
        <v>0</v>
      </c>
      <c r="L50" s="14">
        <v>0</v>
      </c>
      <c r="M50" s="5">
        <v>0</v>
      </c>
      <c r="N50" s="14">
        <v>0</v>
      </c>
      <c r="O50" s="14">
        <v>0</v>
      </c>
      <c r="P50" s="5">
        <v>0</v>
      </c>
    </row>
    <row r="51" spans="1:16">
      <c r="A51" s="4" t="s">
        <v>50</v>
      </c>
      <c r="B51" s="12">
        <v>4</v>
      </c>
      <c r="C51" s="12" t="s">
        <v>36</v>
      </c>
      <c r="D51" s="15" t="s">
        <v>71</v>
      </c>
      <c r="E51" s="13" t="s">
        <v>93</v>
      </c>
      <c r="F51" s="13" t="s">
        <v>93</v>
      </c>
      <c r="G51" s="27" t="s">
        <v>93</v>
      </c>
      <c r="H51" s="14">
        <v>1</v>
      </c>
      <c r="I51" s="5">
        <v>36878.44</v>
      </c>
      <c r="J51" s="14">
        <v>1</v>
      </c>
      <c r="K51" s="5">
        <v>36878.44</v>
      </c>
      <c r="L51" s="14">
        <v>1</v>
      </c>
      <c r="M51" s="5">
        <v>36878.44</v>
      </c>
      <c r="N51" s="14">
        <v>1</v>
      </c>
      <c r="O51" s="14">
        <v>0</v>
      </c>
      <c r="P51" s="5">
        <v>22451.57</v>
      </c>
    </row>
    <row r="52" spans="1:16">
      <c r="A52" s="4" t="s">
        <v>50</v>
      </c>
      <c r="B52" s="12">
        <v>4</v>
      </c>
      <c r="C52" s="12" t="s">
        <v>36</v>
      </c>
      <c r="D52" s="15" t="s">
        <v>72</v>
      </c>
      <c r="E52" s="13" t="s">
        <v>93</v>
      </c>
      <c r="F52" s="13" t="s">
        <v>93</v>
      </c>
      <c r="G52" s="27" t="s">
        <v>93</v>
      </c>
      <c r="H52" s="14">
        <v>1</v>
      </c>
      <c r="I52" s="5">
        <v>261495.05</v>
      </c>
      <c r="J52" s="14">
        <v>1</v>
      </c>
      <c r="K52" s="5">
        <v>16265.02</v>
      </c>
      <c r="L52" s="14">
        <v>1</v>
      </c>
      <c r="M52" s="5">
        <v>16265.02</v>
      </c>
      <c r="N52" s="14">
        <v>0</v>
      </c>
      <c r="O52" s="14">
        <v>1</v>
      </c>
      <c r="P52" s="5">
        <v>12678.050000000003</v>
      </c>
    </row>
    <row r="53" spans="1:16" s="25" customFormat="1">
      <c r="A53" s="38" t="s">
        <v>50</v>
      </c>
      <c r="B53" s="39">
        <v>4</v>
      </c>
      <c r="C53" s="39" t="s">
        <v>36</v>
      </c>
      <c r="D53" s="44" t="s">
        <v>73</v>
      </c>
      <c r="E53" s="40" t="s">
        <v>93</v>
      </c>
      <c r="F53" s="40" t="s">
        <v>93</v>
      </c>
      <c r="G53" s="41" t="s">
        <v>93</v>
      </c>
      <c r="H53" s="42">
        <v>1</v>
      </c>
      <c r="I53" s="43">
        <v>58474.080000000002</v>
      </c>
      <c r="J53" s="42">
        <v>0</v>
      </c>
      <c r="K53" s="43">
        <v>0</v>
      </c>
      <c r="L53" s="42">
        <v>0</v>
      </c>
      <c r="M53" s="43">
        <v>0</v>
      </c>
      <c r="N53" s="42">
        <v>0</v>
      </c>
      <c r="O53" s="42">
        <v>0</v>
      </c>
      <c r="P53" s="43">
        <v>0</v>
      </c>
    </row>
    <row r="54" spans="1:16">
      <c r="A54" s="4" t="s">
        <v>50</v>
      </c>
      <c r="B54" s="34">
        <v>4</v>
      </c>
      <c r="C54" s="12" t="s">
        <v>36</v>
      </c>
      <c r="D54" s="15" t="s">
        <v>73</v>
      </c>
      <c r="E54" s="13" t="s">
        <v>93</v>
      </c>
      <c r="F54" s="13" t="s">
        <v>93</v>
      </c>
      <c r="G54" s="27" t="s">
        <v>93</v>
      </c>
      <c r="H54" s="14">
        <v>1</v>
      </c>
      <c r="I54" s="5">
        <v>63171.94</v>
      </c>
      <c r="J54" s="14">
        <v>1</v>
      </c>
      <c r="K54" s="5">
        <v>63171.94</v>
      </c>
      <c r="L54" s="14">
        <v>1</v>
      </c>
      <c r="M54" s="5">
        <v>63171.939999999995</v>
      </c>
      <c r="N54" s="14">
        <v>1</v>
      </c>
      <c r="O54" s="14">
        <v>0</v>
      </c>
      <c r="P54" s="5">
        <v>33245.81</v>
      </c>
    </row>
    <row r="55" spans="1:16" s="25" customFormat="1">
      <c r="A55" s="38" t="s">
        <v>50</v>
      </c>
      <c r="B55" s="39">
        <v>4</v>
      </c>
      <c r="C55" s="39" t="s">
        <v>36</v>
      </c>
      <c r="D55" s="44" t="s">
        <v>74</v>
      </c>
      <c r="E55" s="40" t="s">
        <v>93</v>
      </c>
      <c r="F55" s="40" t="s">
        <v>93</v>
      </c>
      <c r="G55" s="41" t="s">
        <v>93</v>
      </c>
      <c r="H55" s="42">
        <v>1</v>
      </c>
      <c r="I55" s="43">
        <v>13585.87</v>
      </c>
      <c r="J55" s="42">
        <v>0</v>
      </c>
      <c r="K55" s="43">
        <v>0</v>
      </c>
      <c r="L55" s="42">
        <v>0</v>
      </c>
      <c r="M55" s="43">
        <v>0</v>
      </c>
      <c r="N55" s="42">
        <v>0</v>
      </c>
      <c r="O55" s="42">
        <v>0</v>
      </c>
      <c r="P55" s="43">
        <v>0</v>
      </c>
    </row>
    <row r="56" spans="1:16">
      <c r="A56" s="4" t="s">
        <v>50</v>
      </c>
      <c r="B56" s="12">
        <v>4</v>
      </c>
      <c r="C56" s="12" t="s">
        <v>36</v>
      </c>
      <c r="D56" s="15" t="s">
        <v>74</v>
      </c>
      <c r="E56" s="13" t="s">
        <v>93</v>
      </c>
      <c r="F56" s="13" t="s">
        <v>93</v>
      </c>
      <c r="G56" s="27" t="s">
        <v>93</v>
      </c>
      <c r="H56" s="14">
        <v>1</v>
      </c>
      <c r="I56" s="5">
        <v>14719.38</v>
      </c>
      <c r="J56" s="14">
        <v>1</v>
      </c>
      <c r="K56" s="5">
        <v>14719.38</v>
      </c>
      <c r="L56" s="14">
        <v>1</v>
      </c>
      <c r="M56" s="5">
        <v>14719.379999999997</v>
      </c>
      <c r="N56" s="14">
        <v>1</v>
      </c>
      <c r="O56" s="14">
        <v>0</v>
      </c>
      <c r="P56" s="5">
        <v>1432.01</v>
      </c>
    </row>
    <row r="57" spans="1:16">
      <c r="A57" s="4" t="s">
        <v>50</v>
      </c>
      <c r="B57" s="12">
        <v>4</v>
      </c>
      <c r="C57" s="12" t="s">
        <v>36</v>
      </c>
      <c r="D57" s="15" t="s">
        <v>28</v>
      </c>
      <c r="E57" s="13">
        <v>40112</v>
      </c>
      <c r="F57" s="13">
        <v>40170</v>
      </c>
      <c r="G57" s="27">
        <v>150000</v>
      </c>
      <c r="H57" s="14">
        <v>1</v>
      </c>
      <c r="I57" s="5">
        <v>132658.06</v>
      </c>
      <c r="J57" s="14">
        <v>1</v>
      </c>
      <c r="K57" s="5">
        <v>132658.06</v>
      </c>
      <c r="L57" s="14">
        <v>1</v>
      </c>
      <c r="M57" s="5">
        <v>132658.06</v>
      </c>
      <c r="N57" s="14">
        <v>0</v>
      </c>
      <c r="O57" s="14">
        <v>0</v>
      </c>
      <c r="P57" s="5">
        <v>0</v>
      </c>
    </row>
    <row r="58" spans="1:16">
      <c r="A58" s="4" t="s">
        <v>50</v>
      </c>
      <c r="B58" s="12">
        <v>4</v>
      </c>
      <c r="C58" s="12" t="s">
        <v>36</v>
      </c>
      <c r="D58" s="15" t="s">
        <v>29</v>
      </c>
      <c r="E58" s="13">
        <v>40112</v>
      </c>
      <c r="F58" s="13">
        <v>40170</v>
      </c>
      <c r="G58" s="27">
        <v>22000</v>
      </c>
      <c r="H58" s="14">
        <v>1</v>
      </c>
      <c r="I58" s="5">
        <v>22000</v>
      </c>
      <c r="J58" s="14">
        <v>1</v>
      </c>
      <c r="K58" s="5">
        <v>22000</v>
      </c>
      <c r="L58" s="14">
        <v>1</v>
      </c>
      <c r="M58" s="5">
        <v>22000</v>
      </c>
      <c r="N58" s="14">
        <v>0</v>
      </c>
      <c r="O58" s="14">
        <v>0</v>
      </c>
      <c r="P58" s="5">
        <v>0</v>
      </c>
    </row>
    <row r="59" spans="1:16">
      <c r="A59" s="16" t="s">
        <v>49</v>
      </c>
      <c r="B59" s="12">
        <v>4</v>
      </c>
      <c r="C59" s="12" t="s">
        <v>36</v>
      </c>
      <c r="D59" s="15" t="s">
        <v>75</v>
      </c>
      <c r="E59" s="13" t="s">
        <v>93</v>
      </c>
      <c r="F59" s="13" t="s">
        <v>93</v>
      </c>
      <c r="G59" s="27" t="s">
        <v>93</v>
      </c>
      <c r="H59" s="14">
        <v>1</v>
      </c>
      <c r="I59" s="5">
        <v>66719.78</v>
      </c>
      <c r="J59" s="14">
        <v>1</v>
      </c>
      <c r="K59" s="5">
        <v>66719.78</v>
      </c>
      <c r="L59" s="14">
        <v>1</v>
      </c>
      <c r="M59" s="5">
        <v>66719.78</v>
      </c>
      <c r="N59" s="14">
        <v>1</v>
      </c>
      <c r="O59" s="14">
        <v>0</v>
      </c>
      <c r="P59" s="5">
        <v>48380.959999999992</v>
      </c>
    </row>
    <row r="60" spans="1:16">
      <c r="A60" s="16" t="s">
        <v>49</v>
      </c>
      <c r="B60" s="12">
        <v>4</v>
      </c>
      <c r="C60" s="12" t="s">
        <v>36</v>
      </c>
      <c r="D60" s="15" t="s">
        <v>76</v>
      </c>
      <c r="E60" s="13" t="s">
        <v>93</v>
      </c>
      <c r="F60" s="13" t="s">
        <v>93</v>
      </c>
      <c r="G60" s="27" t="s">
        <v>93</v>
      </c>
      <c r="H60" s="14">
        <v>1</v>
      </c>
      <c r="I60" s="5">
        <v>5642.97</v>
      </c>
      <c r="J60" s="14">
        <v>1</v>
      </c>
      <c r="K60" s="5">
        <v>5642.97</v>
      </c>
      <c r="L60" s="14">
        <v>1</v>
      </c>
      <c r="M60" s="5">
        <v>5642.97</v>
      </c>
      <c r="N60" s="14">
        <v>1</v>
      </c>
      <c r="O60" s="14">
        <v>0</v>
      </c>
      <c r="P60" s="5">
        <v>0</v>
      </c>
    </row>
    <row r="61" spans="1:16">
      <c r="A61" s="16" t="s">
        <v>49</v>
      </c>
      <c r="B61" s="12">
        <v>4</v>
      </c>
      <c r="C61" s="12" t="s">
        <v>36</v>
      </c>
      <c r="D61" s="15" t="s">
        <v>30</v>
      </c>
      <c r="E61" s="13">
        <v>39892</v>
      </c>
      <c r="F61" s="13">
        <v>39951</v>
      </c>
      <c r="G61" s="27">
        <v>100000</v>
      </c>
      <c r="H61" s="14">
        <v>1</v>
      </c>
      <c r="I61" s="5">
        <v>71900</v>
      </c>
      <c r="J61" s="14">
        <v>1</v>
      </c>
      <c r="K61" s="5">
        <v>71900</v>
      </c>
      <c r="L61" s="14">
        <v>1</v>
      </c>
      <c r="M61" s="5">
        <v>71900</v>
      </c>
      <c r="N61" s="14">
        <v>1</v>
      </c>
      <c r="O61" s="14">
        <v>0</v>
      </c>
      <c r="P61" s="5">
        <v>22112.65</v>
      </c>
    </row>
    <row r="62" spans="1:16">
      <c r="A62" s="16" t="s">
        <v>49</v>
      </c>
      <c r="B62" s="12">
        <v>4</v>
      </c>
      <c r="C62" s="12" t="s">
        <v>36</v>
      </c>
      <c r="D62" s="15" t="s">
        <v>31</v>
      </c>
      <c r="E62" s="13">
        <v>39892</v>
      </c>
      <c r="F62" s="13">
        <v>39951</v>
      </c>
      <c r="G62" s="27">
        <v>6000</v>
      </c>
      <c r="H62" s="14">
        <v>1</v>
      </c>
      <c r="I62" s="5">
        <v>4900</v>
      </c>
      <c r="J62" s="14">
        <v>1</v>
      </c>
      <c r="K62" s="5">
        <v>4900</v>
      </c>
      <c r="L62" s="14">
        <v>1</v>
      </c>
      <c r="M62" s="5">
        <v>4900</v>
      </c>
      <c r="N62" s="14">
        <v>1</v>
      </c>
      <c r="O62" s="14">
        <v>0</v>
      </c>
      <c r="P62" s="5">
        <v>0</v>
      </c>
    </row>
    <row r="63" spans="1:16">
      <c r="A63" s="16" t="s">
        <v>49</v>
      </c>
      <c r="B63" s="12">
        <v>4</v>
      </c>
      <c r="C63" s="12" t="s">
        <v>36</v>
      </c>
      <c r="D63" s="15" t="s">
        <v>32</v>
      </c>
      <c r="E63" s="13">
        <v>40147</v>
      </c>
      <c r="F63" s="13">
        <v>40206</v>
      </c>
      <c r="G63" s="27">
        <v>45000</v>
      </c>
      <c r="H63" s="14">
        <v>1</v>
      </c>
      <c r="I63" s="5">
        <v>44325</v>
      </c>
      <c r="J63" s="14">
        <v>0</v>
      </c>
      <c r="K63" s="5">
        <v>0</v>
      </c>
      <c r="L63" s="14">
        <v>0</v>
      </c>
      <c r="M63" s="5">
        <v>0</v>
      </c>
      <c r="N63" s="14">
        <v>0</v>
      </c>
      <c r="O63" s="14">
        <v>0</v>
      </c>
      <c r="P63" s="5">
        <v>0</v>
      </c>
    </row>
    <row r="64" spans="1:16">
      <c r="A64" s="16" t="s">
        <v>49</v>
      </c>
      <c r="B64" s="12">
        <v>4</v>
      </c>
      <c r="C64" s="12" t="s">
        <v>36</v>
      </c>
      <c r="D64" s="15" t="s">
        <v>33</v>
      </c>
      <c r="E64" s="13">
        <v>40147</v>
      </c>
      <c r="F64" s="13">
        <v>40206</v>
      </c>
      <c r="G64" s="27">
        <v>415000</v>
      </c>
      <c r="H64" s="14">
        <v>1</v>
      </c>
      <c r="I64" s="5">
        <v>414645</v>
      </c>
      <c r="J64" s="14">
        <v>0</v>
      </c>
      <c r="K64" s="5">
        <v>0</v>
      </c>
      <c r="L64" s="14">
        <v>0</v>
      </c>
      <c r="M64" s="5">
        <v>0</v>
      </c>
      <c r="N64" s="14">
        <v>0</v>
      </c>
      <c r="O64" s="14">
        <v>0</v>
      </c>
      <c r="P64" s="5">
        <v>0</v>
      </c>
    </row>
    <row r="65" spans="1:16" ht="15" customHeight="1">
      <c r="A65" s="50" t="s">
        <v>91</v>
      </c>
      <c r="B65" s="53"/>
      <c r="C65" s="53"/>
      <c r="D65" s="53" t="s">
        <v>85</v>
      </c>
      <c r="E65" s="53" t="s">
        <v>85</v>
      </c>
      <c r="F65" s="54" t="s">
        <v>85</v>
      </c>
      <c r="G65" s="29">
        <f>SUM(G34:G64)</f>
        <v>26462261.71626915</v>
      </c>
      <c r="H65" s="33">
        <f t="shared" ref="H65:P65" si="3">SUM(H34:H64)</f>
        <v>128</v>
      </c>
      <c r="I65" s="29">
        <f t="shared" si="3"/>
        <v>37306300.343843855</v>
      </c>
      <c r="J65" s="33">
        <f t="shared" si="3"/>
        <v>41</v>
      </c>
      <c r="K65" s="29">
        <f t="shared" si="3"/>
        <v>14661724.699999997</v>
      </c>
      <c r="L65" s="33">
        <f t="shared" si="3"/>
        <v>39</v>
      </c>
      <c r="M65" s="29">
        <f t="shared" si="3"/>
        <v>13449317.2435</v>
      </c>
      <c r="N65" s="33">
        <f t="shared" si="3"/>
        <v>36</v>
      </c>
      <c r="O65" s="33">
        <f t="shared" si="3"/>
        <v>1</v>
      </c>
      <c r="P65" s="29">
        <f t="shared" si="3"/>
        <v>249641.93</v>
      </c>
    </row>
    <row r="66" spans="1:16">
      <c r="A66" s="4" t="s">
        <v>50</v>
      </c>
      <c r="B66" s="17">
        <v>5</v>
      </c>
      <c r="C66" s="17" t="s">
        <v>37</v>
      </c>
      <c r="D66" s="15" t="s">
        <v>77</v>
      </c>
      <c r="E66" s="13" t="s">
        <v>93</v>
      </c>
      <c r="F66" s="13" t="s">
        <v>93</v>
      </c>
      <c r="G66" s="27" t="s">
        <v>93</v>
      </c>
      <c r="H66" s="14">
        <v>1</v>
      </c>
      <c r="I66" s="5">
        <v>1509692.62</v>
      </c>
      <c r="J66" s="14">
        <v>1</v>
      </c>
      <c r="K66" s="5">
        <v>1509692.62</v>
      </c>
      <c r="L66" s="14">
        <v>1</v>
      </c>
      <c r="M66" s="5">
        <v>1509692.6199999999</v>
      </c>
      <c r="N66" s="14">
        <v>1</v>
      </c>
      <c r="O66" s="14">
        <v>0</v>
      </c>
      <c r="P66" s="5">
        <v>935859.06999999983</v>
      </c>
    </row>
    <row r="67" spans="1:16" s="25" customFormat="1">
      <c r="A67" s="38" t="s">
        <v>50</v>
      </c>
      <c r="B67" s="45">
        <v>5</v>
      </c>
      <c r="C67" s="45" t="s">
        <v>37</v>
      </c>
      <c r="D67" s="44" t="s">
        <v>78</v>
      </c>
      <c r="E67" s="40" t="s">
        <v>93</v>
      </c>
      <c r="F67" s="40" t="s">
        <v>93</v>
      </c>
      <c r="G67" s="41" t="s">
        <v>93</v>
      </c>
      <c r="H67" s="42">
        <v>1</v>
      </c>
      <c r="I67" s="43">
        <v>267134.7</v>
      </c>
      <c r="J67" s="42">
        <v>0</v>
      </c>
      <c r="K67" s="43">
        <v>0</v>
      </c>
      <c r="L67" s="42">
        <v>0</v>
      </c>
      <c r="M67" s="43">
        <v>0</v>
      </c>
      <c r="N67" s="42">
        <v>0</v>
      </c>
      <c r="O67" s="42">
        <v>0</v>
      </c>
      <c r="P67" s="43">
        <v>0</v>
      </c>
    </row>
    <row r="68" spans="1:16">
      <c r="A68" s="4" t="s">
        <v>50</v>
      </c>
      <c r="B68" s="17">
        <v>5</v>
      </c>
      <c r="C68" s="17" t="s">
        <v>37</v>
      </c>
      <c r="D68" s="15" t="s">
        <v>78</v>
      </c>
      <c r="E68" s="13" t="s">
        <v>93</v>
      </c>
      <c r="F68" s="13" t="s">
        <v>93</v>
      </c>
      <c r="G68" s="27" t="s">
        <v>93</v>
      </c>
      <c r="H68" s="14">
        <v>1</v>
      </c>
      <c r="I68" s="5">
        <v>512341.5</v>
      </c>
      <c r="J68" s="14">
        <v>1</v>
      </c>
      <c r="K68" s="5">
        <v>512341.5</v>
      </c>
      <c r="L68" s="14">
        <v>1</v>
      </c>
      <c r="M68" s="5">
        <v>512341.49999999994</v>
      </c>
      <c r="N68" s="14">
        <v>0</v>
      </c>
      <c r="O68" s="14">
        <v>1</v>
      </c>
      <c r="P68" s="5">
        <v>420064.40999999992</v>
      </c>
    </row>
    <row r="69" spans="1:16" s="25" customFormat="1">
      <c r="A69" s="38" t="s">
        <v>50</v>
      </c>
      <c r="B69" s="45">
        <v>5</v>
      </c>
      <c r="C69" s="45" t="s">
        <v>37</v>
      </c>
      <c r="D69" s="44" t="s">
        <v>79</v>
      </c>
      <c r="E69" s="40" t="s">
        <v>93</v>
      </c>
      <c r="F69" s="40" t="s">
        <v>93</v>
      </c>
      <c r="G69" s="41" t="s">
        <v>93</v>
      </c>
      <c r="H69" s="42">
        <v>1</v>
      </c>
      <c r="I69" s="43">
        <v>1890660.03</v>
      </c>
      <c r="J69" s="42">
        <v>0</v>
      </c>
      <c r="K69" s="43">
        <v>0</v>
      </c>
      <c r="L69" s="42">
        <v>0</v>
      </c>
      <c r="M69" s="43">
        <v>0</v>
      </c>
      <c r="N69" s="42">
        <v>0</v>
      </c>
      <c r="O69" s="42">
        <v>0</v>
      </c>
      <c r="P69" s="43">
        <v>0</v>
      </c>
    </row>
    <row r="70" spans="1:16">
      <c r="A70" s="4" t="s">
        <v>50</v>
      </c>
      <c r="B70" s="17">
        <v>5</v>
      </c>
      <c r="C70" s="17" t="s">
        <v>37</v>
      </c>
      <c r="D70" s="15" t="s">
        <v>79</v>
      </c>
      <c r="E70" s="13" t="s">
        <v>93</v>
      </c>
      <c r="F70" s="13" t="s">
        <v>93</v>
      </c>
      <c r="G70" s="27" t="s">
        <v>93</v>
      </c>
      <c r="H70" s="14">
        <v>1</v>
      </c>
      <c r="I70" s="5">
        <v>2192968.9300000002</v>
      </c>
      <c r="J70" s="14">
        <v>1</v>
      </c>
      <c r="K70" s="5">
        <v>2192968.9300000002</v>
      </c>
      <c r="L70" s="14">
        <v>1</v>
      </c>
      <c r="M70" s="5">
        <v>2192968.9300000002</v>
      </c>
      <c r="N70" s="14">
        <v>1</v>
      </c>
      <c r="O70" s="14">
        <v>0</v>
      </c>
      <c r="P70" s="5">
        <v>766273.88000000012</v>
      </c>
    </row>
    <row r="71" spans="1:16" s="25" customFormat="1">
      <c r="A71" s="38" t="s">
        <v>50</v>
      </c>
      <c r="B71" s="45">
        <v>5</v>
      </c>
      <c r="C71" s="45" t="s">
        <v>37</v>
      </c>
      <c r="D71" s="44" t="s">
        <v>80</v>
      </c>
      <c r="E71" s="40" t="s">
        <v>93</v>
      </c>
      <c r="F71" s="40" t="s">
        <v>93</v>
      </c>
      <c r="G71" s="41" t="s">
        <v>93</v>
      </c>
      <c r="H71" s="42">
        <v>1</v>
      </c>
      <c r="I71" s="43">
        <v>439276.11</v>
      </c>
      <c r="J71" s="42">
        <v>0</v>
      </c>
      <c r="K71" s="43">
        <v>0</v>
      </c>
      <c r="L71" s="42">
        <v>0</v>
      </c>
      <c r="M71" s="43">
        <v>0</v>
      </c>
      <c r="N71" s="42">
        <v>0</v>
      </c>
      <c r="O71" s="42">
        <v>0</v>
      </c>
      <c r="P71" s="43">
        <v>0</v>
      </c>
    </row>
    <row r="72" spans="1:16">
      <c r="A72" s="4" t="s">
        <v>50</v>
      </c>
      <c r="B72" s="17">
        <v>5</v>
      </c>
      <c r="C72" s="17" t="s">
        <v>37</v>
      </c>
      <c r="D72" s="15" t="s">
        <v>80</v>
      </c>
      <c r="E72" s="13" t="s">
        <v>93</v>
      </c>
      <c r="F72" s="13" t="s">
        <v>93</v>
      </c>
      <c r="G72" s="27" t="s">
        <v>93</v>
      </c>
      <c r="H72" s="14">
        <v>1</v>
      </c>
      <c r="I72" s="5">
        <v>510972.71</v>
      </c>
      <c r="J72" s="14">
        <v>1</v>
      </c>
      <c r="K72" s="5">
        <v>510972.71</v>
      </c>
      <c r="L72" s="14">
        <v>1</v>
      </c>
      <c r="M72" s="5">
        <v>510972.70999999996</v>
      </c>
      <c r="N72" s="14">
        <v>1</v>
      </c>
      <c r="O72" s="14">
        <v>0</v>
      </c>
      <c r="P72" s="5">
        <v>53776.04</v>
      </c>
    </row>
    <row r="73" spans="1:16">
      <c r="A73" s="4" t="s">
        <v>50</v>
      </c>
      <c r="B73" s="17">
        <v>5</v>
      </c>
      <c r="C73" s="17" t="s">
        <v>37</v>
      </c>
      <c r="D73" s="15" t="s">
        <v>28</v>
      </c>
      <c r="E73" s="13">
        <v>40112</v>
      </c>
      <c r="F73" s="13">
        <v>40170</v>
      </c>
      <c r="G73" s="27">
        <v>2700000</v>
      </c>
      <c r="H73" s="14">
        <v>1</v>
      </c>
      <c r="I73" s="5">
        <v>2646343.44</v>
      </c>
      <c r="J73" s="14">
        <v>1</v>
      </c>
      <c r="K73" s="5">
        <v>2646343.44</v>
      </c>
      <c r="L73" s="14">
        <v>1</v>
      </c>
      <c r="M73" s="5">
        <v>2646343.44</v>
      </c>
      <c r="N73" s="14">
        <v>0</v>
      </c>
      <c r="O73" s="14">
        <v>0</v>
      </c>
      <c r="P73" s="5">
        <v>0</v>
      </c>
    </row>
    <row r="74" spans="1:16">
      <c r="A74" s="4" t="s">
        <v>50</v>
      </c>
      <c r="B74" s="17">
        <v>5</v>
      </c>
      <c r="C74" s="17" t="s">
        <v>37</v>
      </c>
      <c r="D74" s="15" t="s">
        <v>29</v>
      </c>
      <c r="E74" s="13">
        <v>40112</v>
      </c>
      <c r="F74" s="13">
        <v>40170</v>
      </c>
      <c r="G74" s="27">
        <v>550000</v>
      </c>
      <c r="H74" s="14">
        <v>1</v>
      </c>
      <c r="I74" s="5">
        <v>548350</v>
      </c>
      <c r="J74" s="14">
        <v>1</v>
      </c>
      <c r="K74" s="5">
        <v>548350</v>
      </c>
      <c r="L74" s="14">
        <v>1</v>
      </c>
      <c r="M74" s="5">
        <v>548350</v>
      </c>
      <c r="N74" s="14">
        <v>0</v>
      </c>
      <c r="O74" s="14">
        <v>0</v>
      </c>
      <c r="P74" s="5">
        <v>0</v>
      </c>
    </row>
    <row r="75" spans="1:16">
      <c r="A75" s="16" t="s">
        <v>49</v>
      </c>
      <c r="B75" s="17">
        <v>5</v>
      </c>
      <c r="C75" s="17" t="s">
        <v>37</v>
      </c>
      <c r="D75" s="15" t="s">
        <v>81</v>
      </c>
      <c r="E75" s="13" t="s">
        <v>93</v>
      </c>
      <c r="F75" s="13" t="s">
        <v>93</v>
      </c>
      <c r="G75" s="27" t="s">
        <v>93</v>
      </c>
      <c r="H75" s="14">
        <v>1</v>
      </c>
      <c r="I75" s="5">
        <v>1447918.74</v>
      </c>
      <c r="J75" s="14">
        <v>1</v>
      </c>
      <c r="K75" s="5">
        <v>1447918.74</v>
      </c>
      <c r="L75" s="14">
        <v>1</v>
      </c>
      <c r="M75" s="5">
        <v>1447918.74</v>
      </c>
      <c r="N75" s="14">
        <v>1</v>
      </c>
      <c r="O75" s="14">
        <v>0</v>
      </c>
      <c r="P75" s="5">
        <v>560584.5</v>
      </c>
    </row>
    <row r="76" spans="1:16">
      <c r="A76" s="16" t="s">
        <v>49</v>
      </c>
      <c r="B76" s="17">
        <v>5</v>
      </c>
      <c r="C76" s="17" t="s">
        <v>37</v>
      </c>
      <c r="D76" s="15" t="s">
        <v>82</v>
      </c>
      <c r="E76" s="13" t="s">
        <v>93</v>
      </c>
      <c r="F76" s="13" t="s">
        <v>93</v>
      </c>
      <c r="G76" s="27" t="s">
        <v>93</v>
      </c>
      <c r="H76" s="14">
        <v>1</v>
      </c>
      <c r="I76" s="5">
        <v>157013.88</v>
      </c>
      <c r="J76" s="14">
        <v>1</v>
      </c>
      <c r="K76" s="5">
        <v>157013.88</v>
      </c>
      <c r="L76" s="14">
        <v>1</v>
      </c>
      <c r="M76" s="5">
        <v>157013.88</v>
      </c>
      <c r="N76" s="14">
        <v>1</v>
      </c>
      <c r="O76" s="14">
        <v>0</v>
      </c>
      <c r="P76" s="5">
        <v>0</v>
      </c>
    </row>
    <row r="77" spans="1:16">
      <c r="A77" s="16" t="s">
        <v>49</v>
      </c>
      <c r="B77" s="17">
        <v>5</v>
      </c>
      <c r="C77" s="17" t="s">
        <v>37</v>
      </c>
      <c r="D77" s="15" t="s">
        <v>30</v>
      </c>
      <c r="E77" s="13">
        <v>39892</v>
      </c>
      <c r="F77" s="13">
        <v>39951</v>
      </c>
      <c r="G77" s="27">
        <v>2500000</v>
      </c>
      <c r="H77" s="14">
        <v>1</v>
      </c>
      <c r="I77" s="5">
        <v>2463300</v>
      </c>
      <c r="J77" s="14">
        <v>1</v>
      </c>
      <c r="K77" s="5">
        <v>2463300</v>
      </c>
      <c r="L77" s="14">
        <v>1</v>
      </c>
      <c r="M77" s="5">
        <v>2463300</v>
      </c>
      <c r="N77" s="14">
        <v>1</v>
      </c>
      <c r="O77" s="14">
        <v>0</v>
      </c>
      <c r="P77" s="5">
        <v>434047.59</v>
      </c>
    </row>
    <row r="78" spans="1:16">
      <c r="A78" s="16" t="s">
        <v>49</v>
      </c>
      <c r="B78" s="17">
        <v>5</v>
      </c>
      <c r="C78" s="17" t="s">
        <v>37</v>
      </c>
      <c r="D78" s="15" t="s">
        <v>31</v>
      </c>
      <c r="E78" s="13">
        <v>39892</v>
      </c>
      <c r="F78" s="13">
        <v>39951</v>
      </c>
      <c r="G78" s="27">
        <v>200000</v>
      </c>
      <c r="H78" s="14">
        <v>1</v>
      </c>
      <c r="I78" s="5">
        <v>157700</v>
      </c>
      <c r="J78" s="14">
        <v>1</v>
      </c>
      <c r="K78" s="5">
        <v>157700</v>
      </c>
      <c r="L78" s="14">
        <v>1</v>
      </c>
      <c r="M78" s="5">
        <v>157700</v>
      </c>
      <c r="N78" s="14">
        <v>1</v>
      </c>
      <c r="O78" s="14">
        <v>0</v>
      </c>
      <c r="P78" s="5">
        <v>0</v>
      </c>
    </row>
    <row r="79" spans="1:16">
      <c r="A79" s="16" t="s">
        <v>49</v>
      </c>
      <c r="B79" s="17">
        <v>5</v>
      </c>
      <c r="C79" s="17" t="s">
        <v>37</v>
      </c>
      <c r="D79" s="15" t="s">
        <v>32</v>
      </c>
      <c r="E79" s="13">
        <v>40147</v>
      </c>
      <c r="F79" s="13">
        <v>40206</v>
      </c>
      <c r="G79" s="27">
        <v>245000</v>
      </c>
      <c r="H79" s="14">
        <v>1</v>
      </c>
      <c r="I79" s="5">
        <v>244175</v>
      </c>
      <c r="J79" s="14">
        <v>0</v>
      </c>
      <c r="K79" s="5">
        <v>0</v>
      </c>
      <c r="L79" s="14">
        <v>0</v>
      </c>
      <c r="M79" s="5">
        <v>0</v>
      </c>
      <c r="N79" s="14">
        <v>0</v>
      </c>
      <c r="O79" s="14">
        <v>0</v>
      </c>
      <c r="P79" s="5">
        <v>0</v>
      </c>
    </row>
    <row r="80" spans="1:16">
      <c r="A80" s="16" t="s">
        <v>49</v>
      </c>
      <c r="B80" s="17">
        <v>5</v>
      </c>
      <c r="C80" s="17" t="s">
        <v>37</v>
      </c>
      <c r="D80" s="15" t="s">
        <v>33</v>
      </c>
      <c r="E80" s="13">
        <v>40147</v>
      </c>
      <c r="F80" s="13">
        <v>40206</v>
      </c>
      <c r="G80" s="27">
        <v>2290000</v>
      </c>
      <c r="H80" s="14">
        <v>1</v>
      </c>
      <c r="I80" s="5">
        <v>2283385</v>
      </c>
      <c r="J80" s="14">
        <v>0</v>
      </c>
      <c r="K80" s="5">
        <v>0</v>
      </c>
      <c r="L80" s="14">
        <v>0</v>
      </c>
      <c r="M80" s="5">
        <v>0</v>
      </c>
      <c r="N80" s="14">
        <v>0</v>
      </c>
      <c r="O80" s="14">
        <v>0</v>
      </c>
      <c r="P80" s="5">
        <v>0</v>
      </c>
    </row>
    <row r="81" spans="1:16">
      <c r="A81" s="16" t="s">
        <v>51</v>
      </c>
      <c r="B81" s="17">
        <v>5</v>
      </c>
      <c r="C81" s="12" t="s">
        <v>52</v>
      </c>
      <c r="D81" s="15" t="s">
        <v>83</v>
      </c>
      <c r="E81" s="13" t="s">
        <v>93</v>
      </c>
      <c r="F81" s="13" t="s">
        <v>93</v>
      </c>
      <c r="G81" s="27" t="s">
        <v>93</v>
      </c>
      <c r="H81" s="14">
        <v>1</v>
      </c>
      <c r="I81" s="5">
        <v>199062.5</v>
      </c>
      <c r="J81" s="14">
        <v>1</v>
      </c>
      <c r="K81" s="5">
        <v>199062.5</v>
      </c>
      <c r="L81" s="14">
        <v>1</v>
      </c>
      <c r="M81" s="5">
        <v>199062.5</v>
      </c>
      <c r="N81" s="14">
        <v>1</v>
      </c>
      <c r="O81" s="14">
        <v>0</v>
      </c>
      <c r="P81" s="5">
        <v>0</v>
      </c>
    </row>
    <row r="82" spans="1:16">
      <c r="A82" s="16" t="s">
        <v>51</v>
      </c>
      <c r="B82" s="12">
        <v>5</v>
      </c>
      <c r="C82" s="12" t="s">
        <v>52</v>
      </c>
      <c r="D82" s="15" t="s">
        <v>84</v>
      </c>
      <c r="E82" s="13" t="s">
        <v>93</v>
      </c>
      <c r="F82" s="13" t="s">
        <v>93</v>
      </c>
      <c r="G82" s="27" t="s">
        <v>93</v>
      </c>
      <c r="H82" s="14">
        <v>1</v>
      </c>
      <c r="I82" s="5">
        <v>1188425.72</v>
      </c>
      <c r="J82" s="14">
        <v>1</v>
      </c>
      <c r="K82" s="5">
        <v>1188425.72</v>
      </c>
      <c r="L82" s="14">
        <v>1</v>
      </c>
      <c r="M82" s="5">
        <v>1188425.72</v>
      </c>
      <c r="N82" s="14">
        <v>1</v>
      </c>
      <c r="O82" s="14">
        <v>0</v>
      </c>
      <c r="P82" s="5">
        <v>255349.77999999997</v>
      </c>
    </row>
    <row r="83" spans="1:16" ht="15" customHeight="1">
      <c r="A83" s="50" t="s">
        <v>92</v>
      </c>
      <c r="B83" s="53"/>
      <c r="C83" s="53"/>
      <c r="D83" s="53" t="s">
        <v>85</v>
      </c>
      <c r="E83" s="53" t="s">
        <v>85</v>
      </c>
      <c r="F83" s="54" t="s">
        <v>85</v>
      </c>
      <c r="G83" s="29">
        <f>SUM(G66:G82)</f>
        <v>8485000</v>
      </c>
      <c r="H83" s="33">
        <f>SUM(H66:H82)</f>
        <v>17</v>
      </c>
      <c r="I83" s="29">
        <f t="shared" ref="I83:P83" si="4">SUM(I66:I82)</f>
        <v>18658720.880000003</v>
      </c>
      <c r="J83" s="33">
        <f t="shared" si="4"/>
        <v>12</v>
      </c>
      <c r="K83" s="29">
        <f t="shared" si="4"/>
        <v>13534090.040000003</v>
      </c>
      <c r="L83" s="33">
        <f t="shared" si="4"/>
        <v>12</v>
      </c>
      <c r="M83" s="29">
        <f t="shared" si="4"/>
        <v>13534090.040000001</v>
      </c>
      <c r="N83" s="33">
        <f t="shared" si="4"/>
        <v>9</v>
      </c>
      <c r="O83" s="33">
        <f t="shared" si="4"/>
        <v>1</v>
      </c>
      <c r="P83" s="29">
        <f t="shared" si="4"/>
        <v>3425955.2699999996</v>
      </c>
    </row>
    <row r="84" spans="1:16">
      <c r="A84" s="50" t="s">
        <v>1</v>
      </c>
      <c r="B84" s="53"/>
      <c r="C84" s="53"/>
      <c r="D84" s="53"/>
      <c r="E84" s="53"/>
      <c r="F84" s="54"/>
      <c r="G84" s="29">
        <f>SUM(G3:G18,G20:G29,G31:G32,G34:G64,G66:G82)</f>
        <v>528257728.13669115</v>
      </c>
      <c r="H84" s="46">
        <f>SUM(H3:H18,H20:H29,H31:H32,H34:H64,H66:H82)</f>
        <v>1254</v>
      </c>
      <c r="I84" s="1">
        <f>SUM(I3:I18,I20:I29,I31:I32,I34:I64,I66:I82)</f>
        <v>519697159.73598212</v>
      </c>
      <c r="J84" s="33">
        <f t="shared" ref="J84:P84" si="5">SUM(J3:J18,J20:J29,J31:J32,J34:J64,J66:J82)</f>
        <v>500</v>
      </c>
      <c r="K84" s="1">
        <f t="shared" si="5"/>
        <v>274512517.86000013</v>
      </c>
      <c r="L84" s="33">
        <f t="shared" si="5"/>
        <v>440</v>
      </c>
      <c r="M84" s="1">
        <f t="shared" si="5"/>
        <v>236153777.05761999</v>
      </c>
      <c r="N84" s="33">
        <f t="shared" si="5"/>
        <v>358</v>
      </c>
      <c r="O84" s="33">
        <f t="shared" si="5"/>
        <v>6</v>
      </c>
      <c r="P84" s="1">
        <f t="shared" si="5"/>
        <v>6042527.4899999993</v>
      </c>
    </row>
    <row r="85" spans="1:16">
      <c r="A85" s="2" t="s">
        <v>4</v>
      </c>
      <c r="B85" s="2"/>
      <c r="C85" s="2"/>
      <c r="D85" s="2"/>
      <c r="E85" s="2"/>
      <c r="F85" s="2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>
      <c r="A86" s="47" t="s">
        <v>5</v>
      </c>
      <c r="B86" s="2"/>
      <c r="C86" s="2"/>
      <c r="D86" s="2"/>
      <c r="E86" s="2"/>
      <c r="F86" s="2"/>
      <c r="G86" s="32"/>
      <c r="H86" s="32"/>
      <c r="I86" s="32"/>
      <c r="J86" s="32"/>
      <c r="K86" s="32"/>
      <c r="L86" s="32"/>
      <c r="M86" s="32"/>
      <c r="N86" s="32"/>
      <c r="O86" s="32"/>
      <c r="P86" s="32"/>
    </row>
    <row r="87" spans="1:16">
      <c r="A87" s="2" t="s">
        <v>86</v>
      </c>
      <c r="B87" s="2"/>
      <c r="C87" s="2"/>
      <c r="D87" s="2"/>
      <c r="E87" s="2"/>
      <c r="F87" s="2"/>
      <c r="G87" s="30"/>
      <c r="H87" s="2"/>
      <c r="I87" s="2"/>
      <c r="J87" s="2"/>
      <c r="K87" s="2"/>
      <c r="L87" s="2"/>
      <c r="M87" s="2"/>
      <c r="N87" s="2"/>
      <c r="O87" s="2"/>
      <c r="P87" s="2"/>
    </row>
    <row r="88" spans="1:16">
      <c r="A88" s="2" t="s">
        <v>87</v>
      </c>
      <c r="B88" s="2"/>
      <c r="C88" s="2"/>
      <c r="D88" s="2"/>
      <c r="E88" s="2"/>
      <c r="F88" s="2"/>
      <c r="G88" s="30"/>
      <c r="H88" s="2"/>
      <c r="I88" s="2"/>
      <c r="J88" s="2"/>
      <c r="K88" s="2"/>
      <c r="L88" s="2"/>
      <c r="M88" s="2"/>
      <c r="N88" s="2"/>
      <c r="O88" s="2"/>
      <c r="P88" s="2"/>
    </row>
    <row r="89" spans="1:16" ht="15" customHeight="1">
      <c r="A89" s="48" t="s">
        <v>97</v>
      </c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</row>
    <row r="90" spans="1:16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</row>
  </sheetData>
  <mergeCells count="8">
    <mergeCell ref="A89:P90"/>
    <mergeCell ref="H1:M1"/>
    <mergeCell ref="A19:F19"/>
    <mergeCell ref="A30:F30"/>
    <mergeCell ref="A33:F33"/>
    <mergeCell ref="A65:F65"/>
    <mergeCell ref="A83:F83"/>
    <mergeCell ref="A84:F8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Príloha 2</vt:lpstr>
      <vt:lpstr>'Príloha 2'!Názvy_tlače</vt:lpstr>
      <vt:lpstr>'Príloha 2'!Oblasť_tlače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martin.jakubek</cp:lastModifiedBy>
  <cp:lastPrinted>2010-05-19T12:03:51Z</cp:lastPrinted>
  <dcterms:created xsi:type="dcterms:W3CDTF">2010-03-04T14:23:09Z</dcterms:created>
  <dcterms:modified xsi:type="dcterms:W3CDTF">2010-05-24T12:32:48Z</dcterms:modified>
</cp:coreProperties>
</file>