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3040" windowHeight="8850" tabRatio="768" activeTab="5"/>
  </bookViews>
  <sheets>
    <sheet name="Úvod" sheetId="5" r:id="rId1"/>
    <sheet name="TCO" sheetId="14" r:id="rId2"/>
    <sheet name="TCO AS IS - SW" sheetId="15" r:id="rId3"/>
    <sheet name="TCO AS IS - HW" sheetId="16" r:id="rId4"/>
    <sheet name="TCO TO BE- SW" sheetId="17" r:id="rId5"/>
    <sheet name="TCO TO BE - HW" sheetId="18" r:id="rId6"/>
    <sheet name="Spotrebované cloudové služby" sheetId="13" state="hidden" r:id="rId7"/>
  </sheets>
  <definedNames>
    <definedName name="_xlnm.Print_Area" localSheetId="6">'Spotrebované cloudové služby'!$A$1:$N$12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6" l="1"/>
  <c r="E4" i="17" l="1"/>
  <c r="E3" i="17" s="1"/>
  <c r="E14" i="15" l="1"/>
  <c r="E13" i="15"/>
  <c r="E12" i="15"/>
  <c r="E11" i="15"/>
  <c r="E10" i="15"/>
  <c r="E9" i="15"/>
  <c r="E8" i="15"/>
  <c r="E7" i="15"/>
  <c r="E6" i="15"/>
  <c r="E5" i="15"/>
  <c r="E20" i="15"/>
  <c r="E19" i="15"/>
  <c r="E18" i="15"/>
  <c r="E17" i="15"/>
  <c r="E16" i="15"/>
  <c r="E15" i="15"/>
  <c r="G4" i="15" l="1"/>
  <c r="G25" i="15"/>
  <c r="G3" i="15" l="1"/>
  <c r="L13" i="14" l="1"/>
  <c r="J13" i="14"/>
  <c r="H13" i="14"/>
  <c r="F13" i="14"/>
  <c r="M12" i="14"/>
  <c r="M41" i="14" s="1"/>
  <c r="K12" i="14"/>
  <c r="J12" i="14"/>
  <c r="J41" i="14" s="1"/>
  <c r="I12" i="14"/>
  <c r="I41" i="14" s="1"/>
  <c r="G12" i="14"/>
  <c r="G41" i="14" s="1"/>
  <c r="F12" i="14"/>
  <c r="F41" i="14" s="1"/>
  <c r="E12" i="14"/>
  <c r="E41" i="14" s="1"/>
  <c r="E3" i="18"/>
  <c r="L11" i="14"/>
  <c r="L40" i="14" s="1"/>
  <c r="K11" i="14"/>
  <c r="K40" i="14" s="1"/>
  <c r="J11" i="14"/>
  <c r="J40" i="14" s="1"/>
  <c r="H11" i="14"/>
  <c r="H40" i="14" s="1"/>
  <c r="G11" i="14"/>
  <c r="G40" i="14" s="1"/>
  <c r="F11" i="14"/>
  <c r="F40" i="14" s="1"/>
  <c r="D11" i="14"/>
  <c r="L14" i="14"/>
  <c r="L43" i="14" s="1"/>
  <c r="J14" i="14"/>
  <c r="J43" i="14" s="1"/>
  <c r="H14" i="14"/>
  <c r="H43" i="14" s="1"/>
  <c r="F14" i="14"/>
  <c r="F43" i="14" s="1"/>
  <c r="E129" i="17"/>
  <c r="E11" i="14" s="1"/>
  <c r="E40" i="14" s="1"/>
  <c r="E78" i="17"/>
  <c r="E57" i="17"/>
  <c r="L9" i="14"/>
  <c r="L38" i="14" s="1"/>
  <c r="J9" i="14"/>
  <c r="J38" i="14" s="1"/>
  <c r="H9" i="14"/>
  <c r="H38" i="14" s="1"/>
  <c r="F9" i="14"/>
  <c r="F38" i="14" s="1"/>
  <c r="E25" i="17"/>
  <c r="E25" i="15"/>
  <c r="E4" i="15"/>
  <c r="K41" i="14"/>
  <c r="M27" i="14"/>
  <c r="L27" i="14"/>
  <c r="K27" i="14"/>
  <c r="J27" i="14"/>
  <c r="I27" i="14"/>
  <c r="H27" i="14"/>
  <c r="G27" i="14"/>
  <c r="F27" i="14"/>
  <c r="E27" i="14"/>
  <c r="D27" i="14"/>
  <c r="M25" i="14"/>
  <c r="L25" i="14"/>
  <c r="K25" i="14"/>
  <c r="J25" i="14"/>
  <c r="I25" i="14"/>
  <c r="H25" i="14"/>
  <c r="G25" i="14"/>
  <c r="F25" i="14"/>
  <c r="E25" i="14"/>
  <c r="D25" i="14"/>
  <c r="M23" i="14"/>
  <c r="L23" i="14"/>
  <c r="K23" i="14"/>
  <c r="J23" i="14"/>
  <c r="I23" i="14"/>
  <c r="H23" i="14"/>
  <c r="G23" i="14"/>
  <c r="F23" i="14"/>
  <c r="E23" i="14"/>
  <c r="D23" i="14"/>
  <c r="M14" i="14"/>
  <c r="M43" i="14" s="1"/>
  <c r="K14" i="14"/>
  <c r="K43" i="14" s="1"/>
  <c r="I14" i="14"/>
  <c r="I43" i="14" s="1"/>
  <c r="G14" i="14"/>
  <c r="G43" i="14" s="1"/>
  <c r="E14" i="14"/>
  <c r="E43" i="14" s="1"/>
  <c r="M13" i="14"/>
  <c r="K13" i="14"/>
  <c r="I13" i="14"/>
  <c r="G13" i="14"/>
  <c r="G42" i="14" s="1"/>
  <c r="E13" i="14"/>
  <c r="L12" i="14"/>
  <c r="L41" i="14" s="1"/>
  <c r="H12" i="14"/>
  <c r="H41" i="14" s="1"/>
  <c r="M11" i="14"/>
  <c r="M40" i="14" s="1"/>
  <c r="I11" i="14"/>
  <c r="I40" i="14" s="1"/>
  <c r="M10" i="14"/>
  <c r="L10" i="14"/>
  <c r="K10" i="14"/>
  <c r="J10" i="14"/>
  <c r="I10" i="14"/>
  <c r="H10" i="14"/>
  <c r="G10" i="14"/>
  <c r="F10" i="14"/>
  <c r="E10" i="14"/>
  <c r="D10" i="14"/>
  <c r="M9" i="14"/>
  <c r="M38" i="14" s="1"/>
  <c r="K9" i="14"/>
  <c r="K38" i="14" s="1"/>
  <c r="I9" i="14"/>
  <c r="I38" i="14" s="1"/>
  <c r="G9" i="14"/>
  <c r="G38" i="14" s="1"/>
  <c r="E9" i="14"/>
  <c r="E38" i="14" s="1"/>
  <c r="M8" i="14"/>
  <c r="L8" i="14"/>
  <c r="L37" i="14" s="1"/>
  <c r="K8" i="14"/>
  <c r="J8" i="14"/>
  <c r="I8" i="14"/>
  <c r="H8" i="14"/>
  <c r="H37" i="14" s="1"/>
  <c r="G8" i="14"/>
  <c r="F8" i="14"/>
  <c r="E8" i="14"/>
  <c r="D8" i="14"/>
  <c r="D37" i="14" s="1"/>
  <c r="M7" i="14"/>
  <c r="M36" i="14" s="1"/>
  <c r="L7" i="14"/>
  <c r="K7" i="14"/>
  <c r="K36" i="14" s="1"/>
  <c r="J7" i="14"/>
  <c r="I7" i="14"/>
  <c r="I36" i="14" s="1"/>
  <c r="H7" i="14"/>
  <c r="G7" i="14"/>
  <c r="G36" i="14" s="1"/>
  <c r="F7" i="14"/>
  <c r="E7" i="14"/>
  <c r="E36" i="14" s="1"/>
  <c r="D7" i="14"/>
  <c r="I42" i="14" l="1"/>
  <c r="E37" i="14"/>
  <c r="M37" i="14"/>
  <c r="J37" i="14"/>
  <c r="M42" i="14"/>
  <c r="K42" i="14"/>
  <c r="L42" i="14"/>
  <c r="E150" i="17"/>
  <c r="K28" i="14"/>
  <c r="J39" i="14"/>
  <c r="K39" i="14"/>
  <c r="C11" i="14"/>
  <c r="E56" i="17"/>
  <c r="F37" i="14"/>
  <c r="I37" i="14"/>
  <c r="G39" i="14"/>
  <c r="G28" i="14"/>
  <c r="F39" i="14"/>
  <c r="C25" i="14"/>
  <c r="E3" i="15"/>
  <c r="D40" i="14"/>
  <c r="C40" i="14" s="1"/>
  <c r="G37" i="14"/>
  <c r="K37" i="14"/>
  <c r="H39" i="14"/>
  <c r="L39" i="14"/>
  <c r="H42" i="14"/>
  <c r="E42" i="14"/>
  <c r="C27" i="14"/>
  <c r="D12" i="14"/>
  <c r="D41" i="14" s="1"/>
  <c r="C41" i="14" s="1"/>
  <c r="F42" i="14"/>
  <c r="J42" i="14"/>
  <c r="D9" i="14"/>
  <c r="D38" i="14" s="1"/>
  <c r="C38" i="14" s="1"/>
  <c r="D14" i="14"/>
  <c r="C14" i="14" s="1"/>
  <c r="E39" i="14"/>
  <c r="I39" i="14"/>
  <c r="M39" i="14"/>
  <c r="F15" i="14"/>
  <c r="H15" i="14"/>
  <c r="J15" i="14"/>
  <c r="L15" i="14"/>
  <c r="C8" i="14"/>
  <c r="D39" i="14"/>
  <c r="C10" i="14"/>
  <c r="E15" i="14"/>
  <c r="I15" i="14"/>
  <c r="M15" i="14"/>
  <c r="D36" i="14"/>
  <c r="H36" i="14"/>
  <c r="L36" i="14"/>
  <c r="E34" i="18"/>
  <c r="D13" i="14"/>
  <c r="C7" i="14"/>
  <c r="G15" i="14"/>
  <c r="K15" i="14"/>
  <c r="D28" i="14"/>
  <c r="C23" i="14"/>
  <c r="F28" i="14"/>
  <c r="H28" i="14"/>
  <c r="J28" i="14"/>
  <c r="L28" i="14"/>
  <c r="E28" i="14"/>
  <c r="I28" i="14"/>
  <c r="M28" i="14"/>
  <c r="F36" i="14"/>
  <c r="J36" i="14"/>
  <c r="K44" i="14" l="1"/>
  <c r="E44" i="14"/>
  <c r="M44" i="14"/>
  <c r="L44" i="14"/>
  <c r="D43" i="14"/>
  <c r="C43" i="14" s="1"/>
  <c r="G44" i="14"/>
  <c r="C37" i="14"/>
  <c r="I44" i="14"/>
  <c r="H44" i="14"/>
  <c r="C12" i="14"/>
  <c r="F44" i="14"/>
  <c r="C28" i="14"/>
  <c r="J44" i="14"/>
  <c r="C39" i="14"/>
  <c r="D15" i="14"/>
  <c r="C9" i="14"/>
  <c r="C36" i="14"/>
  <c r="D42" i="14"/>
  <c r="C42" i="14" s="1"/>
  <c r="C13" i="14"/>
  <c r="C15" i="14" l="1"/>
  <c r="D44" i="14"/>
  <c r="C44" i="14" s="1"/>
  <c r="C46" i="14" s="1"/>
  <c r="E12" i="13" l="1"/>
  <c r="F12" i="13" s="1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F3" i="13" l="1"/>
  <c r="F7" i="13"/>
  <c r="F8" i="13"/>
  <c r="F6" i="13"/>
  <c r="F10" i="13"/>
  <c r="F9" i="13"/>
  <c r="F11" i="13"/>
  <c r="F5" i="13"/>
  <c r="F4" i="13"/>
</calcChain>
</file>

<file path=xl/comments1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OD 1.1.2019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5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2019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2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Z dokumentu Obnova DCRŠ
+ Servisná zmluva na DC
</t>
        </r>
      </text>
    </comment>
    <comment ref="D4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2019
</t>
        </r>
      </text>
    </comment>
  </commentList>
</comments>
</file>

<file path=xl/sharedStrings.xml><?xml version="1.0" encoding="utf-8"?>
<sst xmlns="http://schemas.openxmlformats.org/spreadsheetml/2006/main" count="643" uniqueCount="130">
  <si>
    <t>Názov</t>
  </si>
  <si>
    <t>Jednotka</t>
  </si>
  <si>
    <t>EUR</t>
  </si>
  <si>
    <t>Obdobie</t>
  </si>
  <si>
    <t>Alternat. 1</t>
  </si>
  <si>
    <t>Alternat. 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</si>
  <si>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</si>
  <si>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</si>
  <si>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</si>
  <si>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</si>
  <si>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</si>
  <si>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</si>
  <si>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</si>
  <si>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</si>
  <si>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</si>
  <si>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</si>
  <si>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SPOLU</t>
  </si>
  <si>
    <t>Parameter</t>
  </si>
  <si>
    <t>Organizácia</t>
  </si>
  <si>
    <t>Ulica</t>
  </si>
  <si>
    <t>PSČ</t>
  </si>
  <si>
    <t>Web</t>
  </si>
  <si>
    <t>IČO</t>
  </si>
  <si>
    <t>Spracovateľ</t>
  </si>
  <si>
    <t xml:space="preserve">Kontakt na spracovateľa    </t>
  </si>
  <si>
    <t>Hlavička tabuľky</t>
  </si>
  <si>
    <t>Popisná informácia</t>
  </si>
  <si>
    <t>Metodický pokyn k vypracovaniu finančnej analýzy projektu, analýzy nákladov a prínosov projektu a finančnej analýzy žiadateľa o NFP v programovom období 2014 – 2020.</t>
  </si>
  <si>
    <t>Jednotlivé informácie sú farebne odlíšené nasledovne:</t>
  </si>
  <si>
    <t>Automaticky vypočitavané hodnoty</t>
  </si>
  <si>
    <t>Miesto na vpisovanie vlastných hodnôt</t>
  </si>
  <si>
    <t>Preddefinované konštanty</t>
  </si>
  <si>
    <t>Pre projekty zamerané na služby agendových informačných systémov</t>
  </si>
  <si>
    <t>cloudová služba 1</t>
  </si>
  <si>
    <t>cloudová služba 2</t>
  </si>
  <si>
    <t>cloudová služba 3</t>
  </si>
  <si>
    <t>cloudová služba N</t>
  </si>
  <si>
    <t>Spotrebovávané cloudové služby
Parameter je vyhodnocovaný ako úspora z prevádzky (v časti prínosy)</t>
  </si>
  <si>
    <t>Obstaranie, inštalácia SW produktu vrátane licencie k SW</t>
  </si>
  <si>
    <t>013 Softvér</t>
  </si>
  <si>
    <t>Kód EKO klasifikácie</t>
  </si>
  <si>
    <t>Účet/skupina výdavkov</t>
  </si>
  <si>
    <t>Vytvorenie aplikácie</t>
  </si>
  <si>
    <t>Školenia spojené so SW a aplikáciou</t>
  </si>
  <si>
    <t>518 Ostatné služby</t>
  </si>
  <si>
    <t>Prevádzka vytvoreného riešenia</t>
  </si>
  <si>
    <t>Poplatky vlastníkovi SW produktu - údržba / support k licenciám</t>
  </si>
  <si>
    <t>511 Opravy a udržiavanie</t>
  </si>
  <si>
    <t>Upgrade SW produktu</t>
  </si>
  <si>
    <t>Poplatky za udržanie funkčnosti / dostupnosti aplikácie / update</t>
  </si>
  <si>
    <t>Aplikačná podpora / helpdesk</t>
  </si>
  <si>
    <t>Rozvoj - doplnenie funkcionality aplikácie / upgrade</t>
  </si>
  <si>
    <t>Personálne náklady spojené s prevádzkou SW produktu a aplikácie</t>
  </si>
  <si>
    <t>521 Mzdové výdavky</t>
  </si>
  <si>
    <t>Obstaranie</t>
  </si>
  <si>
    <t>Prevádzka riešenia</t>
  </si>
  <si>
    <t>Nákup, inštalácia a sprevádzkovanie HW 
vrátane systémového SW</t>
  </si>
  <si>
    <t>Nákup, inštalácia a sprevádzkovanie HW
 vrátane systémového SW</t>
  </si>
  <si>
    <t>Školenia spojené s HW</t>
  </si>
  <si>
    <t>022 Samostatné hnuteľné veci
 a súbory hnuteľných vecí</t>
  </si>
  <si>
    <t>Poplatky dodávateľovi podpory HW - údržba/maintenance</t>
  </si>
  <si>
    <t>Upgrade HW</t>
  </si>
  <si>
    <t>Náklady na priestory, energie</t>
  </si>
  <si>
    <t>Personálne náklady spojené s prevádzkou HW</t>
  </si>
  <si>
    <t>Náklady na obstaranie a prevádzku HW</t>
  </si>
  <si>
    <t>Náklady na obstaranie a prevádzku SW</t>
  </si>
  <si>
    <t>Celkové náklady na vlastníctvo (TCO)</t>
  </si>
  <si>
    <t>Rok</t>
  </si>
  <si>
    <t>HW sumár obstaranie</t>
  </si>
  <si>
    <t>HW sumár prevádzka</t>
  </si>
  <si>
    <t xml:space="preserve">Spolu </t>
  </si>
  <si>
    <t>Spolu</t>
  </si>
  <si>
    <t>SW produkty</t>
  </si>
  <si>
    <t>Aplikácie</t>
  </si>
  <si>
    <t>SW produkty - sumár obstaranie</t>
  </si>
  <si>
    <t>SW produkty - sumár prevádzka</t>
  </si>
  <si>
    <t>Aplikácie - sumár obstaranie</t>
  </si>
  <si>
    <t>Aplikácie - sumár prevádzka</t>
  </si>
  <si>
    <t>Príloha pre výpočet TCO a čistej súčasnej hodnoty z projektu</t>
  </si>
  <si>
    <t>Názov riešenia</t>
  </si>
  <si>
    <t>112 Zásoby</t>
  </si>
  <si>
    <t>Kód ISVS z MetaIS</t>
  </si>
  <si>
    <t>Číslo projektu ITMS</t>
  </si>
  <si>
    <t xml:space="preserve">Ministerstvo školstva, vedy, výskumu a športu Slovenskej republiky </t>
  </si>
  <si>
    <t>www.minedu.sk</t>
  </si>
  <si>
    <t>rozdiel</t>
  </si>
  <si>
    <t>TO BE</t>
  </si>
  <si>
    <t>SW a Aplikácie - výstupné náklady</t>
  </si>
  <si>
    <t>Riadenie projektu</t>
  </si>
  <si>
    <t>Náklady na existujúce riešenie
(pôvodné riešenie pred realizáciou projektu OP II), ktoré bolo nahradené</t>
  </si>
  <si>
    <t>AS IS</t>
  </si>
  <si>
    <t>Rozdiel v nákladoch medzi existujúcim a navrhovaným riešením</t>
  </si>
  <si>
    <t>Rozdiel</t>
  </si>
  <si>
    <t>HW (aj systémový SW) sumár obstaranie</t>
  </si>
  <si>
    <t>HW (aj systémový SW) sumár prevádzka</t>
  </si>
  <si>
    <t>Vytvorenie riešenia - obstaranie</t>
  </si>
  <si>
    <t>Riadenie a publicita</t>
  </si>
  <si>
    <t>Projektové riadenie</t>
  </si>
  <si>
    <t>Publicita a informovanosť</t>
  </si>
  <si>
    <t>637003/637004</t>
  </si>
  <si>
    <t>Výstupné náklady</t>
  </si>
  <si>
    <t>Technologické požiadavky</t>
  </si>
  <si>
    <t>Zmluvné poplaky</t>
  </si>
  <si>
    <t>25k na systémové služby</t>
  </si>
  <si>
    <t>zo zmluvy bod 2.2.</t>
  </si>
  <si>
    <t>SAP licencie</t>
  </si>
  <si>
    <t>SAP licencie  (rovnaké v obidvoch variantách )</t>
  </si>
  <si>
    <t>25k na systémové služby,</t>
  </si>
  <si>
    <t>úspora:</t>
  </si>
  <si>
    <t>migrácia vládny cloud - primárna lokalita- služby</t>
  </si>
  <si>
    <t>Informačný systém Elektronických služieb vzdelávacieho systému regionálneho školstva</t>
  </si>
  <si>
    <t>isvs_5788</t>
  </si>
  <si>
    <t>Stromová 2665/1</t>
  </si>
  <si>
    <t>831 01 Nové Mesto</t>
  </si>
  <si>
    <t>0164381</t>
  </si>
  <si>
    <t xml:space="preserve">    Mgr. Iveta Krátka</t>
  </si>
  <si>
    <t xml:space="preserve">iveta.kratka@minedu.sk, tel.: +421 2 5937 4359 </t>
  </si>
  <si>
    <t>zml 0399/2017 SLA od 1/2019 vrátane 12/2019</t>
  </si>
  <si>
    <t>zml 0399/2017 SLA od 1/2020 vrátane 12/2020</t>
  </si>
  <si>
    <t>zml 0399/2017 SLA od 1/2021 vrátane 12/2021</t>
  </si>
  <si>
    <t xml:space="preserve">zml 0399/2017 SLA od 1/2022 do 17.7.2022 potom obstaranie nového dodávateľa </t>
  </si>
  <si>
    <t>obstaranie nového dodávateľa SLA</t>
  </si>
  <si>
    <t xml:space="preserve">služby rozvoja podľa platnej zmluvy </t>
  </si>
  <si>
    <t xml:space="preserve">služby rozvoja podľa platnej zmluvy potom obstaranie nového dodávateľa </t>
  </si>
  <si>
    <t xml:space="preserve">obstaranie nového dodávateľa SLA vrátane služieb rozvoja </t>
  </si>
  <si>
    <t>poplatky vlastníkovi sú odhadované podľa predbežného prieskumu trhu z obdržaných ponúk  od roku 2019 sú potrebné k zachovaniu funkčnosti riešenia</t>
  </si>
  <si>
    <t>posilnenie sieťovej infraštruktúry pre pripojenie do Vládneho cloudu z dôvodu veľkého množstva pripájaných užívateľov</t>
  </si>
  <si>
    <t>Náklady na budúce riešenie (po migrácii IS EVSRŠ do VC)</t>
  </si>
  <si>
    <t>obnova starých vecí (8 a viac ročných), blades, diskové priestory</t>
  </si>
  <si>
    <t>odhad nákladov podľa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</si>
</sst>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EUR&quot;_-;\-* #,##0.00\ &quot;EUR&quot;_-;_-* &quot;-&quot;??\ &quot;EUR&quot;_-;_-@_-"/>
    <numFmt numFmtId="165" formatCode="_-* #,##0.00\ _S_k_-;\-* #,##0.00\ _S_k_-;_-* &quot;-&quot;??\ _S_k_-;_-@_-"/>
    <numFmt numFmtId="166" formatCode="#,##0.00\ &quot;€&quot;"/>
  </numFmts>
  <fonts count="6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11"/>
      <color theme="1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b/>
      <sz val="8"/>
      <color rgb="FFFA7D00"/>
      <name val="Calibri"/>
      <family val="2"/>
      <charset val="238"/>
      <scheme val="minor"/>
    </font>
    <font>
      <sz val="9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  <charset val="238"/>
    </font>
    <font>
      <sz val="12"/>
      <color theme="1"/>
      <name val="Times New Roman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8"/>
      <color rgb="FFFF0000"/>
      <name val="Arial Narrow"/>
      <family val="2"/>
      <charset val="238"/>
    </font>
    <font>
      <sz val="11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rgb="FFFA7D00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0">
    <xf numFmtId="0" fontId="0" fillId="0" borderId="0"/>
    <xf numFmtId="0" fontId="2" fillId="2" borderId="0" applyNumberFormat="0" applyBorder="0" applyAlignment="0" applyProtection="0"/>
    <xf numFmtId="0" fontId="3" fillId="3" borderId="6" applyNumberFormat="0" applyAlignment="0" applyProtection="0"/>
    <xf numFmtId="0" fontId="1" fillId="4" borderId="7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3" fillId="2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54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44" fillId="0" borderId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" fontId="45" fillId="37" borderId="46" applyNumberFormat="0" applyProtection="0">
      <alignment vertical="center"/>
    </xf>
    <xf numFmtId="4" fontId="46" fillId="38" borderId="46" applyNumberFormat="0" applyProtection="0">
      <alignment vertical="center"/>
    </xf>
    <xf numFmtId="4" fontId="45" fillId="38" borderId="46" applyNumberFormat="0" applyProtection="0">
      <alignment horizontal="left" vertical="center" indent="1"/>
    </xf>
    <xf numFmtId="0" fontId="45" fillId="38" borderId="46" applyNumberFormat="0" applyProtection="0">
      <alignment horizontal="left" vertical="top" indent="1"/>
    </xf>
    <xf numFmtId="4" fontId="47" fillId="21" borderId="46" applyNumberFormat="0" applyProtection="0">
      <alignment horizontal="right" vertical="center"/>
    </xf>
    <xf numFmtId="4" fontId="47" fillId="27" borderId="46" applyNumberFormat="0" applyProtection="0">
      <alignment horizontal="right" vertical="center"/>
    </xf>
    <xf numFmtId="4" fontId="47" fillId="34" borderId="46" applyNumberFormat="0" applyProtection="0">
      <alignment horizontal="right" vertical="center"/>
    </xf>
    <xf numFmtId="4" fontId="47" fillId="29" borderId="46" applyNumberFormat="0" applyProtection="0">
      <alignment horizontal="right" vertical="center"/>
    </xf>
    <xf numFmtId="4" fontId="47" fillId="33" borderId="46" applyNumberFormat="0" applyProtection="0">
      <alignment horizontal="right" vertical="center"/>
    </xf>
    <xf numFmtId="4" fontId="47" fillId="36" borderId="46" applyNumberFormat="0" applyProtection="0">
      <alignment horizontal="right" vertical="center"/>
    </xf>
    <xf numFmtId="4" fontId="47" fillId="35" borderId="46" applyNumberFormat="0" applyProtection="0">
      <alignment horizontal="right" vertical="center"/>
    </xf>
    <xf numFmtId="4" fontId="47" fillId="39" borderId="46" applyNumberFormat="0" applyProtection="0">
      <alignment horizontal="right" vertical="center"/>
    </xf>
    <xf numFmtId="4" fontId="47" fillId="28" borderId="46" applyNumberFormat="0" applyProtection="0">
      <alignment horizontal="right" vertical="center"/>
    </xf>
    <xf numFmtId="4" fontId="45" fillId="40" borderId="47" applyNumberFormat="0" applyProtection="0">
      <alignment horizontal="left" vertical="center" indent="1"/>
    </xf>
    <xf numFmtId="4" fontId="47" fillId="41" borderId="0" applyNumberFormat="0" applyProtection="0">
      <alignment horizontal="left" vertical="center" indent="1"/>
    </xf>
    <xf numFmtId="4" fontId="48" fillId="42" borderId="0" applyNumberFormat="0" applyProtection="0">
      <alignment horizontal="left" vertical="center" indent="1"/>
    </xf>
    <xf numFmtId="4" fontId="47" fillId="43" borderId="46" applyNumberFormat="0" applyProtection="0">
      <alignment horizontal="right" vertical="center"/>
    </xf>
    <xf numFmtId="4" fontId="49" fillId="41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0" fontId="5" fillId="42" borderId="46" applyNumberFormat="0" applyProtection="0">
      <alignment horizontal="left" vertical="center" indent="1"/>
    </xf>
    <xf numFmtId="0" fontId="5" fillId="42" borderId="46" applyNumberFormat="0" applyProtection="0">
      <alignment horizontal="left" vertical="top" indent="1"/>
    </xf>
    <xf numFmtId="0" fontId="5" fillId="44" borderId="46" applyNumberFormat="0" applyProtection="0">
      <alignment horizontal="left" vertical="center" indent="1"/>
    </xf>
    <xf numFmtId="0" fontId="5" fillId="44" borderId="46" applyNumberFormat="0" applyProtection="0">
      <alignment horizontal="left" vertical="top" indent="1"/>
    </xf>
    <xf numFmtId="0" fontId="5" fillId="45" borderId="46" applyNumberFormat="0" applyProtection="0">
      <alignment horizontal="left" vertical="center" indent="1"/>
    </xf>
    <xf numFmtId="0" fontId="5" fillId="45" borderId="46" applyNumberFormat="0" applyProtection="0">
      <alignment horizontal="left" vertical="top" indent="1"/>
    </xf>
    <xf numFmtId="0" fontId="5" fillId="46" borderId="46" applyNumberFormat="0" applyProtection="0">
      <alignment horizontal="left" vertical="center" indent="1"/>
    </xf>
    <xf numFmtId="0" fontId="5" fillId="46" borderId="46" applyNumberFormat="0" applyProtection="0">
      <alignment horizontal="left" vertical="top" indent="1"/>
    </xf>
    <xf numFmtId="4" fontId="45" fillId="44" borderId="0" applyNumberFormat="0" applyProtection="0">
      <alignment horizontal="left" vertical="center" indent="1"/>
    </xf>
    <xf numFmtId="4" fontId="47" fillId="47" borderId="46" applyNumberFormat="0" applyProtection="0">
      <alignment vertical="center"/>
    </xf>
    <xf numFmtId="4" fontId="50" fillId="47" borderId="46" applyNumberFormat="0" applyProtection="0">
      <alignment vertical="center"/>
    </xf>
    <xf numFmtId="4" fontId="47" fillId="47" borderId="46" applyNumberFormat="0" applyProtection="0">
      <alignment horizontal="left" vertical="center" indent="1"/>
    </xf>
    <xf numFmtId="0" fontId="47" fillId="47" borderId="46" applyNumberFormat="0" applyProtection="0">
      <alignment horizontal="left" vertical="top" indent="1"/>
    </xf>
    <xf numFmtId="4" fontId="47" fillId="41" borderId="46" applyNumberFormat="0" applyProtection="0">
      <alignment horizontal="right" vertical="center"/>
    </xf>
    <xf numFmtId="4" fontId="50" fillId="41" borderId="46" applyNumberFormat="0" applyProtection="0">
      <alignment horizontal="right" vertical="center"/>
    </xf>
    <xf numFmtId="4" fontId="47" fillId="43" borderId="46" applyNumberFormat="0" applyProtection="0">
      <alignment horizontal="left" vertical="center" indent="1"/>
    </xf>
    <xf numFmtId="0" fontId="47" fillId="44" borderId="46" applyNumberFormat="0" applyProtection="0">
      <alignment horizontal="left" vertical="top" indent="1"/>
    </xf>
    <xf numFmtId="4" fontId="51" fillId="48" borderId="0" applyNumberFormat="0" applyProtection="0">
      <alignment horizontal="left" vertical="center" indent="1"/>
    </xf>
    <xf numFmtId="4" fontId="52" fillId="41" borderId="46" applyNumberFormat="0" applyProtection="0">
      <alignment horizontal="right" vertical="center"/>
    </xf>
    <xf numFmtId="0" fontId="40" fillId="0" borderId="13" applyFont="0" applyFill="0" applyBorder="0" applyAlignment="0" applyProtection="0">
      <alignment horizontal="center" vertical="center" wrapText="1"/>
    </xf>
    <xf numFmtId="0" fontId="40" fillId="0" borderId="13" applyFont="0" applyBorder="0" applyAlignment="0">
      <alignment horizontal="center" vertical="center" wrapText="1"/>
    </xf>
    <xf numFmtId="0" fontId="39" fillId="0" borderId="48" applyNumberFormat="0" applyFill="0" applyAlignment="0" applyProtection="0"/>
    <xf numFmtId="0" fontId="39" fillId="0" borderId="48" applyNumberFormat="0" applyFill="0" applyAlignment="0" applyProtection="0"/>
    <xf numFmtId="0" fontId="39" fillId="0" borderId="48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5" fillId="0" borderId="0"/>
    <xf numFmtId="0" fontId="55" fillId="0" borderId="0" applyNumberFormat="0" applyFill="0" applyBorder="0" applyAlignment="0" applyProtection="0"/>
    <xf numFmtId="0" fontId="27" fillId="0" borderId="40" applyNumberFormat="0" applyFill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0" fillId="11" borderId="0" applyNumberFormat="0" applyBorder="0" applyAlignment="0" applyProtection="0"/>
    <xf numFmtId="0" fontId="31" fillId="12" borderId="6" applyNumberFormat="0" applyAlignment="0" applyProtection="0"/>
    <xf numFmtId="0" fontId="32" fillId="3" borderId="43" applyNumberFormat="0" applyAlignment="0" applyProtection="0"/>
    <xf numFmtId="0" fontId="3" fillId="3" borderId="6" applyNumberFormat="0" applyAlignment="0" applyProtection="0"/>
    <xf numFmtId="0" fontId="33" fillId="0" borderId="44" applyNumberFormat="0" applyFill="0" applyAlignment="0" applyProtection="0"/>
    <xf numFmtId="0" fontId="34" fillId="13" borderId="45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/>
    <xf numFmtId="0" fontId="1" fillId="4" borderId="7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0" fontId="5" fillId="0" borderId="0"/>
    <xf numFmtId="0" fontId="38" fillId="4" borderId="7" applyNumberFormat="0" applyFont="0" applyAlignment="0" applyProtection="0"/>
    <xf numFmtId="164" fontId="3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8" fillId="0" borderId="0" xfId="0" applyFont="1" applyBorder="1"/>
    <xf numFmtId="0" fontId="25" fillId="0" borderId="0" xfId="0" applyFont="1"/>
    <xf numFmtId="49" fontId="25" fillId="0" borderId="0" xfId="0" applyNumberFormat="1" applyFont="1"/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Alignment="1"/>
    <xf numFmtId="0" fontId="24" fillId="0" borderId="0" xfId="0" applyFont="1" applyBorder="1" applyAlignment="1"/>
    <xf numFmtId="0" fontId="0" fillId="0" borderId="0" xfId="0" applyBorder="1"/>
    <xf numFmtId="0" fontId="25" fillId="0" borderId="0" xfId="0" applyFont="1" applyBorder="1" applyAlignment="1"/>
    <xf numFmtId="0" fontId="4" fillId="6" borderId="33" xfId="0" applyFont="1" applyFill="1" applyBorder="1" applyAlignment="1">
      <alignment horizontal="center" vertical="top" wrapText="1"/>
    </xf>
    <xf numFmtId="0" fontId="0" fillId="5" borderId="35" xfId="0" applyFill="1" applyBorder="1" applyAlignment="1">
      <alignment horizontal="center" vertical="top" wrapText="1"/>
    </xf>
    <xf numFmtId="0" fontId="22" fillId="0" borderId="4" xfId="0" applyFont="1" applyBorder="1" applyAlignment="1"/>
    <xf numFmtId="0" fontId="22" fillId="0" borderId="11" xfId="0" applyFont="1" applyBorder="1" applyAlignment="1"/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5" borderId="10" xfId="0" applyFont="1" applyFill="1" applyBorder="1" applyAlignment="1">
      <alignment horizontal="center" vertical="top" wrapText="1"/>
    </xf>
    <xf numFmtId="0" fontId="38" fillId="0" borderId="0" xfId="5"/>
    <xf numFmtId="0" fontId="38" fillId="49" borderId="0" xfId="5" applyFill="1" applyAlignment="1">
      <alignment horizontal="left" vertical="top" wrapText="1"/>
    </xf>
    <xf numFmtId="0" fontId="4" fillId="49" borderId="0" xfId="5" applyFont="1" applyFill="1" applyAlignment="1">
      <alignment horizontal="left" vertical="top" wrapText="1"/>
    </xf>
    <xf numFmtId="0" fontId="4" fillId="49" borderId="0" xfId="5" applyFont="1" applyFill="1" applyBorder="1" applyAlignment="1">
      <alignment horizontal="center" vertical="top" wrapText="1"/>
    </xf>
    <xf numFmtId="0" fontId="6" fillId="49" borderId="2" xfId="5" applyFont="1" applyFill="1" applyBorder="1" applyAlignment="1">
      <alignment horizontal="center" vertical="top" wrapText="1"/>
    </xf>
    <xf numFmtId="0" fontId="4" fillId="49" borderId="9" xfId="5" applyFont="1" applyFill="1" applyBorder="1" applyAlignment="1">
      <alignment horizontal="center" vertical="top" wrapText="1"/>
    </xf>
    <xf numFmtId="0" fontId="4" fillId="49" borderId="8" xfId="5" applyFont="1" applyFill="1" applyBorder="1" applyAlignment="1">
      <alignment horizontal="center" vertical="top" wrapText="1"/>
    </xf>
    <xf numFmtId="0" fontId="38" fillId="0" borderId="2" xfId="5" applyBorder="1" applyAlignment="1">
      <alignment horizontal="left" vertical="top" wrapText="1"/>
    </xf>
    <xf numFmtId="3" fontId="3" fillId="3" borderId="50" xfId="2" applyNumberFormat="1" applyBorder="1" applyAlignment="1">
      <alignment horizontal="right" vertical="top" wrapText="1"/>
    </xf>
    <xf numFmtId="0" fontId="4" fillId="49" borderId="2" xfId="5" applyFont="1" applyFill="1" applyBorder="1" applyAlignment="1">
      <alignment horizontal="left" vertical="top" wrapText="1"/>
    </xf>
    <xf numFmtId="3" fontId="3" fillId="3" borderId="51" xfId="2" applyNumberFormat="1" applyBorder="1" applyAlignment="1">
      <alignment horizontal="right" vertical="top" wrapText="1"/>
    </xf>
    <xf numFmtId="0" fontId="38" fillId="0" borderId="3" xfId="5" applyBorder="1" applyAlignment="1">
      <alignment horizontal="left" vertical="top" wrapText="1"/>
    </xf>
    <xf numFmtId="3" fontId="3" fillId="3" borderId="56" xfId="2" applyNumberFormat="1" applyBorder="1" applyAlignment="1">
      <alignment horizontal="right" vertical="top" wrapText="1"/>
    </xf>
    <xf numFmtId="3" fontId="3" fillId="3" borderId="52" xfId="2" applyNumberFormat="1" applyBorder="1" applyAlignment="1">
      <alignment horizontal="right" vertical="top" wrapText="1"/>
    </xf>
    <xf numFmtId="0" fontId="7" fillId="4" borderId="57" xfId="147" applyFont="1" applyBorder="1" applyAlignment="1">
      <alignment horizontal="right" vertical="top" wrapText="1"/>
    </xf>
    <xf numFmtId="0" fontId="7" fillId="4" borderId="58" xfId="147" applyFont="1" applyBorder="1" applyAlignment="1">
      <alignment horizontal="right" vertical="top" wrapText="1"/>
    </xf>
    <xf numFmtId="0" fontId="7" fillId="4" borderId="49" xfId="147" applyFont="1" applyBorder="1" applyAlignment="1">
      <alignment horizontal="right" vertical="top" wrapText="1"/>
    </xf>
    <xf numFmtId="0" fontId="7" fillId="4" borderId="59" xfId="147" applyFont="1" applyBorder="1" applyAlignment="1">
      <alignment horizontal="right" vertical="top" wrapText="1"/>
    </xf>
    <xf numFmtId="0" fontId="38" fillId="0" borderId="1" xfId="5" applyBorder="1" applyAlignment="1">
      <alignment horizontal="left" vertical="top" wrapText="1"/>
    </xf>
    <xf numFmtId="3" fontId="3" fillId="3" borderId="54" xfId="2" applyNumberFormat="1" applyBorder="1" applyAlignment="1">
      <alignment horizontal="right" vertical="top" wrapText="1"/>
    </xf>
    <xf numFmtId="3" fontId="3" fillId="3" borderId="55" xfId="2" applyNumberFormat="1" applyBorder="1" applyAlignment="1">
      <alignment horizontal="right" vertical="top" wrapText="1"/>
    </xf>
    <xf numFmtId="0" fontId="7" fillId="4" borderId="60" xfId="147" applyFont="1" applyBorder="1" applyAlignment="1">
      <alignment horizontal="right" vertical="top" wrapText="1"/>
    </xf>
    <xf numFmtId="0" fontId="7" fillId="4" borderId="61" xfId="147" applyFont="1" applyBorder="1" applyAlignment="1">
      <alignment horizontal="right" vertical="top" wrapText="1"/>
    </xf>
    <xf numFmtId="3" fontId="3" fillId="3" borderId="62" xfId="2" applyNumberFormat="1" applyBorder="1" applyAlignment="1">
      <alignment horizontal="right" vertical="top" wrapText="1"/>
    </xf>
    <xf numFmtId="3" fontId="3" fillId="3" borderId="6" xfId="2" applyNumberFormat="1" applyAlignment="1">
      <alignment horizontal="right" vertical="top" wrapText="1"/>
    </xf>
    <xf numFmtId="0" fontId="4" fillId="49" borderId="13" xfId="5" applyFont="1" applyFill="1" applyBorder="1" applyAlignment="1">
      <alignment horizontal="center" vertical="top" wrapText="1"/>
    </xf>
    <xf numFmtId="3" fontId="3" fillId="3" borderId="53" xfId="2" applyNumberFormat="1" applyBorder="1" applyAlignment="1">
      <alignment horizontal="right" vertical="top" wrapText="1"/>
    </xf>
    <xf numFmtId="0" fontId="24" fillId="0" borderId="12" xfId="0" applyFont="1" applyBorder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56" fillId="0" borderId="12" xfId="0" applyFont="1" applyBorder="1" applyAlignment="1"/>
    <xf numFmtId="0" fontId="0" fillId="0" borderId="2" xfId="0" applyFont="1" applyBorder="1" applyAlignment="1"/>
    <xf numFmtId="0" fontId="57" fillId="0" borderId="39" xfId="0" applyFont="1" applyBorder="1" applyAlignment="1"/>
    <xf numFmtId="0" fontId="0" fillId="5" borderId="34" xfId="0" applyFill="1" applyBorder="1" applyAlignment="1">
      <alignment horizontal="center" vertical="top" wrapText="1"/>
    </xf>
    <xf numFmtId="0" fontId="0" fillId="5" borderId="24" xfId="0" applyFill="1" applyBorder="1" applyAlignment="1">
      <alignment horizontal="center" vertical="top" wrapText="1"/>
    </xf>
    <xf numFmtId="0" fontId="0" fillId="5" borderId="25" xfId="0" applyFill="1" applyBorder="1" applyAlignment="1">
      <alignment horizontal="center" vertical="top" wrapText="1"/>
    </xf>
    <xf numFmtId="0" fontId="0" fillId="0" borderId="2" xfId="0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6" fillId="0" borderId="2" xfId="0" applyFont="1" applyBorder="1"/>
    <xf numFmtId="0" fontId="4" fillId="6" borderId="14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7" fillId="0" borderId="25" xfId="0" applyFont="1" applyBorder="1" applyAlignment="1"/>
    <xf numFmtId="0" fontId="26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3" fontId="3" fillId="0" borderId="0" xfId="2" applyNumberFormat="1" applyFill="1" applyBorder="1"/>
    <xf numFmtId="0" fontId="1" fillId="5" borderId="22" xfId="0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6" borderId="33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9" borderId="14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4" fillId="8" borderId="14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3" fontId="3" fillId="3" borderId="67" xfId="2" applyNumberFormat="1" applyBorder="1" applyAlignment="1">
      <alignment horizontal="right" vertical="top" wrapText="1"/>
    </xf>
    <xf numFmtId="3" fontId="3" fillId="3" borderId="63" xfId="2" applyNumberFormat="1" applyBorder="1" applyAlignment="1">
      <alignment horizontal="right" vertical="top" wrapText="1"/>
    </xf>
    <xf numFmtId="3" fontId="3" fillId="3" borderId="68" xfId="2" applyNumberFormat="1" applyBorder="1" applyAlignment="1">
      <alignment horizontal="right" vertical="top" wrapText="1"/>
    </xf>
    <xf numFmtId="3" fontId="3" fillId="3" borderId="67" xfId="2" applyNumberFormat="1" applyBorder="1" applyAlignment="1">
      <alignment vertical="top" wrapText="1"/>
    </xf>
    <xf numFmtId="3" fontId="3" fillId="3" borderId="63" xfId="2" applyNumberFormat="1" applyBorder="1" applyAlignment="1">
      <alignment vertical="top" wrapText="1"/>
    </xf>
    <xf numFmtId="3" fontId="3" fillId="3" borderId="68" xfId="2" applyNumberFormat="1" applyBorder="1" applyAlignment="1">
      <alignment vertical="top" wrapText="1"/>
    </xf>
    <xf numFmtId="0" fontId="58" fillId="0" borderId="0" xfId="0" applyFont="1"/>
    <xf numFmtId="166" fontId="0" fillId="8" borderId="10" xfId="0" applyNumberFormat="1" applyFill="1" applyBorder="1"/>
    <xf numFmtId="0" fontId="0" fillId="8" borderId="67" xfId="0" applyFill="1" applyBorder="1" applyAlignment="1">
      <alignment horizontal="left" vertical="top" wrapText="1"/>
    </xf>
    <xf numFmtId="0" fontId="0" fillId="8" borderId="63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62" fillId="0" borderId="0" xfId="0" applyFont="1"/>
    <xf numFmtId="0" fontId="57" fillId="0" borderId="0" xfId="0" applyFont="1"/>
    <xf numFmtId="0" fontId="0" fillId="0" borderId="0" xfId="0" applyFont="1"/>
    <xf numFmtId="166" fontId="0" fillId="0" borderId="0" xfId="0" applyNumberFormat="1"/>
    <xf numFmtId="166" fontId="0" fillId="0" borderId="0" xfId="0" applyNumberFormat="1" applyFill="1"/>
    <xf numFmtId="166" fontId="0" fillId="0" borderId="10" xfId="0" applyNumberFormat="1" applyFill="1" applyBorder="1"/>
    <xf numFmtId="0" fontId="63" fillId="0" borderId="0" xfId="0" applyFont="1"/>
    <xf numFmtId="166" fontId="0" fillId="50" borderId="10" xfId="0" applyNumberFormat="1" applyFill="1" applyBorder="1"/>
    <xf numFmtId="9" fontId="64" fillId="50" borderId="0" xfId="2" applyNumberFormat="1" applyFont="1" applyFill="1" applyBorder="1" applyAlignment="1">
      <alignment horizontal="right"/>
    </xf>
    <xf numFmtId="166" fontId="57" fillId="50" borderId="10" xfId="0" applyNumberFormat="1" applyFont="1" applyFill="1" applyBorder="1"/>
    <xf numFmtId="0" fontId="10" fillId="7" borderId="26" xfId="0" applyFont="1" applyFill="1" applyBorder="1" applyAlignment="1">
      <alignment horizontal="right" vertical="center" wrapText="1"/>
    </xf>
    <xf numFmtId="0" fontId="10" fillId="7" borderId="15" xfId="0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right" vertical="center" wrapText="1"/>
    </xf>
    <xf numFmtId="0" fontId="10" fillId="7" borderId="23" xfId="0" applyFont="1" applyFill="1" applyBorder="1" applyAlignment="1">
      <alignment horizontal="right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4" borderId="20" xfId="3" applyFont="1" applyBorder="1" applyAlignment="1">
      <alignment horizontal="center" vertical="center" wrapText="1"/>
    </xf>
    <xf numFmtId="0" fontId="15" fillId="4" borderId="21" xfId="3" applyFont="1" applyBorder="1" applyAlignment="1">
      <alignment horizontal="center" vertical="center" wrapText="1"/>
    </xf>
    <xf numFmtId="0" fontId="17" fillId="2" borderId="31" xfId="1" applyFont="1" applyBorder="1" applyAlignment="1">
      <alignment horizontal="center" vertical="center" wrapText="1"/>
    </xf>
    <xf numFmtId="0" fontId="17" fillId="2" borderId="32" xfId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0" fillId="7" borderId="27" xfId="0" applyFont="1" applyFill="1" applyBorder="1" applyAlignment="1">
      <alignment horizontal="right" vertical="center" wrapText="1"/>
    </xf>
    <xf numFmtId="0" fontId="10" fillId="7" borderId="28" xfId="0" applyFont="1" applyFill="1" applyBorder="1" applyAlignment="1">
      <alignment horizontal="right" vertical="center" wrapText="1"/>
    </xf>
    <xf numFmtId="0" fontId="37" fillId="0" borderId="29" xfId="4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3" borderId="19" xfId="2" applyFont="1" applyBorder="1" applyAlignment="1">
      <alignment horizontal="center" vertical="center" wrapText="1"/>
    </xf>
    <xf numFmtId="0" fontId="16" fillId="3" borderId="18" xfId="2" applyFont="1" applyBorder="1" applyAlignment="1">
      <alignment horizontal="center" vertical="center" wrapText="1"/>
    </xf>
    <xf numFmtId="0" fontId="37" fillId="0" borderId="10" xfId="4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64" xfId="0" applyFont="1" applyBorder="1" applyAlignment="1">
      <alignment horizontal="left"/>
    </xf>
    <xf numFmtId="0" fontId="21" fillId="9" borderId="65" xfId="0" applyFont="1" applyFill="1" applyBorder="1" applyAlignment="1">
      <alignment horizontal="left"/>
    </xf>
    <xf numFmtId="0" fontId="21" fillId="9" borderId="66" xfId="0" applyFont="1" applyFill="1" applyBorder="1" applyAlignment="1">
      <alignment horizontal="left"/>
    </xf>
    <xf numFmtId="0" fontId="21" fillId="9" borderId="0" xfId="0" applyFont="1" applyFill="1" applyAlignment="1">
      <alignment horizontal="left"/>
    </xf>
    <xf numFmtId="0" fontId="21" fillId="8" borderId="65" xfId="0" applyFont="1" applyFill="1" applyBorder="1" applyAlignment="1">
      <alignment horizontal="left"/>
    </xf>
    <xf numFmtId="0" fontId="21" fillId="8" borderId="66" xfId="0" applyFont="1" applyFill="1" applyBorder="1" applyAlignment="1">
      <alignment horizontal="left"/>
    </xf>
    <xf numFmtId="0" fontId="21" fillId="8" borderId="0" xfId="0" applyFont="1" applyFill="1" applyAlignment="1">
      <alignment horizontal="left"/>
    </xf>
    <xf numFmtId="0" fontId="38" fillId="49" borderId="8" xfId="5" applyFill="1" applyBorder="1" applyAlignment="1">
      <alignment horizontal="center" vertical="top" wrapText="1"/>
    </xf>
    <xf numFmtId="0" fontId="38" fillId="49" borderId="9" xfId="5" applyFill="1" applyBorder="1" applyAlignment="1">
      <alignment horizontal="center" vertical="top" wrapText="1"/>
    </xf>
    <xf numFmtId="0" fontId="39" fillId="0" borderId="4" xfId="5" applyFont="1" applyBorder="1" applyAlignment="1">
      <alignment horizontal="left" vertical="top" wrapText="1"/>
    </xf>
    <xf numFmtId="0" fontId="39" fillId="0" borderId="12" xfId="5" applyFont="1" applyBorder="1" applyAlignment="1">
      <alignment horizontal="left" vertical="top" wrapText="1"/>
    </xf>
    <xf numFmtId="0" fontId="39" fillId="0" borderId="5" xfId="5" applyFont="1" applyBorder="1" applyAlignment="1">
      <alignment horizontal="left" vertical="top" wrapText="1"/>
    </xf>
    <xf numFmtId="0" fontId="38" fillId="0" borderId="11" xfId="5" applyBorder="1" applyAlignment="1">
      <alignment horizontal="left" vertical="top" wrapText="1"/>
    </xf>
    <xf numFmtId="0" fontId="38" fillId="0" borderId="0" xfId="5" applyBorder="1" applyAlignment="1">
      <alignment horizontal="left" vertical="top" wrapText="1"/>
    </xf>
    <xf numFmtId="0" fontId="38" fillId="0" borderId="13" xfId="5" applyBorder="1" applyAlignment="1">
      <alignment horizontal="left" vertical="top" wrapText="1"/>
    </xf>
    <xf numFmtId="0" fontId="4" fillId="49" borderId="12" xfId="5" applyFont="1" applyFill="1" applyBorder="1" applyAlignment="1">
      <alignment horizontal="center" vertical="top" wrapText="1"/>
    </xf>
    <xf numFmtId="0" fontId="4" fillId="49" borderId="0" xfId="5" applyFont="1" applyFill="1" applyBorder="1" applyAlignment="1">
      <alignment horizontal="center" vertical="top" wrapText="1"/>
    </xf>
    <xf numFmtId="0" fontId="4" fillId="49" borderId="2" xfId="5" applyFont="1" applyFill="1" applyBorder="1" applyAlignment="1">
      <alignment horizontal="center" vertical="top" wrapText="1"/>
    </xf>
  </cellXfs>
  <cellStyles count="150">
    <cellStyle name="20% - Accent1 2" xfId="7"/>
    <cellStyle name="20% - Accent1 3" xfId="8"/>
    <cellStyle name="20% - Accent1 4" xfId="6"/>
    <cellStyle name="20% - Accent2 2" xfId="10"/>
    <cellStyle name="20% - Accent2 3" xfId="11"/>
    <cellStyle name="20% - Accent2 4" xfId="9"/>
    <cellStyle name="20% - Accent3 2" xfId="13"/>
    <cellStyle name="20% - Accent3 3" xfId="14"/>
    <cellStyle name="20% - Accent3 4" xfId="12"/>
    <cellStyle name="20% - Accent4 2" xfId="16"/>
    <cellStyle name="20% - Accent4 3" xfId="17"/>
    <cellStyle name="20% - Accent4 4" xfId="15"/>
    <cellStyle name="20% - Accent5 2" xfId="19"/>
    <cellStyle name="20% - Accent5 3" xfId="20"/>
    <cellStyle name="20% - Accent5 4" xfId="18"/>
    <cellStyle name="20% - Accent6 2" xfId="22"/>
    <cellStyle name="20% - Accent6 3" xfId="23"/>
    <cellStyle name="20% - Accent6 4" xfId="21"/>
    <cellStyle name="40% - Accent1 2" xfId="25"/>
    <cellStyle name="40% - Accent1 3" xfId="26"/>
    <cellStyle name="40% - Accent1 4" xfId="24"/>
    <cellStyle name="40% - Accent2 2" xfId="28"/>
    <cellStyle name="40% - Accent2 3" xfId="29"/>
    <cellStyle name="40% - Accent2 4" xfId="27"/>
    <cellStyle name="40% - Accent3 2" xfId="31"/>
    <cellStyle name="40% - Accent3 3" xfId="32"/>
    <cellStyle name="40% - Accent3 4" xfId="30"/>
    <cellStyle name="40% - Accent4 2" xfId="34"/>
    <cellStyle name="40% - Accent4 3" xfId="35"/>
    <cellStyle name="40% - Accent4 4" xfId="33"/>
    <cellStyle name="40% - Accent5 2" xfId="37"/>
    <cellStyle name="40% - Accent5 3" xfId="38"/>
    <cellStyle name="40% - Accent5 4" xfId="36"/>
    <cellStyle name="40% - Accent6 2" xfId="40"/>
    <cellStyle name="40% - Accent6 3" xfId="41"/>
    <cellStyle name="40% - Accent6 4" xfId="39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Bad 2" xfId="126"/>
    <cellStyle name="Calculation 2" xfId="130"/>
    <cellStyle name="Comma 2" xfId="48"/>
    <cellStyle name="Currency 2" xfId="148"/>
    <cellStyle name="Currency 2 2" xfId="149"/>
    <cellStyle name="Čiarka 2" xfId="49"/>
    <cellStyle name="Čiarka 3" xfId="143"/>
    <cellStyle name="čiarky 2" xfId="50"/>
    <cellStyle name="čiarky 3" xfId="51"/>
    <cellStyle name="čiarky 3 2" xfId="52"/>
    <cellStyle name="čiarky 3 3" xfId="53"/>
    <cellStyle name="Dobrá" xfId="1" builtinId="26"/>
    <cellStyle name="Explanatory Text 2" xfId="133"/>
    <cellStyle name="Good 2" xfId="54"/>
    <cellStyle name="Heading 1 2" xfId="122"/>
    <cellStyle name="Heading 2 2" xfId="123"/>
    <cellStyle name="Heading 3 2" xfId="124"/>
    <cellStyle name="Heading 4 2" xfId="125"/>
    <cellStyle name="Hypertextové prepojenie" xfId="4" builtinId="8"/>
    <cellStyle name="Check Cell 2" xfId="132"/>
    <cellStyle name="Input 2" xfId="128"/>
    <cellStyle name="Linked Cell 2" xfId="131"/>
    <cellStyle name="Neutral 2" xfId="127"/>
    <cellStyle name="Normal 2" xfId="5"/>
    <cellStyle name="Normálna" xfId="0" builtinId="0"/>
    <cellStyle name="Normálna 2" xfId="55"/>
    <cellStyle name="Normálna 2 2" xfId="56"/>
    <cellStyle name="Normálna 2 3" xfId="57"/>
    <cellStyle name="Normálna 2 4" xfId="120"/>
    <cellStyle name="Normálna 2 4 2" xfId="146"/>
    <cellStyle name="Normálna 3" xfId="58"/>
    <cellStyle name="Normálna 4" xfId="59"/>
    <cellStyle name="Normálna 5" xfId="119"/>
    <cellStyle name="Normálna 5 2" xfId="145"/>
    <cellStyle name="Normálna 6" xfId="142"/>
    <cellStyle name="Normálna 7" xfId="140"/>
    <cellStyle name="normálne 2" xfId="60"/>
    <cellStyle name="normálne 2 2" xfId="61"/>
    <cellStyle name="normálne 2 2 2" xfId="62"/>
    <cellStyle name="normálne 3" xfId="63"/>
    <cellStyle name="normálne 3 2" xfId="64"/>
    <cellStyle name="normálne 4" xfId="65"/>
    <cellStyle name="normální_List1" xfId="66"/>
    <cellStyle name="Note 2" xfId="147"/>
    <cellStyle name="Output 2" xfId="129"/>
    <cellStyle name="Percent 2" xfId="67"/>
    <cellStyle name="percentá 2" xfId="68"/>
    <cellStyle name="percentá 2 2" xfId="69"/>
    <cellStyle name="percentá 2 3" xfId="70"/>
    <cellStyle name="Percentá 3" xfId="71"/>
    <cellStyle name="Percentá 4" xfId="72"/>
    <cellStyle name="Percentá 5" xfId="73"/>
    <cellStyle name="Percentá 6" xfId="74"/>
    <cellStyle name="Percentá 7" xfId="144"/>
    <cellStyle name="Poznámka" xfId="3" builtinId="10"/>
    <cellStyle name="Poznámka 2" xfId="141"/>
    <cellStyle name="SAPBEXaggData" xfId="75"/>
    <cellStyle name="SAPBEXaggDataEmph" xfId="76"/>
    <cellStyle name="SAPBEXaggItem" xfId="77"/>
    <cellStyle name="SAPBEXaggItemX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94"/>
    <cellStyle name="SAPBEXHLevel0X" xfId="95"/>
    <cellStyle name="SAPBEXHLevel1" xfId="96"/>
    <cellStyle name="SAPBEXHLevel1X" xfId="97"/>
    <cellStyle name="SAPBEXHLevel2" xfId="98"/>
    <cellStyle name="SAPBEXHLevel2X" xfId="99"/>
    <cellStyle name="SAPBEXHLevel3" xfId="100"/>
    <cellStyle name="SAPBEXHLevel3X" xfId="101"/>
    <cellStyle name="SAPBEXchaText" xfId="102"/>
    <cellStyle name="SAPBEXresData" xfId="103"/>
    <cellStyle name="SAPBEXresDataEmph" xfId="104"/>
    <cellStyle name="SAPBEXresItem" xfId="105"/>
    <cellStyle name="SAPBEXresItemX" xfId="106"/>
    <cellStyle name="SAPBEXstdData" xfId="107"/>
    <cellStyle name="SAPBEXstdDataEmph" xfId="108"/>
    <cellStyle name="SAPBEXstdItem" xfId="109"/>
    <cellStyle name="SAPBEXstdItemX" xfId="110"/>
    <cellStyle name="SAPBEXtitle" xfId="111"/>
    <cellStyle name="SAPBEXundefined" xfId="112"/>
    <cellStyle name="Štýl 1" xfId="113"/>
    <cellStyle name="Štýl 2" xfId="114"/>
    <cellStyle name="Title 2" xfId="121"/>
    <cellStyle name="Total 2" xfId="116"/>
    <cellStyle name="Total 3" xfId="117"/>
    <cellStyle name="Total 4" xfId="115"/>
    <cellStyle name="Výpočet" xfId="2" builtinId="22"/>
    <cellStyle name="Warning Text 2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eta.kratka@minedu.sk,%20tel.:%20+421%202%205937%204359" TargetMode="External"/><Relationship Id="rId1" Type="http://schemas.openxmlformats.org/officeDocument/2006/relationships/hyperlink" Target="http://www.minedu.s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WhiteSpace="0" zoomScale="85" zoomScaleNormal="85" zoomScalePageLayoutView="85" workbookViewId="0">
      <selection activeCell="K26" sqref="K26"/>
    </sheetView>
  </sheetViews>
  <sheetFormatPr defaultRowHeight="15" x14ac:dyDescent="0.25"/>
  <cols>
    <col min="2" max="2" width="11.7109375" customWidth="1"/>
    <col min="4" max="4" width="6.5703125" customWidth="1"/>
    <col min="6" max="6" width="7.7109375" customWidth="1"/>
    <col min="7" max="7" width="12.28515625" customWidth="1"/>
    <col min="8" max="8" width="6" customWidth="1"/>
    <col min="9" max="9" width="14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61.9" customHeight="1" x14ac:dyDescent="0.5">
      <c r="A6" s="107" t="s">
        <v>78</v>
      </c>
      <c r="B6" s="107"/>
      <c r="C6" s="107"/>
      <c r="D6" s="107"/>
      <c r="E6" s="107"/>
      <c r="F6" s="107"/>
      <c r="G6" s="107"/>
      <c r="H6" s="107"/>
      <c r="I6" s="107"/>
    </row>
    <row r="7" spans="1:9" ht="18.75" x14ac:dyDescent="0.3">
      <c r="A7" s="127" t="s">
        <v>32</v>
      </c>
      <c r="B7" s="127"/>
      <c r="C7" s="127"/>
      <c r="D7" s="127"/>
      <c r="E7" s="127"/>
      <c r="F7" s="127"/>
      <c r="G7" s="127"/>
      <c r="H7" s="127"/>
      <c r="I7" s="127"/>
    </row>
    <row r="8" spans="1:9" ht="15" customHeight="1" x14ac:dyDescent="0.25">
      <c r="A8" s="108" t="s">
        <v>27</v>
      </c>
      <c r="B8" s="108"/>
      <c r="C8" s="108"/>
      <c r="D8" s="108"/>
      <c r="E8" s="108"/>
      <c r="F8" s="108"/>
      <c r="G8" s="108"/>
      <c r="H8" s="108"/>
      <c r="I8" s="108"/>
    </row>
    <row r="9" spans="1:9" ht="15" customHeight="1" x14ac:dyDescent="0.25">
      <c r="A9" s="108"/>
      <c r="B9" s="108"/>
      <c r="C9" s="108"/>
      <c r="D9" s="108"/>
      <c r="E9" s="108"/>
      <c r="F9" s="108"/>
      <c r="G9" s="108"/>
      <c r="H9" s="108"/>
      <c r="I9" s="108"/>
    </row>
    <row r="10" spans="1:9" ht="48.6" customHeight="1" x14ac:dyDescent="0.2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1:9" x14ac:dyDescent="0.25">
      <c r="B17" s="1"/>
      <c r="C17" s="1"/>
      <c r="D17" s="1"/>
      <c r="E17" s="1"/>
      <c r="F17" s="1"/>
      <c r="G17" s="1"/>
      <c r="H17" s="1"/>
      <c r="I17" s="1"/>
    </row>
    <row r="18" spans="1:9" ht="15.75" thickBot="1" x14ac:dyDescent="0.3">
      <c r="B18" s="1"/>
      <c r="C18" s="1"/>
      <c r="D18" s="1"/>
      <c r="E18" s="1"/>
      <c r="F18" s="1"/>
      <c r="G18" s="1"/>
      <c r="H18" s="1"/>
      <c r="I18" s="1"/>
    </row>
    <row r="19" spans="1:9" ht="25.5" customHeight="1" x14ac:dyDescent="0.25">
      <c r="A19" s="113" t="s">
        <v>79</v>
      </c>
      <c r="B19" s="114"/>
      <c r="C19" s="115" t="s">
        <v>110</v>
      </c>
      <c r="D19" s="116"/>
      <c r="E19" s="116"/>
      <c r="F19" s="116"/>
      <c r="G19" s="116"/>
      <c r="H19" s="116"/>
      <c r="I19" s="117"/>
    </row>
    <row r="20" spans="1:9" ht="16.5" customHeight="1" x14ac:dyDescent="0.25">
      <c r="A20" s="103" t="s">
        <v>82</v>
      </c>
      <c r="B20" s="104"/>
      <c r="C20" s="118">
        <v>21110120046</v>
      </c>
      <c r="D20" s="119"/>
      <c r="E20" s="119"/>
      <c r="F20" s="119"/>
      <c r="G20" s="119"/>
      <c r="H20" s="119"/>
      <c r="I20" s="120"/>
    </row>
    <row r="21" spans="1:9" ht="17.25" customHeight="1" thickBot="1" x14ac:dyDescent="0.3">
      <c r="A21" s="103" t="s">
        <v>81</v>
      </c>
      <c r="B21" s="104"/>
      <c r="C21" s="118" t="s">
        <v>111</v>
      </c>
      <c r="D21" s="119"/>
      <c r="E21" s="119"/>
      <c r="F21" s="119"/>
      <c r="G21" s="119"/>
      <c r="H21" s="119"/>
      <c r="I21" s="120"/>
    </row>
    <row r="22" spans="1:9" ht="14.45" customHeight="1" x14ac:dyDescent="0.25">
      <c r="A22" s="103" t="s">
        <v>18</v>
      </c>
      <c r="B22" s="104"/>
      <c r="C22" s="109" t="s">
        <v>83</v>
      </c>
      <c r="D22" s="109"/>
      <c r="E22" s="109"/>
      <c r="F22" s="109"/>
      <c r="G22" s="109"/>
      <c r="H22" s="109"/>
      <c r="I22" s="110"/>
    </row>
    <row r="23" spans="1:9" ht="16.5" customHeight="1" x14ac:dyDescent="0.25">
      <c r="A23" s="103" t="s">
        <v>19</v>
      </c>
      <c r="B23" s="104"/>
      <c r="C23" s="111" t="s">
        <v>112</v>
      </c>
      <c r="D23" s="111"/>
      <c r="E23" s="111"/>
      <c r="F23" s="111"/>
      <c r="G23" s="111"/>
      <c r="H23" s="111"/>
      <c r="I23" s="112"/>
    </row>
    <row r="24" spans="1:9" ht="16.5" customHeight="1" x14ac:dyDescent="0.25">
      <c r="A24" s="103" t="s">
        <v>20</v>
      </c>
      <c r="B24" s="104"/>
      <c r="C24" s="111" t="s">
        <v>113</v>
      </c>
      <c r="D24" s="111"/>
      <c r="E24" s="111"/>
      <c r="F24" s="111"/>
      <c r="G24" s="111"/>
      <c r="H24" s="111"/>
      <c r="I24" s="112"/>
    </row>
    <row r="25" spans="1:9" ht="16.5" customHeight="1" x14ac:dyDescent="0.25">
      <c r="A25" s="103" t="s">
        <v>21</v>
      </c>
      <c r="B25" s="104"/>
      <c r="C25" s="143" t="s">
        <v>84</v>
      </c>
      <c r="D25" s="111"/>
      <c r="E25" s="111"/>
      <c r="F25" s="111"/>
      <c r="G25" s="111"/>
      <c r="H25" s="111"/>
      <c r="I25" s="112"/>
    </row>
    <row r="26" spans="1:9" ht="16.5" customHeight="1" x14ac:dyDescent="0.25">
      <c r="A26" s="103" t="s">
        <v>22</v>
      </c>
      <c r="B26" s="104"/>
      <c r="C26" s="105" t="s">
        <v>114</v>
      </c>
      <c r="D26" s="105"/>
      <c r="E26" s="105"/>
      <c r="F26" s="105"/>
      <c r="G26" s="105"/>
      <c r="H26" s="105"/>
      <c r="I26" s="106"/>
    </row>
    <row r="27" spans="1:9" ht="19.149999999999999" customHeight="1" x14ac:dyDescent="0.25">
      <c r="A27" s="103" t="s">
        <v>23</v>
      </c>
      <c r="B27" s="104"/>
      <c r="C27" s="128" t="s">
        <v>115</v>
      </c>
      <c r="D27" s="128"/>
      <c r="E27" s="128"/>
      <c r="F27" s="128"/>
      <c r="G27" s="128"/>
      <c r="H27" s="128"/>
      <c r="I27" s="129"/>
    </row>
    <row r="28" spans="1:9" ht="33" customHeight="1" thickBot="1" x14ac:dyDescent="0.3">
      <c r="A28" s="130" t="s">
        <v>24</v>
      </c>
      <c r="B28" s="131"/>
      <c r="C28" s="132" t="s">
        <v>116</v>
      </c>
      <c r="D28" s="133"/>
      <c r="E28" s="133"/>
      <c r="F28" s="133"/>
      <c r="G28" s="133"/>
      <c r="H28" s="133"/>
      <c r="I28" s="134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 x14ac:dyDescent="0.3">
      <c r="A30" s="135" t="s">
        <v>28</v>
      </c>
      <c r="B30" s="135"/>
      <c r="C30" s="135"/>
      <c r="D30" s="135"/>
      <c r="E30" s="135"/>
      <c r="F30" s="135"/>
      <c r="G30" s="135"/>
      <c r="H30" s="135"/>
      <c r="I30" s="135"/>
    </row>
    <row r="31" spans="1:9" ht="14.45" customHeight="1" x14ac:dyDescent="0.25">
      <c r="A31" s="136" t="s">
        <v>25</v>
      </c>
      <c r="B31" s="137"/>
      <c r="C31" s="121" t="s">
        <v>26</v>
      </c>
      <c r="D31" s="121"/>
      <c r="E31" s="141" t="s">
        <v>29</v>
      </c>
      <c r="F31" s="141"/>
      <c r="G31" s="123" t="s">
        <v>30</v>
      </c>
      <c r="H31" s="123"/>
      <c r="I31" s="125" t="s">
        <v>31</v>
      </c>
    </row>
    <row r="32" spans="1:9" ht="15.75" thickBot="1" x14ac:dyDescent="0.3">
      <c r="A32" s="138"/>
      <c r="B32" s="139"/>
      <c r="C32" s="140"/>
      <c r="D32" s="140"/>
      <c r="E32" s="142"/>
      <c r="F32" s="142"/>
      <c r="G32" s="124"/>
      <c r="H32" s="124"/>
      <c r="I32" s="126"/>
    </row>
    <row r="33" spans="1:9" x14ac:dyDescent="0.25">
      <c r="A33" s="121"/>
      <c r="B33" s="121"/>
      <c r="C33" s="121"/>
      <c r="D33" s="121"/>
      <c r="E33" s="121"/>
      <c r="F33" s="121"/>
      <c r="G33" s="121"/>
      <c r="H33" s="121"/>
      <c r="I33" s="121"/>
    </row>
    <row r="34" spans="1:9" x14ac:dyDescent="0.25">
      <c r="A34" s="122"/>
      <c r="B34" s="122"/>
      <c r="C34" s="122"/>
      <c r="D34" s="122"/>
      <c r="E34" s="122"/>
      <c r="F34" s="122"/>
      <c r="G34" s="122"/>
      <c r="H34" s="122"/>
      <c r="I34" s="122"/>
    </row>
    <row r="35" spans="1:9" x14ac:dyDescent="0.25">
      <c r="A35" s="122"/>
      <c r="B35" s="122"/>
      <c r="C35" s="122"/>
      <c r="D35" s="122"/>
      <c r="E35" s="122"/>
      <c r="F35" s="122"/>
      <c r="G35" s="122"/>
      <c r="H35" s="122"/>
      <c r="I35" s="122"/>
    </row>
    <row r="36" spans="1:9" x14ac:dyDescent="0.25">
      <c r="A36" s="3"/>
      <c r="B36" s="3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mergeCells count="30">
    <mergeCell ref="A33:I35"/>
    <mergeCell ref="G31:H32"/>
    <mergeCell ref="I31:I32"/>
    <mergeCell ref="A7:I7"/>
    <mergeCell ref="A27:B27"/>
    <mergeCell ref="C27:I27"/>
    <mergeCell ref="A28:B28"/>
    <mergeCell ref="C28:I28"/>
    <mergeCell ref="A30:I30"/>
    <mergeCell ref="A31:B32"/>
    <mergeCell ref="C31:D32"/>
    <mergeCell ref="E31:F32"/>
    <mergeCell ref="A24:B24"/>
    <mergeCell ref="C24:I24"/>
    <mergeCell ref="A25:B25"/>
    <mergeCell ref="C25:I25"/>
    <mergeCell ref="A26:B26"/>
    <mergeCell ref="C26:I26"/>
    <mergeCell ref="A6:I6"/>
    <mergeCell ref="A8:I10"/>
    <mergeCell ref="A22:B22"/>
    <mergeCell ref="C22:I22"/>
    <mergeCell ref="A23:B23"/>
    <mergeCell ref="C23:I23"/>
    <mergeCell ref="A19:B19"/>
    <mergeCell ref="C19:I19"/>
    <mergeCell ref="A20:B20"/>
    <mergeCell ref="C20:I20"/>
    <mergeCell ref="A21:B21"/>
    <mergeCell ref="C21:I21"/>
  </mergeCells>
  <hyperlinks>
    <hyperlink ref="C25" r:id="rId1"/>
    <hyperlink ref="C2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outlinePr summaryBelow="0" summaryRight="0"/>
  </sheetPr>
  <dimension ref="A1:M46"/>
  <sheetViews>
    <sheetView topLeftCell="A10" zoomScale="85" zoomScaleNormal="85" workbookViewId="0">
      <selection activeCell="C47" sqref="C47"/>
    </sheetView>
  </sheetViews>
  <sheetFormatPr defaultColWidth="8.85546875" defaultRowHeight="15" outlineLevelCol="1" x14ac:dyDescent="0.25"/>
  <cols>
    <col min="2" max="2" width="54.140625" customWidth="1"/>
    <col min="3" max="3" width="18.85546875" customWidth="1"/>
    <col min="4" max="13" width="16" customWidth="1" outlineLevel="1"/>
  </cols>
  <sheetData>
    <row r="1" spans="1:13" ht="21" x14ac:dyDescent="0.35">
      <c r="A1" s="12" t="s">
        <v>66</v>
      </c>
      <c r="B1" s="13"/>
      <c r="D1" s="8"/>
      <c r="E1" s="6"/>
      <c r="F1" s="6"/>
      <c r="G1" s="6"/>
      <c r="H1" s="6"/>
      <c r="I1" s="6"/>
      <c r="J1" s="6"/>
      <c r="K1" s="6"/>
      <c r="L1" s="6"/>
      <c r="M1" s="4"/>
    </row>
    <row r="2" spans="1:13" ht="15.75" x14ac:dyDescent="0.25">
      <c r="A2" s="44"/>
      <c r="B2" s="7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.75" x14ac:dyDescent="0.25">
      <c r="A3" s="47" t="s">
        <v>127</v>
      </c>
      <c r="B3" s="7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5"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A5" s="8"/>
      <c r="B5" s="9"/>
      <c r="C5" s="5"/>
      <c r="D5" s="144" t="s">
        <v>67</v>
      </c>
      <c r="E5" s="144"/>
      <c r="F5" s="144"/>
      <c r="G5" s="144"/>
      <c r="H5" s="144"/>
      <c r="I5" s="144"/>
      <c r="J5" s="144"/>
      <c r="K5" s="144"/>
      <c r="L5" s="144"/>
      <c r="M5" s="144"/>
    </row>
    <row r="6" spans="1:13" x14ac:dyDescent="0.25">
      <c r="A6" s="48"/>
      <c r="B6" s="49" t="s">
        <v>86</v>
      </c>
      <c r="C6" s="11" t="s">
        <v>71</v>
      </c>
      <c r="D6" s="50" t="s">
        <v>6</v>
      </c>
      <c r="E6" s="51" t="s">
        <v>7</v>
      </c>
      <c r="F6" s="51" t="s">
        <v>8</v>
      </c>
      <c r="G6" s="51" t="s">
        <v>9</v>
      </c>
      <c r="H6" s="51" t="s">
        <v>10</v>
      </c>
      <c r="I6" s="51" t="s">
        <v>11</v>
      </c>
      <c r="J6" s="51" t="s">
        <v>12</v>
      </c>
      <c r="K6" s="51" t="s">
        <v>13</v>
      </c>
      <c r="L6" s="51" t="s">
        <v>14</v>
      </c>
      <c r="M6" s="52" t="s">
        <v>15</v>
      </c>
    </row>
    <row r="7" spans="1:13" x14ac:dyDescent="0.25">
      <c r="A7" s="53"/>
      <c r="B7" s="54" t="s">
        <v>74</v>
      </c>
      <c r="C7" s="100">
        <f t="shared" ref="C7:C14" si="0">SUM(D7:M7)</f>
        <v>750000</v>
      </c>
      <c r="D7" s="100">
        <f>'TCO TO BE- SW'!$E5+'TCO TO BE- SW'!$E15</f>
        <v>750000</v>
      </c>
      <c r="E7" s="100">
        <f>'TCO TO BE- SW'!$E6+'TCO TO BE- SW'!$E16</f>
        <v>0</v>
      </c>
      <c r="F7" s="100">
        <f>'TCO TO BE- SW'!$E7+'TCO TO BE- SW'!$E17</f>
        <v>0</v>
      </c>
      <c r="G7" s="100">
        <f>'TCO TO BE- SW'!$E8+'TCO TO BE- SW'!$E18</f>
        <v>0</v>
      </c>
      <c r="H7" s="100">
        <f>'TCO TO BE- SW'!$E9+'TCO TO BE- SW'!$E19</f>
        <v>0</v>
      </c>
      <c r="I7" s="100">
        <f>'TCO TO BE- SW'!$E10+'TCO TO BE- SW'!$E20</f>
        <v>0</v>
      </c>
      <c r="J7" s="100">
        <f>'TCO TO BE- SW'!$E11+'TCO TO BE- SW'!$E21</f>
        <v>0</v>
      </c>
      <c r="K7" s="100">
        <f>'TCO TO BE- SW'!$E12+'TCO TO BE- SW'!$E22</f>
        <v>0</v>
      </c>
      <c r="L7" s="100">
        <f>'TCO TO BE- SW'!$E13+'TCO TO BE- SW'!$E23</f>
        <v>0</v>
      </c>
      <c r="M7" s="100">
        <f>'TCO TO BE- SW'!$E14+'TCO TO BE- SW'!$E24</f>
        <v>0</v>
      </c>
    </row>
    <row r="8" spans="1:13" x14ac:dyDescent="0.25">
      <c r="A8" s="53"/>
      <c r="B8" s="54" t="s">
        <v>75</v>
      </c>
      <c r="C8" s="100">
        <f t="shared" si="0"/>
        <v>185000</v>
      </c>
      <c r="D8" s="100">
        <f>'TCO TO BE- SW'!$E58+'TCO TO BE- SW'!$E68</f>
        <v>185000</v>
      </c>
      <c r="E8" s="100">
        <f>'TCO TO BE- SW'!$E59+'TCO TO BE- SW'!$E69</f>
        <v>0</v>
      </c>
      <c r="F8" s="100">
        <f>'TCO TO BE- SW'!$E60+'TCO TO BE- SW'!$E70</f>
        <v>0</v>
      </c>
      <c r="G8" s="100">
        <f>'TCO TO BE- SW'!$E61+'TCO TO BE- SW'!$E71</f>
        <v>0</v>
      </c>
      <c r="H8" s="100">
        <f>'TCO TO BE- SW'!$E62+'TCO TO BE- SW'!$E72</f>
        <v>0</v>
      </c>
      <c r="I8" s="100">
        <f>'TCO TO BE- SW'!$E63+'TCO TO BE- SW'!$E73</f>
        <v>0</v>
      </c>
      <c r="J8" s="100">
        <f>'TCO TO BE- SW'!$E64+'TCO TO BE- SW'!$E74</f>
        <v>0</v>
      </c>
      <c r="K8" s="100">
        <f>'TCO TO BE- SW'!$E65+'TCO TO BE- SW'!$E75</f>
        <v>0</v>
      </c>
      <c r="L8" s="100">
        <f>'TCO TO BE- SW'!$E66+'TCO TO BE- SW'!$E76</f>
        <v>0</v>
      </c>
      <c r="M8" s="100">
        <f>'TCO TO BE- SW'!$E67+'TCO TO BE- SW'!$E77</f>
        <v>0</v>
      </c>
    </row>
    <row r="9" spans="1:13" x14ac:dyDescent="0.25">
      <c r="A9" s="53"/>
      <c r="B9" s="54" t="s">
        <v>76</v>
      </c>
      <c r="C9" s="100">
        <f t="shared" si="0"/>
        <v>0</v>
      </c>
      <c r="D9" s="100">
        <f>'TCO TO BE- SW'!$E26+'TCO TO BE- SW'!$E36+'TCO TO BE- SW'!$E46</f>
        <v>0</v>
      </c>
      <c r="E9" s="100">
        <f>'TCO TO BE- SW'!$E27+'TCO TO BE- SW'!$E37+'TCO TO BE- SW'!$E47</f>
        <v>0</v>
      </c>
      <c r="F9" s="100">
        <f>'TCO TO BE- SW'!$E28+'TCO TO BE- SW'!$E38+'TCO TO BE- SW'!$E48</f>
        <v>0</v>
      </c>
      <c r="G9" s="100">
        <f>'TCO TO BE- SW'!$E29+'TCO TO BE- SW'!$E39+'TCO TO BE- SW'!$E49</f>
        <v>0</v>
      </c>
      <c r="H9" s="100">
        <f>'TCO TO BE- SW'!$E30+'TCO TO BE- SW'!$E40+'TCO TO BE- SW'!$E50</f>
        <v>0</v>
      </c>
      <c r="I9" s="100">
        <f>'TCO TO BE- SW'!$E31+'TCO TO BE- SW'!$E41+'TCO TO BE- SW'!$E51</f>
        <v>0</v>
      </c>
      <c r="J9" s="100">
        <f>'TCO TO BE- SW'!$E32+'TCO TO BE- SW'!$E42+'TCO TO BE- SW'!$E52</f>
        <v>0</v>
      </c>
      <c r="K9" s="100">
        <f>'TCO TO BE- SW'!$E33+'TCO TO BE- SW'!$E43+'TCO TO BE- SW'!$E53</f>
        <v>0</v>
      </c>
      <c r="L9" s="100">
        <f>'TCO TO BE- SW'!$E34+'TCO TO BE- SW'!$E44+'TCO TO BE- SW'!$E54</f>
        <v>0</v>
      </c>
      <c r="M9" s="100">
        <f>'TCO TO BE- SW'!$E35+'TCO TO BE- SW'!$E45+'TCO TO BE- SW'!$E55</f>
        <v>0</v>
      </c>
    </row>
    <row r="10" spans="1:13" x14ac:dyDescent="0.25">
      <c r="A10" s="53"/>
      <c r="B10" s="54" t="s">
        <v>77</v>
      </c>
      <c r="C10" s="100">
        <f t="shared" si="0"/>
        <v>16171200</v>
      </c>
      <c r="D10" s="100">
        <f>'TCO TO BE- SW'!$E79+'TCO TO BE- SW'!$E89+'TCO TO BE- SW'!$E99+'TCO TO BE- SW'!$E109+'TCO TO BE- SW'!$E119</f>
        <v>1827120</v>
      </c>
      <c r="E10" s="100">
        <f>'TCO TO BE- SW'!$E80+'TCO TO BE- SW'!$E90+'TCO TO BE- SW'!$E100+'TCO TO BE- SW'!$E110+'TCO TO BE- SW'!$E120</f>
        <v>2127120</v>
      </c>
      <c r="F10" s="100">
        <f>'TCO TO BE- SW'!$E81+'TCO TO BE- SW'!$E91+'TCO TO BE- SW'!$E101+'TCO TO BE- SW'!$E111+'TCO TO BE- SW'!$E121</f>
        <v>1527120</v>
      </c>
      <c r="G10" s="100">
        <f>'TCO TO BE- SW'!$E82+'TCO TO BE- SW'!$E92+'TCO TO BE- SW'!$E102+'TCO TO BE- SW'!$E112+'TCO TO BE- SW'!$E122</f>
        <v>1527120</v>
      </c>
      <c r="H10" s="100">
        <f>'TCO TO BE- SW'!$E83+'TCO TO BE- SW'!$E93+'TCO TO BE- SW'!$E103+'TCO TO BE- SW'!$E113+'TCO TO BE- SW'!$E123</f>
        <v>1527120</v>
      </c>
      <c r="I10" s="100">
        <f>'TCO TO BE- SW'!$E84+'TCO TO BE- SW'!$E94+'TCO TO BE- SW'!$E104+'TCO TO BE- SW'!$E114+'TCO TO BE- SW'!$E124</f>
        <v>1527120</v>
      </c>
      <c r="J10" s="100">
        <f>'TCO TO BE- SW'!$E85+'TCO TO BE- SW'!$E95+'TCO TO BE- SW'!$E105+'TCO TO BE- SW'!$E115+'TCO TO BE- SW'!$E125</f>
        <v>1527120</v>
      </c>
      <c r="K10" s="100">
        <f>'TCO TO BE- SW'!$E86+'TCO TO BE- SW'!$E96+'TCO TO BE- SW'!$E106+'TCO TO BE- SW'!$E116+'TCO TO BE- SW'!$E126</f>
        <v>1527120</v>
      </c>
      <c r="L10" s="100">
        <f>'TCO TO BE- SW'!$E87+'TCO TO BE- SW'!$E97+'TCO TO BE- SW'!$E107+'TCO TO BE- SW'!$E117+'TCO TO BE- SW'!$E127</f>
        <v>1527120</v>
      </c>
      <c r="M10" s="100">
        <f>'TCO TO BE- SW'!$E88+'TCO TO BE- SW'!$E98+'TCO TO BE- SW'!$E108+'TCO TO BE- SW'!$E118+'TCO TO BE- SW'!$E128</f>
        <v>1527120</v>
      </c>
    </row>
    <row r="11" spans="1:13" x14ac:dyDescent="0.25">
      <c r="A11" s="53"/>
      <c r="B11" s="54" t="s">
        <v>87</v>
      </c>
      <c r="C11" s="100">
        <f t="shared" si="0"/>
        <v>0</v>
      </c>
      <c r="D11" s="100">
        <f>'TCO TO BE- SW'!E151+'TCO TO BE- SW'!E161</f>
        <v>0</v>
      </c>
      <c r="E11" s="100">
        <f>'TCO TO BE- SW'!E152+'TCO TO BE- SW'!E162</f>
        <v>0</v>
      </c>
      <c r="F11" s="100">
        <f>'TCO TO BE- SW'!E153+'TCO TO BE- SW'!E163</f>
        <v>0</v>
      </c>
      <c r="G11" s="100">
        <f>'TCO TO BE- SW'!E154+'TCO TO BE- SW'!E164</f>
        <v>0</v>
      </c>
      <c r="H11" s="100">
        <f>'TCO TO BE- SW'!E155+'TCO TO BE- SW'!E165</f>
        <v>0</v>
      </c>
      <c r="I11" s="100">
        <f>'TCO TO BE- SW'!E156+'TCO TO BE- SW'!E166</f>
        <v>0</v>
      </c>
      <c r="J11" s="100">
        <f>'TCO TO BE- SW'!E157+'TCO TO BE- SW'!E167</f>
        <v>0</v>
      </c>
      <c r="K11" s="100">
        <f>'TCO TO BE- SW'!E158+'TCO TO BE- SW'!E168</f>
        <v>0</v>
      </c>
      <c r="L11" s="100">
        <f>'TCO TO BE- SW'!E159+'TCO TO BE- SW'!E169</f>
        <v>0</v>
      </c>
      <c r="M11" s="100">
        <f>'TCO TO BE- SW'!E160+'TCO TO BE- SW'!E170</f>
        <v>0</v>
      </c>
    </row>
    <row r="12" spans="1:13" x14ac:dyDescent="0.25">
      <c r="A12" s="53"/>
      <c r="B12" s="54" t="s">
        <v>68</v>
      </c>
      <c r="C12" s="100">
        <f t="shared" si="0"/>
        <v>150000</v>
      </c>
      <c r="D12" s="100">
        <f>'TCO TO BE - HW'!$E4+'TCO TO BE - HW'!$E14+'TCO TO BE - HW'!$E24</f>
        <v>150000</v>
      </c>
      <c r="E12" s="100">
        <f>'TCO TO BE - HW'!$E5+'TCO TO BE - HW'!$E15+'TCO TO BE - HW'!$E25</f>
        <v>0</v>
      </c>
      <c r="F12" s="100">
        <f>'TCO TO BE - HW'!$E6+'TCO TO BE - HW'!$E16+'TCO TO BE - HW'!$E26</f>
        <v>0</v>
      </c>
      <c r="G12" s="100">
        <f>'TCO TO BE - HW'!$E7+'TCO TO BE - HW'!$E17+'TCO TO BE - HW'!$E27</f>
        <v>0</v>
      </c>
      <c r="H12" s="100">
        <f>'TCO TO BE - HW'!$E8+'TCO TO BE - HW'!$E18+'TCO TO BE - HW'!$E28</f>
        <v>0</v>
      </c>
      <c r="I12" s="100">
        <f>'TCO TO BE - HW'!$E9+'TCO TO BE - HW'!$E19+'TCO TO BE - HW'!$E29</f>
        <v>0</v>
      </c>
      <c r="J12" s="100">
        <f>'TCO TO BE - HW'!$E10+'TCO TO BE - HW'!$E20+'TCO TO BE - HW'!$E30</f>
        <v>0</v>
      </c>
      <c r="K12" s="100">
        <f>'TCO TO BE - HW'!$E11+'TCO TO BE - HW'!$E21+'TCO TO BE - HW'!$E31</f>
        <v>0</v>
      </c>
      <c r="L12" s="100">
        <f>'TCO TO BE - HW'!$E12+'TCO TO BE - HW'!$E22+'TCO TO BE - HW'!$E32</f>
        <v>0</v>
      </c>
      <c r="M12" s="100">
        <f>'TCO TO BE - HW'!$E13+'TCO TO BE - HW'!$E23+'TCO TO BE - HW'!$E33</f>
        <v>0</v>
      </c>
    </row>
    <row r="13" spans="1:13" x14ac:dyDescent="0.25">
      <c r="A13" s="53"/>
      <c r="B13" s="54" t="s">
        <v>69</v>
      </c>
      <c r="C13" s="100">
        <f t="shared" si="0"/>
        <v>250000</v>
      </c>
      <c r="D13" s="100">
        <f>'TCO TO BE - HW'!$E35+'TCO TO BE - HW'!$E45+'TCO TO BE - HW'!$E55+'TCO TO BE - HW'!$E65+'TCO TO BE - HW'!$E75</f>
        <v>25000</v>
      </c>
      <c r="E13" s="100">
        <f>'TCO TO BE - HW'!$E36+'TCO TO BE - HW'!$E46+'TCO TO BE - HW'!$E56+'TCO TO BE - HW'!$E66+'TCO TO BE - HW'!$E76</f>
        <v>25000</v>
      </c>
      <c r="F13" s="100">
        <f>'TCO TO BE - HW'!$E37+'TCO TO BE - HW'!$E47+'TCO TO BE - HW'!$E57+'TCO TO BE - HW'!$E67+'TCO TO BE - HW'!$E77</f>
        <v>25000</v>
      </c>
      <c r="G13" s="100">
        <f>'TCO TO BE - HW'!$E38+'TCO TO BE - HW'!$E48+'TCO TO BE - HW'!$E58+'TCO TO BE - HW'!$E68+'TCO TO BE - HW'!$E78</f>
        <v>25000</v>
      </c>
      <c r="H13" s="100">
        <f>'TCO TO BE - HW'!$E39+'TCO TO BE - HW'!$E49+'TCO TO BE - HW'!$E59+'TCO TO BE - HW'!$E69+'TCO TO BE - HW'!$E79</f>
        <v>25000</v>
      </c>
      <c r="I13" s="100">
        <f>'TCO TO BE - HW'!$E40+'TCO TO BE - HW'!$E50+'TCO TO BE - HW'!$E60+'TCO TO BE - HW'!$E70+'TCO TO BE - HW'!$E80</f>
        <v>25000</v>
      </c>
      <c r="J13" s="100">
        <f>'TCO TO BE - HW'!$E41+'TCO TO BE - HW'!$E51+'TCO TO BE - HW'!$E61+'TCO TO BE - HW'!$E71+'TCO TO BE - HW'!$E81</f>
        <v>25000</v>
      </c>
      <c r="K13" s="100">
        <f>'TCO TO BE - HW'!$E42+'TCO TO BE - HW'!$E52+'TCO TO BE - HW'!$E62+'TCO TO BE - HW'!$E72+'TCO TO BE - HW'!$E82</f>
        <v>25000</v>
      </c>
      <c r="L13" s="100">
        <f>'TCO TO BE - HW'!$E43+'TCO TO BE - HW'!$E53+'TCO TO BE - HW'!$E63+'TCO TO BE - HW'!$E73+'TCO TO BE - HW'!$E83</f>
        <v>25000</v>
      </c>
      <c r="M13" s="100">
        <f>'TCO TO BE - HW'!$E44+'TCO TO BE - HW'!$E54+'TCO TO BE - HW'!$E64+'TCO TO BE - HW'!$E74+'TCO TO BE - HW'!$E84</f>
        <v>25000</v>
      </c>
    </row>
    <row r="14" spans="1:13" ht="15.75" thickBot="1" x14ac:dyDescent="0.3">
      <c r="A14" s="53"/>
      <c r="B14" s="55" t="s">
        <v>88</v>
      </c>
      <c r="C14" s="100">
        <f t="shared" si="0"/>
        <v>38912</v>
      </c>
      <c r="D14" s="100">
        <f>'TCO TO BE- SW'!E130+'TCO TO BE- SW'!E140</f>
        <v>38912</v>
      </c>
      <c r="E14" s="100">
        <f>'TCO TO BE- SW'!E131+'TCO TO BE- SW'!E141</f>
        <v>0</v>
      </c>
      <c r="F14" s="100">
        <f>'TCO TO BE- SW'!E132+'TCO TO BE- SW'!E142</f>
        <v>0</v>
      </c>
      <c r="G14" s="100">
        <f>'TCO TO BE- SW'!E133+'TCO TO BE- SW'!E143</f>
        <v>0</v>
      </c>
      <c r="H14" s="100">
        <f>'TCO TO BE- SW'!E134+'TCO TO BE- SW'!E144</f>
        <v>0</v>
      </c>
      <c r="I14" s="100">
        <f>'TCO TO BE- SW'!E135+'TCO TO BE- SW'!E145</f>
        <v>0</v>
      </c>
      <c r="J14" s="100">
        <f>'TCO TO BE- SW'!E136+'TCO TO BE- SW'!E146</f>
        <v>0</v>
      </c>
      <c r="K14" s="100">
        <f>'TCO TO BE- SW'!E137+'TCO TO BE- SW'!E147</f>
        <v>0</v>
      </c>
      <c r="L14" s="100">
        <f>'TCO TO BE- SW'!E138+'TCO TO BE- SW'!E148</f>
        <v>0</v>
      </c>
      <c r="M14" s="100">
        <f>'TCO TO BE- SW'!E139+'TCO TO BE- SW'!E149</f>
        <v>0</v>
      </c>
    </row>
    <row r="15" spans="1:13" ht="15.75" thickBot="1" x14ac:dyDescent="0.3">
      <c r="A15" s="56"/>
      <c r="B15" s="57" t="s">
        <v>70</v>
      </c>
      <c r="C15" s="102">
        <f>SUM(C7:C14)</f>
        <v>17545112</v>
      </c>
      <c r="D15" s="102">
        <f>SUM(D7:D13)</f>
        <v>2937120</v>
      </c>
      <c r="E15" s="102">
        <f t="shared" ref="E15:M15" si="1">SUM(E7:E13)</f>
        <v>2152120</v>
      </c>
      <c r="F15" s="102">
        <f t="shared" si="1"/>
        <v>1552120</v>
      </c>
      <c r="G15" s="102">
        <f t="shared" si="1"/>
        <v>1552120</v>
      </c>
      <c r="H15" s="102">
        <f t="shared" si="1"/>
        <v>1552120</v>
      </c>
      <c r="I15" s="102">
        <f t="shared" si="1"/>
        <v>1552120</v>
      </c>
      <c r="J15" s="102">
        <f t="shared" si="1"/>
        <v>1552120</v>
      </c>
      <c r="K15" s="102">
        <f t="shared" si="1"/>
        <v>1552120</v>
      </c>
      <c r="L15" s="102">
        <f t="shared" si="1"/>
        <v>1552120</v>
      </c>
      <c r="M15" s="102">
        <f t="shared" si="1"/>
        <v>1552120</v>
      </c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32.25" customHeight="1" x14ac:dyDescent="0.25">
      <c r="A18" s="145" t="s">
        <v>89</v>
      </c>
      <c r="B18" s="145"/>
      <c r="C18" s="145"/>
      <c r="D18" s="58"/>
      <c r="E18" s="45"/>
      <c r="F18" s="45"/>
      <c r="G18" s="45"/>
      <c r="H18" s="45"/>
      <c r="I18" s="45"/>
      <c r="J18" s="45"/>
      <c r="K18" s="45"/>
      <c r="L18" s="45"/>
      <c r="M18" s="46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thickBot="1" x14ac:dyDescent="0.3">
      <c r="A20" s="8"/>
      <c r="B20" s="9"/>
      <c r="C20" s="5"/>
      <c r="D20" s="144" t="s">
        <v>67</v>
      </c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ht="17.100000000000001" customHeight="1" x14ac:dyDescent="0.25">
      <c r="A21" s="48"/>
      <c r="B21" s="59" t="s">
        <v>90</v>
      </c>
      <c r="C21" s="11" t="s">
        <v>71</v>
      </c>
      <c r="D21" s="50" t="s">
        <v>6</v>
      </c>
      <c r="E21" s="51" t="s">
        <v>7</v>
      </c>
      <c r="F21" s="51" t="s">
        <v>8</v>
      </c>
      <c r="G21" s="51" t="s">
        <v>9</v>
      </c>
      <c r="H21" s="51" t="s">
        <v>10</v>
      </c>
      <c r="I21" s="51" t="s">
        <v>11</v>
      </c>
      <c r="J21" s="51" t="s">
        <v>12</v>
      </c>
      <c r="K21" s="51" t="s">
        <v>13</v>
      </c>
      <c r="L21" s="51" t="s">
        <v>14</v>
      </c>
      <c r="M21" s="52" t="s">
        <v>15</v>
      </c>
    </row>
    <row r="22" spans="1:13" ht="15" customHeight="1" x14ac:dyDescent="0.25">
      <c r="A22" s="53"/>
      <c r="B22" s="14" t="s">
        <v>74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</row>
    <row r="23" spans="1:13" ht="17.25" customHeight="1" x14ac:dyDescent="0.25">
      <c r="A23" s="53"/>
      <c r="B23" s="14" t="s">
        <v>75</v>
      </c>
      <c r="C23" s="100">
        <f t="shared" ref="C23:C27" si="2">SUM(D23:M23)</f>
        <v>4313770</v>
      </c>
      <c r="D23" s="100">
        <f>'TCO AS IS - SW'!E5+'TCO AS IS - SW'!E15</f>
        <v>431377</v>
      </c>
      <c r="E23" s="100">
        <f>'TCO AS IS - SW'!E6+'TCO AS IS - SW'!E16</f>
        <v>431377</v>
      </c>
      <c r="F23" s="100">
        <f>'TCO AS IS - SW'!E7+'TCO AS IS - SW'!E17</f>
        <v>431377</v>
      </c>
      <c r="G23" s="100">
        <f>'TCO AS IS - SW'!E8+'TCO AS IS - SW'!E18</f>
        <v>431377</v>
      </c>
      <c r="H23" s="100">
        <f>'TCO AS IS - SW'!E9+'TCO AS IS - SW'!E19</f>
        <v>431377</v>
      </c>
      <c r="I23" s="100">
        <f>'TCO AS IS - SW'!E10+'TCO AS IS - SW'!E20</f>
        <v>431377</v>
      </c>
      <c r="J23" s="100">
        <f>'TCO AS IS - SW'!E11+'TCO AS IS - SW'!E21</f>
        <v>431377</v>
      </c>
      <c r="K23" s="100">
        <f>'TCO AS IS - SW'!E12+'TCO AS IS - SW'!E22</f>
        <v>431377</v>
      </c>
      <c r="L23" s="100">
        <f>'TCO AS IS - SW'!E13+'TCO AS IS - SW'!E23</f>
        <v>431377</v>
      </c>
      <c r="M23" s="100">
        <f>'TCO AS IS - SW'!E14+'TCO AS IS - SW'!E24</f>
        <v>431377</v>
      </c>
    </row>
    <row r="24" spans="1:13" x14ac:dyDescent="0.25">
      <c r="A24" s="53"/>
      <c r="B24" s="14" t="s">
        <v>76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</row>
    <row r="25" spans="1:13" x14ac:dyDescent="0.25">
      <c r="A25" s="53"/>
      <c r="B25" s="14" t="s">
        <v>77</v>
      </c>
      <c r="C25" s="100">
        <f t="shared" si="2"/>
        <v>15571200</v>
      </c>
      <c r="D25" s="100">
        <f>'TCO AS IS - SW'!E26+'TCO AS IS - SW'!E36+'TCO AS IS - SW'!E46+'TCO AS IS - SW'!E56+'TCO AS IS - SW'!E66</f>
        <v>1827120</v>
      </c>
      <c r="E25" s="100">
        <f>'TCO AS IS - SW'!E27+'TCO AS IS - SW'!E37+'TCO AS IS - SW'!E47+'TCO AS IS - SW'!E57+'TCO AS IS - SW'!E67</f>
        <v>1527120</v>
      </c>
      <c r="F25" s="100">
        <f>'TCO AS IS - SW'!E28+'TCO AS IS - SW'!E38+'TCO AS IS - SW'!E48+'TCO AS IS - SW'!E58+'TCO AS IS - SW'!E68</f>
        <v>1527120</v>
      </c>
      <c r="G25" s="100">
        <f>'TCO AS IS - SW'!E29+'TCO AS IS - SW'!E39+'TCO AS IS - SW'!E49+'TCO AS IS - SW'!E59+'TCO AS IS - SW'!E69</f>
        <v>1527120</v>
      </c>
      <c r="H25" s="100">
        <f>'TCO AS IS - SW'!E30+'TCO AS IS - SW'!E40+'TCO AS IS - SW'!E50+'TCO AS IS - SW'!E60+'TCO AS IS - SW'!E70</f>
        <v>1527120</v>
      </c>
      <c r="I25" s="100">
        <f>'TCO AS IS - SW'!E31+'TCO AS IS - SW'!E41+'TCO AS IS - SW'!E51+'TCO AS IS - SW'!E61+'TCO AS IS - SW'!E71</f>
        <v>1527120</v>
      </c>
      <c r="J25" s="100">
        <f>'TCO AS IS - SW'!E32+'TCO AS IS - SW'!E42+'TCO AS IS - SW'!E52+'TCO AS IS - SW'!E62+'TCO AS IS - SW'!E72</f>
        <v>1527120</v>
      </c>
      <c r="K25" s="100">
        <f>'TCO AS IS - SW'!E33+'TCO AS IS - SW'!E43+'TCO AS IS - SW'!E53+'TCO AS IS - SW'!E63+'TCO AS IS - SW'!E73</f>
        <v>1527120</v>
      </c>
      <c r="L25" s="100">
        <f>'TCO AS IS - SW'!E34+'TCO AS IS - SW'!E44+'TCO AS IS - SW'!E54+'TCO AS IS - SW'!E64+'TCO AS IS - SW'!E74</f>
        <v>1527120</v>
      </c>
      <c r="M25" s="100">
        <f>'TCO AS IS - SW'!E35+'TCO AS IS - SW'!E45+'TCO AS IS - SW'!E55+'TCO AS IS - SW'!E65+'TCO AS IS - SW'!E75</f>
        <v>1527120</v>
      </c>
    </row>
    <row r="26" spans="1:13" x14ac:dyDescent="0.25">
      <c r="A26" s="53"/>
      <c r="B26" s="14" t="s">
        <v>68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</row>
    <row r="27" spans="1:13" ht="15.75" thickBot="1" x14ac:dyDescent="0.3">
      <c r="A27" s="53"/>
      <c r="B27" s="15" t="s">
        <v>69</v>
      </c>
      <c r="C27" s="100">
        <f t="shared" si="2"/>
        <v>1170000</v>
      </c>
      <c r="D27" s="100">
        <f>'TCO AS IS - HW'!E4+'TCO AS IS - HW'!E14+'TCO AS IS - HW'!E24+'TCO AS IS - HW'!E34+'TCO AS IS - HW'!E44</f>
        <v>37000</v>
      </c>
      <c r="E27" s="100">
        <f>'TCO AS IS - HW'!E5+'TCO AS IS - HW'!E15+'TCO AS IS - HW'!E25+'TCO AS IS - HW'!E35+'TCO AS IS - HW'!E45</f>
        <v>837000</v>
      </c>
      <c r="F27" s="100">
        <f>'TCO AS IS - HW'!E6+'TCO AS IS - HW'!E16+'TCO AS IS - HW'!E26+'TCO AS IS - HW'!E36+'TCO AS IS - HW'!E46</f>
        <v>37000</v>
      </c>
      <c r="G27" s="100">
        <f>'TCO AS IS - HW'!E7+'TCO AS IS - HW'!E17+'TCO AS IS - HW'!E27+'TCO AS IS - HW'!E37+'TCO AS IS - HW'!E47</f>
        <v>37000</v>
      </c>
      <c r="H27" s="100">
        <f>'TCO AS IS - HW'!E8+'TCO AS IS - HW'!E18+'TCO AS IS - HW'!E28+'TCO AS IS - HW'!E38+'TCO AS IS - HW'!E48</f>
        <v>37000</v>
      </c>
      <c r="I27" s="100">
        <f>'TCO AS IS - HW'!E9+'TCO AS IS - HW'!E19+'TCO AS IS - HW'!E29+'TCO AS IS - HW'!E39+'TCO AS IS - HW'!E49</f>
        <v>37000</v>
      </c>
      <c r="J27" s="100">
        <f>'TCO AS IS - HW'!E10+'TCO AS IS - HW'!E20+'TCO AS IS - HW'!E30+'TCO AS IS - HW'!E40+'TCO AS IS - HW'!E50</f>
        <v>37000</v>
      </c>
      <c r="K27" s="100">
        <f>'TCO AS IS - HW'!E11+'TCO AS IS - HW'!E21+'TCO AS IS - HW'!E31+'TCO AS IS - HW'!E41+'TCO AS IS - HW'!E51</f>
        <v>37000</v>
      </c>
      <c r="L27" s="100">
        <f>'TCO AS IS - HW'!E12+'TCO AS IS - HW'!E22+'TCO AS IS - HW'!E32+'TCO AS IS - HW'!E42+'TCO AS IS - HW'!E52</f>
        <v>37000</v>
      </c>
      <c r="M27" s="100">
        <f>'TCO AS IS - HW'!E13+'TCO AS IS - HW'!E23+'TCO AS IS - HW'!E33+'TCO AS IS - HW'!E43+'TCO AS IS - HW'!E53</f>
        <v>37000</v>
      </c>
    </row>
    <row r="28" spans="1:13" ht="15.75" thickBot="1" x14ac:dyDescent="0.3">
      <c r="A28" s="56"/>
      <c r="B28" s="10" t="s">
        <v>70</v>
      </c>
      <c r="C28" s="102">
        <f t="shared" ref="C28:M28" si="3">SUM(C22:C27)</f>
        <v>21054970</v>
      </c>
      <c r="D28" s="102">
        <f t="shared" si="3"/>
        <v>2295497</v>
      </c>
      <c r="E28" s="102">
        <f t="shared" si="3"/>
        <v>2795497</v>
      </c>
      <c r="F28" s="102">
        <f t="shared" si="3"/>
        <v>1995497</v>
      </c>
      <c r="G28" s="102">
        <f t="shared" si="3"/>
        <v>1995497</v>
      </c>
      <c r="H28" s="102">
        <f t="shared" si="3"/>
        <v>1995497</v>
      </c>
      <c r="I28" s="102">
        <f t="shared" si="3"/>
        <v>1995497</v>
      </c>
      <c r="J28" s="102">
        <f t="shared" si="3"/>
        <v>1995497</v>
      </c>
      <c r="K28" s="102">
        <f t="shared" si="3"/>
        <v>1995497</v>
      </c>
      <c r="L28" s="102">
        <f t="shared" si="3"/>
        <v>1995497</v>
      </c>
      <c r="M28" s="102">
        <f t="shared" si="3"/>
        <v>1995497</v>
      </c>
    </row>
    <row r="29" spans="1:13" x14ac:dyDescent="0.25">
      <c r="A29" s="60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2" spans="1:13" ht="15.75" customHeight="1" x14ac:dyDescent="0.25">
      <c r="A32" s="145" t="s">
        <v>91</v>
      </c>
      <c r="B32" s="145"/>
      <c r="C32" s="145"/>
    </row>
    <row r="34" spans="1:13" ht="15.75" thickBot="1" x14ac:dyDescent="0.3">
      <c r="D34">
        <v>2019</v>
      </c>
      <c r="E34">
        <v>2020</v>
      </c>
      <c r="F34">
        <v>2021</v>
      </c>
      <c r="G34">
        <v>2022</v>
      </c>
      <c r="H34">
        <v>2023</v>
      </c>
      <c r="I34">
        <v>2024</v>
      </c>
      <c r="J34">
        <v>2025</v>
      </c>
      <c r="K34">
        <v>2026</v>
      </c>
      <c r="L34">
        <v>2027</v>
      </c>
      <c r="M34">
        <v>2028</v>
      </c>
    </row>
    <row r="35" spans="1:13" x14ac:dyDescent="0.25">
      <c r="A35" s="48"/>
      <c r="B35" s="59" t="s">
        <v>92</v>
      </c>
      <c r="C35" s="63" t="s">
        <v>71</v>
      </c>
      <c r="D35" s="64" t="s">
        <v>6</v>
      </c>
      <c r="E35" s="65" t="s">
        <v>7</v>
      </c>
      <c r="F35" s="65" t="s">
        <v>8</v>
      </c>
      <c r="G35" s="65" t="s">
        <v>9</v>
      </c>
      <c r="H35" s="65" t="s">
        <v>10</v>
      </c>
      <c r="I35" s="65" t="s">
        <v>11</v>
      </c>
      <c r="J35" s="65" t="s">
        <v>12</v>
      </c>
      <c r="K35" s="65" t="s">
        <v>13</v>
      </c>
      <c r="L35" s="65" t="s">
        <v>14</v>
      </c>
      <c r="M35" s="66" t="s">
        <v>15</v>
      </c>
    </row>
    <row r="36" spans="1:13" x14ac:dyDescent="0.25">
      <c r="A36" s="53"/>
      <c r="B36" s="67" t="s">
        <v>74</v>
      </c>
      <c r="C36" s="100">
        <f>SUM(D36:M36)</f>
        <v>750000</v>
      </c>
      <c r="D36" s="100">
        <f t="shared" ref="D36:M39" si="4">D7-D22</f>
        <v>750000</v>
      </c>
      <c r="E36" s="100">
        <f t="shared" si="4"/>
        <v>0</v>
      </c>
      <c r="F36" s="100">
        <f t="shared" si="4"/>
        <v>0</v>
      </c>
      <c r="G36" s="100">
        <f t="shared" si="4"/>
        <v>0</v>
      </c>
      <c r="H36" s="100">
        <f t="shared" si="4"/>
        <v>0</v>
      </c>
      <c r="I36" s="100">
        <f t="shared" si="4"/>
        <v>0</v>
      </c>
      <c r="J36" s="100">
        <f t="shared" si="4"/>
        <v>0</v>
      </c>
      <c r="K36" s="100">
        <f t="shared" si="4"/>
        <v>0</v>
      </c>
      <c r="L36" s="100">
        <f t="shared" si="4"/>
        <v>0</v>
      </c>
      <c r="M36" s="100">
        <f t="shared" si="4"/>
        <v>0</v>
      </c>
    </row>
    <row r="37" spans="1:13" x14ac:dyDescent="0.25">
      <c r="A37" s="53"/>
      <c r="B37" s="68" t="s">
        <v>75</v>
      </c>
      <c r="C37" s="100">
        <f t="shared" ref="C37:C43" si="5">SUM(D37:M37)</f>
        <v>-4128770</v>
      </c>
      <c r="D37" s="100">
        <f t="shared" si="4"/>
        <v>-246377</v>
      </c>
      <c r="E37" s="100">
        <f t="shared" si="4"/>
        <v>-431377</v>
      </c>
      <c r="F37" s="100">
        <f t="shared" si="4"/>
        <v>-431377</v>
      </c>
      <c r="G37" s="100">
        <f t="shared" si="4"/>
        <v>-431377</v>
      </c>
      <c r="H37" s="100">
        <f t="shared" si="4"/>
        <v>-431377</v>
      </c>
      <c r="I37" s="100">
        <f t="shared" si="4"/>
        <v>-431377</v>
      </c>
      <c r="J37" s="100">
        <f t="shared" si="4"/>
        <v>-431377</v>
      </c>
      <c r="K37" s="100">
        <f t="shared" si="4"/>
        <v>-431377</v>
      </c>
      <c r="L37" s="100">
        <f t="shared" si="4"/>
        <v>-431377</v>
      </c>
      <c r="M37" s="100">
        <f t="shared" si="4"/>
        <v>-431377</v>
      </c>
    </row>
    <row r="38" spans="1:13" x14ac:dyDescent="0.25">
      <c r="A38" s="53"/>
      <c r="B38" s="67" t="s">
        <v>76</v>
      </c>
      <c r="C38" s="100">
        <f t="shared" si="5"/>
        <v>0</v>
      </c>
      <c r="D38" s="100">
        <f t="shared" si="4"/>
        <v>0</v>
      </c>
      <c r="E38" s="100">
        <f t="shared" si="4"/>
        <v>0</v>
      </c>
      <c r="F38" s="100">
        <f t="shared" si="4"/>
        <v>0</v>
      </c>
      <c r="G38" s="100">
        <f t="shared" si="4"/>
        <v>0</v>
      </c>
      <c r="H38" s="100">
        <f t="shared" si="4"/>
        <v>0</v>
      </c>
      <c r="I38" s="100">
        <f t="shared" si="4"/>
        <v>0</v>
      </c>
      <c r="J38" s="100">
        <f t="shared" si="4"/>
        <v>0</v>
      </c>
      <c r="K38" s="100">
        <f t="shared" si="4"/>
        <v>0</v>
      </c>
      <c r="L38" s="100">
        <f t="shared" si="4"/>
        <v>0</v>
      </c>
      <c r="M38" s="100">
        <f t="shared" si="4"/>
        <v>0</v>
      </c>
    </row>
    <row r="39" spans="1:13" x14ac:dyDescent="0.25">
      <c r="A39" s="53"/>
      <c r="B39" s="14" t="s">
        <v>77</v>
      </c>
      <c r="C39" s="100">
        <f t="shared" si="5"/>
        <v>600000</v>
      </c>
      <c r="D39" s="100">
        <f t="shared" si="4"/>
        <v>0</v>
      </c>
      <c r="E39" s="100">
        <f t="shared" si="4"/>
        <v>600000</v>
      </c>
      <c r="F39" s="100">
        <f t="shared" si="4"/>
        <v>0</v>
      </c>
      <c r="G39" s="100">
        <f t="shared" si="4"/>
        <v>0</v>
      </c>
      <c r="H39" s="100">
        <f t="shared" si="4"/>
        <v>0</v>
      </c>
      <c r="I39" s="100">
        <f t="shared" si="4"/>
        <v>0</v>
      </c>
      <c r="J39" s="100">
        <f t="shared" si="4"/>
        <v>0</v>
      </c>
      <c r="K39" s="100">
        <f t="shared" si="4"/>
        <v>0</v>
      </c>
      <c r="L39" s="100">
        <f t="shared" si="4"/>
        <v>0</v>
      </c>
      <c r="M39" s="100">
        <f t="shared" si="4"/>
        <v>0</v>
      </c>
    </row>
    <row r="40" spans="1:13" x14ac:dyDescent="0.25">
      <c r="A40" s="53"/>
      <c r="B40" s="14" t="s">
        <v>87</v>
      </c>
      <c r="C40" s="100">
        <f t="shared" si="5"/>
        <v>0</v>
      </c>
      <c r="D40" s="100">
        <f t="shared" ref="D40:M40" si="6">D11</f>
        <v>0</v>
      </c>
      <c r="E40" s="100">
        <f t="shared" si="6"/>
        <v>0</v>
      </c>
      <c r="F40" s="100">
        <f t="shared" si="6"/>
        <v>0</v>
      </c>
      <c r="G40" s="100">
        <f t="shared" si="6"/>
        <v>0</v>
      </c>
      <c r="H40" s="100">
        <f t="shared" si="6"/>
        <v>0</v>
      </c>
      <c r="I40" s="100">
        <f t="shared" si="6"/>
        <v>0</v>
      </c>
      <c r="J40" s="100">
        <f t="shared" si="6"/>
        <v>0</v>
      </c>
      <c r="K40" s="100">
        <f t="shared" si="6"/>
        <v>0</v>
      </c>
      <c r="L40" s="100">
        <f t="shared" si="6"/>
        <v>0</v>
      </c>
      <c r="M40" s="100">
        <f t="shared" si="6"/>
        <v>0</v>
      </c>
    </row>
    <row r="41" spans="1:13" x14ac:dyDescent="0.25">
      <c r="A41" s="53"/>
      <c r="B41" s="14" t="s">
        <v>93</v>
      </c>
      <c r="C41" s="100">
        <f t="shared" si="5"/>
        <v>150000</v>
      </c>
      <c r="D41" s="100">
        <f t="shared" ref="D41:M42" si="7">D12-D26</f>
        <v>150000</v>
      </c>
      <c r="E41" s="100">
        <f t="shared" si="7"/>
        <v>0</v>
      </c>
      <c r="F41" s="100">
        <f t="shared" si="7"/>
        <v>0</v>
      </c>
      <c r="G41" s="100">
        <f t="shared" si="7"/>
        <v>0</v>
      </c>
      <c r="H41" s="100">
        <f t="shared" si="7"/>
        <v>0</v>
      </c>
      <c r="I41" s="100">
        <f t="shared" si="7"/>
        <v>0</v>
      </c>
      <c r="J41" s="100">
        <f t="shared" si="7"/>
        <v>0</v>
      </c>
      <c r="K41" s="100">
        <f t="shared" si="7"/>
        <v>0</v>
      </c>
      <c r="L41" s="100">
        <f t="shared" si="7"/>
        <v>0</v>
      </c>
      <c r="M41" s="100">
        <f t="shared" si="7"/>
        <v>0</v>
      </c>
    </row>
    <row r="42" spans="1:13" x14ac:dyDescent="0.25">
      <c r="A42" s="53"/>
      <c r="B42" s="69" t="s">
        <v>94</v>
      </c>
      <c r="C42" s="100">
        <f t="shared" si="5"/>
        <v>-920000</v>
      </c>
      <c r="D42" s="100">
        <f t="shared" si="7"/>
        <v>-12000</v>
      </c>
      <c r="E42" s="100">
        <f t="shared" si="7"/>
        <v>-812000</v>
      </c>
      <c r="F42" s="100">
        <f t="shared" si="7"/>
        <v>-12000</v>
      </c>
      <c r="G42" s="100">
        <f t="shared" si="7"/>
        <v>-12000</v>
      </c>
      <c r="H42" s="100">
        <f t="shared" si="7"/>
        <v>-12000</v>
      </c>
      <c r="I42" s="100">
        <f t="shared" si="7"/>
        <v>-12000</v>
      </c>
      <c r="J42" s="100">
        <f t="shared" si="7"/>
        <v>-12000</v>
      </c>
      <c r="K42" s="100">
        <f t="shared" si="7"/>
        <v>-12000</v>
      </c>
      <c r="L42" s="100">
        <f t="shared" si="7"/>
        <v>-12000</v>
      </c>
      <c r="M42" s="100">
        <f t="shared" si="7"/>
        <v>-12000</v>
      </c>
    </row>
    <row r="43" spans="1:13" ht="15.75" thickBot="1" x14ac:dyDescent="0.3">
      <c r="A43" s="53"/>
      <c r="B43" s="14" t="s">
        <v>88</v>
      </c>
      <c r="C43" s="100">
        <f t="shared" si="5"/>
        <v>38912</v>
      </c>
      <c r="D43" s="100">
        <f t="shared" ref="D43:M43" si="8">D14</f>
        <v>38912</v>
      </c>
      <c r="E43" s="100">
        <f t="shared" si="8"/>
        <v>0</v>
      </c>
      <c r="F43" s="100">
        <f t="shared" si="8"/>
        <v>0</v>
      </c>
      <c r="G43" s="100">
        <f t="shared" si="8"/>
        <v>0</v>
      </c>
      <c r="H43" s="100">
        <f t="shared" si="8"/>
        <v>0</v>
      </c>
      <c r="I43" s="100">
        <f t="shared" si="8"/>
        <v>0</v>
      </c>
      <c r="J43" s="100">
        <f t="shared" si="8"/>
        <v>0</v>
      </c>
      <c r="K43" s="100">
        <f t="shared" si="8"/>
        <v>0</v>
      </c>
      <c r="L43" s="100">
        <f t="shared" si="8"/>
        <v>0</v>
      </c>
      <c r="M43" s="100">
        <f t="shared" si="8"/>
        <v>0</v>
      </c>
    </row>
    <row r="44" spans="1:13" ht="15.75" thickBot="1" x14ac:dyDescent="0.3">
      <c r="A44" s="56"/>
      <c r="B44" s="10" t="s">
        <v>70</v>
      </c>
      <c r="C44" s="102">
        <f>SUM(D44:M44)</f>
        <v>-3509858</v>
      </c>
      <c r="D44" s="102">
        <f>SUM(D36:D43)</f>
        <v>680535</v>
      </c>
      <c r="E44" s="102">
        <f t="shared" ref="E44:M44" si="9">SUM(E36:E42)</f>
        <v>-643377</v>
      </c>
      <c r="F44" s="102">
        <f t="shared" si="9"/>
        <v>-443377</v>
      </c>
      <c r="G44" s="102">
        <f t="shared" si="9"/>
        <v>-443377</v>
      </c>
      <c r="H44" s="102">
        <f t="shared" si="9"/>
        <v>-443377</v>
      </c>
      <c r="I44" s="102">
        <f t="shared" si="9"/>
        <v>-443377</v>
      </c>
      <c r="J44" s="102">
        <f t="shared" si="9"/>
        <v>-443377</v>
      </c>
      <c r="K44" s="102">
        <f t="shared" si="9"/>
        <v>-443377</v>
      </c>
      <c r="L44" s="102">
        <f t="shared" si="9"/>
        <v>-443377</v>
      </c>
      <c r="M44" s="102">
        <f t="shared" si="9"/>
        <v>-443377</v>
      </c>
    </row>
    <row r="46" spans="1:13" ht="21" x14ac:dyDescent="0.35">
      <c r="B46" s="91" t="s">
        <v>108</v>
      </c>
      <c r="C46" s="101">
        <f>C44/C28</f>
        <v>-0.16669973882650985</v>
      </c>
      <c r="D46" s="92"/>
    </row>
  </sheetData>
  <mergeCells count="4">
    <mergeCell ref="D5:M5"/>
    <mergeCell ref="A18:C18"/>
    <mergeCell ref="D20:M20"/>
    <mergeCell ref="A32:C3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outlinePr summaryBelow="0" summaryRight="0"/>
  </sheetPr>
  <dimension ref="A1:O75"/>
  <sheetViews>
    <sheetView zoomScale="130" zoomScaleNormal="130" workbookViewId="0">
      <selection activeCell="E66" sqref="E66"/>
    </sheetView>
  </sheetViews>
  <sheetFormatPr defaultColWidth="8.85546875" defaultRowHeight="15" outlineLevelRow="2" x14ac:dyDescent="0.25"/>
  <cols>
    <col min="1" max="1" width="22.42578125" customWidth="1"/>
    <col min="2" max="2" width="23.28515625" customWidth="1"/>
    <col min="3" max="3" width="22.42578125" customWidth="1"/>
    <col min="5" max="5" width="17.85546875" customWidth="1"/>
    <col min="7" max="7" width="15.140625" style="97" hidden="1" customWidth="1"/>
    <col min="8" max="9" width="0" hidden="1" customWidth="1"/>
    <col min="10" max="10" width="10.7109375" hidden="1" customWidth="1"/>
    <col min="11" max="14" width="0" hidden="1" customWidth="1"/>
    <col min="15" max="15" width="14.42578125" customWidth="1"/>
  </cols>
  <sheetData>
    <row r="1" spans="1:9" ht="25.35" customHeight="1" thickBot="1" x14ac:dyDescent="0.4">
      <c r="A1" s="148" t="s">
        <v>65</v>
      </c>
      <c r="B1" s="148"/>
      <c r="C1" s="148"/>
      <c r="D1" s="149"/>
      <c r="E1" s="16" t="s">
        <v>16</v>
      </c>
    </row>
    <row r="2" spans="1:9" ht="15.75" collapsed="1" thickBot="1" x14ac:dyDescent="0.3">
      <c r="A2" s="70" t="s">
        <v>0</v>
      </c>
      <c r="B2" s="71" t="s">
        <v>41</v>
      </c>
      <c r="C2" s="71" t="s">
        <v>40</v>
      </c>
      <c r="D2" s="71" t="s">
        <v>3</v>
      </c>
      <c r="E2" s="72"/>
    </row>
    <row r="3" spans="1:9" ht="15.75" thickBot="1" x14ac:dyDescent="0.3">
      <c r="A3" s="150" t="s">
        <v>45</v>
      </c>
      <c r="B3" s="151"/>
      <c r="C3" s="151"/>
      <c r="D3" s="73"/>
      <c r="E3" s="100">
        <f>E4+E25</f>
        <v>19884970</v>
      </c>
      <c r="G3" s="100">
        <f>G4+G25</f>
        <v>16299370</v>
      </c>
    </row>
    <row r="4" spans="1:9" outlineLevel="1" collapsed="1" x14ac:dyDescent="0.25">
      <c r="A4" s="72" t="s">
        <v>72</v>
      </c>
      <c r="B4" s="72"/>
      <c r="C4" s="72"/>
      <c r="D4" s="74"/>
      <c r="E4" s="100">
        <f>SUM(E5:E24)</f>
        <v>4313770</v>
      </c>
      <c r="G4" s="100">
        <f>SUM(G5:G24)</f>
        <v>4313770</v>
      </c>
    </row>
    <row r="5" spans="1:9" hidden="1" outlineLevel="2" x14ac:dyDescent="0.25">
      <c r="A5" s="146" t="s">
        <v>46</v>
      </c>
      <c r="B5" s="147" t="s">
        <v>47</v>
      </c>
      <c r="C5" s="147">
        <v>635009</v>
      </c>
      <c r="D5" s="75" t="s">
        <v>6</v>
      </c>
      <c r="E5" s="100">
        <f t="shared" ref="E5:E10" si="0">G5</f>
        <v>431377</v>
      </c>
      <c r="G5" s="100">
        <v>431377</v>
      </c>
      <c r="I5" t="s">
        <v>106</v>
      </c>
    </row>
    <row r="6" spans="1:9" hidden="1" outlineLevel="2" x14ac:dyDescent="0.25">
      <c r="A6" s="146"/>
      <c r="B6" s="147"/>
      <c r="C6" s="147"/>
      <c r="D6" s="76" t="s">
        <v>7</v>
      </c>
      <c r="E6" s="100">
        <f t="shared" si="0"/>
        <v>431377</v>
      </c>
      <c r="G6" s="100">
        <v>431377</v>
      </c>
      <c r="I6" t="s">
        <v>105</v>
      </c>
    </row>
    <row r="7" spans="1:9" hidden="1" outlineLevel="2" x14ac:dyDescent="0.25">
      <c r="A7" s="146"/>
      <c r="B7" s="147"/>
      <c r="C7" s="147"/>
      <c r="D7" s="76" t="s">
        <v>8</v>
      </c>
      <c r="E7" s="100">
        <f t="shared" si="0"/>
        <v>431377</v>
      </c>
      <c r="G7" s="100">
        <v>431377</v>
      </c>
      <c r="I7" t="s">
        <v>105</v>
      </c>
    </row>
    <row r="8" spans="1:9" hidden="1" outlineLevel="2" x14ac:dyDescent="0.25">
      <c r="A8" s="146"/>
      <c r="B8" s="147"/>
      <c r="C8" s="147"/>
      <c r="D8" s="76" t="s">
        <v>9</v>
      </c>
      <c r="E8" s="100">
        <f t="shared" si="0"/>
        <v>431377</v>
      </c>
      <c r="G8" s="100">
        <v>431377</v>
      </c>
      <c r="I8" t="s">
        <v>105</v>
      </c>
    </row>
    <row r="9" spans="1:9" hidden="1" outlineLevel="2" x14ac:dyDescent="0.25">
      <c r="A9" s="146"/>
      <c r="B9" s="147"/>
      <c r="C9" s="147"/>
      <c r="D9" s="76" t="s">
        <v>10</v>
      </c>
      <c r="E9" s="100">
        <f t="shared" si="0"/>
        <v>431377</v>
      </c>
      <c r="G9" s="100">
        <v>431377</v>
      </c>
      <c r="I9" t="s">
        <v>105</v>
      </c>
    </row>
    <row r="10" spans="1:9" hidden="1" outlineLevel="2" x14ac:dyDescent="0.25">
      <c r="A10" s="146"/>
      <c r="B10" s="147"/>
      <c r="C10" s="147"/>
      <c r="D10" s="76" t="s">
        <v>11</v>
      </c>
      <c r="E10" s="100">
        <f t="shared" si="0"/>
        <v>431377</v>
      </c>
      <c r="G10" s="100">
        <v>431377</v>
      </c>
      <c r="I10" t="s">
        <v>105</v>
      </c>
    </row>
    <row r="11" spans="1:9" hidden="1" outlineLevel="2" x14ac:dyDescent="0.25">
      <c r="A11" s="146"/>
      <c r="B11" s="147"/>
      <c r="C11" s="147"/>
      <c r="D11" s="76" t="s">
        <v>12</v>
      </c>
      <c r="E11" s="100">
        <f t="shared" ref="E11:E14" si="1">G11</f>
        <v>431377</v>
      </c>
      <c r="G11" s="100">
        <v>431377</v>
      </c>
    </row>
    <row r="12" spans="1:9" hidden="1" outlineLevel="2" x14ac:dyDescent="0.25">
      <c r="A12" s="146"/>
      <c r="B12" s="147"/>
      <c r="C12" s="147"/>
      <c r="D12" s="76" t="s">
        <v>13</v>
      </c>
      <c r="E12" s="100">
        <f t="shared" si="1"/>
        <v>431377</v>
      </c>
      <c r="G12" s="100">
        <v>431377</v>
      </c>
    </row>
    <row r="13" spans="1:9" hidden="1" outlineLevel="2" x14ac:dyDescent="0.25">
      <c r="A13" s="146"/>
      <c r="B13" s="147"/>
      <c r="C13" s="147"/>
      <c r="D13" s="76" t="s">
        <v>14</v>
      </c>
      <c r="E13" s="100">
        <f t="shared" si="1"/>
        <v>431377</v>
      </c>
      <c r="G13" s="100">
        <v>431377</v>
      </c>
    </row>
    <row r="14" spans="1:9" ht="15.75" hidden="1" outlineLevel="2" thickBot="1" x14ac:dyDescent="0.3">
      <c r="A14" s="146"/>
      <c r="B14" s="147"/>
      <c r="C14" s="147"/>
      <c r="D14" s="77" t="s">
        <v>15</v>
      </c>
      <c r="E14" s="100">
        <f t="shared" si="1"/>
        <v>431377</v>
      </c>
      <c r="G14" s="100">
        <v>431377</v>
      </c>
    </row>
    <row r="15" spans="1:9" hidden="1" outlineLevel="2" x14ac:dyDescent="0.25">
      <c r="A15" s="146" t="s">
        <v>48</v>
      </c>
      <c r="B15" s="147" t="s">
        <v>39</v>
      </c>
      <c r="C15" s="147">
        <v>718006</v>
      </c>
      <c r="D15" s="75" t="s">
        <v>6</v>
      </c>
      <c r="E15" s="100">
        <f t="shared" ref="E15:E20" si="2">G15</f>
        <v>0</v>
      </c>
      <c r="G15" s="100">
        <v>0</v>
      </c>
      <c r="I15" t="s">
        <v>104</v>
      </c>
    </row>
    <row r="16" spans="1:9" hidden="1" outlineLevel="2" x14ac:dyDescent="0.25">
      <c r="A16" s="146"/>
      <c r="B16" s="147"/>
      <c r="C16" s="147"/>
      <c r="D16" s="76" t="s">
        <v>7</v>
      </c>
      <c r="E16" s="100">
        <f t="shared" si="2"/>
        <v>0</v>
      </c>
      <c r="G16" s="100">
        <v>0</v>
      </c>
    </row>
    <row r="17" spans="1:15" hidden="1" outlineLevel="2" x14ac:dyDescent="0.25">
      <c r="A17" s="146"/>
      <c r="B17" s="147"/>
      <c r="C17" s="147"/>
      <c r="D17" s="76" t="s">
        <v>8</v>
      </c>
      <c r="E17" s="100">
        <f t="shared" si="2"/>
        <v>0</v>
      </c>
      <c r="G17" s="100">
        <v>0</v>
      </c>
    </row>
    <row r="18" spans="1:15" hidden="1" outlineLevel="2" x14ac:dyDescent="0.25">
      <c r="A18" s="146"/>
      <c r="B18" s="147"/>
      <c r="C18" s="147"/>
      <c r="D18" s="76" t="s">
        <v>9</v>
      </c>
      <c r="E18" s="100">
        <f t="shared" si="2"/>
        <v>0</v>
      </c>
      <c r="G18" s="100">
        <v>0</v>
      </c>
    </row>
    <row r="19" spans="1:15" hidden="1" outlineLevel="2" x14ac:dyDescent="0.25">
      <c r="A19" s="146"/>
      <c r="B19" s="147"/>
      <c r="C19" s="147"/>
      <c r="D19" s="76" t="s">
        <v>10</v>
      </c>
      <c r="E19" s="100">
        <f t="shared" si="2"/>
        <v>0</v>
      </c>
      <c r="G19" s="100">
        <v>0</v>
      </c>
    </row>
    <row r="20" spans="1:15" hidden="1" outlineLevel="2" x14ac:dyDescent="0.25">
      <c r="A20" s="146"/>
      <c r="B20" s="147"/>
      <c r="C20" s="147"/>
      <c r="D20" s="76" t="s">
        <v>11</v>
      </c>
      <c r="E20" s="100">
        <f t="shared" si="2"/>
        <v>0</v>
      </c>
      <c r="G20" s="100">
        <v>0</v>
      </c>
    </row>
    <row r="21" spans="1:15" hidden="1" outlineLevel="2" x14ac:dyDescent="0.25">
      <c r="A21" s="146"/>
      <c r="B21" s="147"/>
      <c r="C21" s="147"/>
      <c r="D21" s="76" t="s">
        <v>12</v>
      </c>
      <c r="E21" s="100">
        <v>0</v>
      </c>
      <c r="G21" s="100">
        <v>0</v>
      </c>
    </row>
    <row r="22" spans="1:15" hidden="1" outlineLevel="2" x14ac:dyDescent="0.25">
      <c r="A22" s="146"/>
      <c r="B22" s="147"/>
      <c r="C22" s="147"/>
      <c r="D22" s="76" t="s">
        <v>13</v>
      </c>
      <c r="E22" s="100">
        <v>0</v>
      </c>
      <c r="G22" s="100">
        <v>0</v>
      </c>
    </row>
    <row r="23" spans="1:15" hidden="1" outlineLevel="2" x14ac:dyDescent="0.25">
      <c r="A23" s="146"/>
      <c r="B23" s="147"/>
      <c r="C23" s="147"/>
      <c r="D23" s="76" t="s">
        <v>14</v>
      </c>
      <c r="E23" s="100">
        <v>0</v>
      </c>
      <c r="G23" s="100">
        <v>0</v>
      </c>
    </row>
    <row r="24" spans="1:15" ht="15.75" hidden="1" outlineLevel="2" thickBot="1" x14ac:dyDescent="0.3">
      <c r="A24" s="146"/>
      <c r="B24" s="147"/>
      <c r="C24" s="147"/>
      <c r="D24" s="77" t="s">
        <v>15</v>
      </c>
      <c r="E24" s="100">
        <v>0</v>
      </c>
      <c r="G24" s="100">
        <v>0</v>
      </c>
    </row>
    <row r="25" spans="1:15" ht="15.75" outlineLevel="1" thickBot="1" x14ac:dyDescent="0.3">
      <c r="A25" s="72" t="s">
        <v>73</v>
      </c>
      <c r="B25" s="72"/>
      <c r="C25" s="72"/>
      <c r="D25" s="74"/>
      <c r="E25" s="100">
        <f>SUM(E26:E75)</f>
        <v>15571200</v>
      </c>
      <c r="G25" s="100">
        <f>SUM(G26:G75)</f>
        <v>11985600</v>
      </c>
    </row>
    <row r="26" spans="1:15" outlineLevel="2" x14ac:dyDescent="0.25">
      <c r="A26" s="146" t="s">
        <v>49</v>
      </c>
      <c r="B26" s="147" t="s">
        <v>47</v>
      </c>
      <c r="C26" s="147">
        <v>635009</v>
      </c>
      <c r="D26" s="89" t="s">
        <v>6</v>
      </c>
      <c r="E26" s="88">
        <v>286560</v>
      </c>
      <c r="G26" s="98">
        <v>1440000</v>
      </c>
      <c r="H26" s="94">
        <v>2019</v>
      </c>
      <c r="O26" s="2"/>
    </row>
    <row r="27" spans="1:15" outlineLevel="2" x14ac:dyDescent="0.25">
      <c r="A27" s="146"/>
      <c r="B27" s="147"/>
      <c r="C27" s="147"/>
      <c r="D27" s="90" t="s">
        <v>7</v>
      </c>
      <c r="E27" s="88">
        <v>286560</v>
      </c>
      <c r="G27" s="98">
        <v>1440000</v>
      </c>
      <c r="H27">
        <v>2020</v>
      </c>
      <c r="O27" s="2"/>
    </row>
    <row r="28" spans="1:15" outlineLevel="2" x14ac:dyDescent="0.25">
      <c r="A28" s="146"/>
      <c r="B28" s="147"/>
      <c r="C28" s="147"/>
      <c r="D28" s="90" t="s">
        <v>8</v>
      </c>
      <c r="E28" s="88">
        <v>286560</v>
      </c>
      <c r="G28" s="98"/>
      <c r="H28">
        <v>2021</v>
      </c>
    </row>
    <row r="29" spans="1:15" outlineLevel="2" x14ac:dyDescent="0.25">
      <c r="A29" s="146"/>
      <c r="B29" s="147"/>
      <c r="C29" s="147"/>
      <c r="D29" s="90" t="s">
        <v>9</v>
      </c>
      <c r="E29" s="88">
        <v>286560</v>
      </c>
      <c r="G29" s="98"/>
      <c r="H29">
        <v>2022</v>
      </c>
    </row>
    <row r="30" spans="1:15" outlineLevel="2" x14ac:dyDescent="0.25">
      <c r="A30" s="146"/>
      <c r="B30" s="147"/>
      <c r="C30" s="147"/>
      <c r="D30" s="90" t="s">
        <v>10</v>
      </c>
      <c r="E30" s="88">
        <v>286560</v>
      </c>
      <c r="G30" s="98"/>
      <c r="H30">
        <v>2023</v>
      </c>
    </row>
    <row r="31" spans="1:15" outlineLevel="2" x14ac:dyDescent="0.25">
      <c r="A31" s="146"/>
      <c r="B31" s="147"/>
      <c r="C31" s="147"/>
      <c r="D31" s="90" t="s">
        <v>11</v>
      </c>
      <c r="E31" s="88">
        <v>286560</v>
      </c>
      <c r="G31" s="98"/>
      <c r="H31">
        <v>2024</v>
      </c>
    </row>
    <row r="32" spans="1:15" outlineLevel="2" x14ac:dyDescent="0.25">
      <c r="A32" s="146"/>
      <c r="B32" s="147"/>
      <c r="C32" s="147"/>
      <c r="D32" s="76" t="s">
        <v>12</v>
      </c>
      <c r="E32" s="88">
        <v>286560</v>
      </c>
      <c r="G32" s="98"/>
      <c r="H32">
        <v>2025</v>
      </c>
    </row>
    <row r="33" spans="1:15" outlineLevel="2" x14ac:dyDescent="0.25">
      <c r="A33" s="146"/>
      <c r="B33" s="147"/>
      <c r="C33" s="147"/>
      <c r="D33" s="76" t="s">
        <v>13</v>
      </c>
      <c r="E33" s="88">
        <v>286560</v>
      </c>
      <c r="G33" s="98"/>
      <c r="H33">
        <v>2026</v>
      </c>
    </row>
    <row r="34" spans="1:15" outlineLevel="2" x14ac:dyDescent="0.25">
      <c r="A34" s="146"/>
      <c r="B34" s="147"/>
      <c r="C34" s="147"/>
      <c r="D34" s="76" t="s">
        <v>14</v>
      </c>
      <c r="E34" s="88">
        <v>286560</v>
      </c>
      <c r="G34" s="98"/>
      <c r="H34">
        <v>2027</v>
      </c>
    </row>
    <row r="35" spans="1:15" ht="15.75" outlineLevel="2" thickBot="1" x14ac:dyDescent="0.3">
      <c r="A35" s="146"/>
      <c r="B35" s="147"/>
      <c r="C35" s="147"/>
      <c r="D35" s="77" t="s">
        <v>15</v>
      </c>
      <c r="E35" s="88">
        <v>286560</v>
      </c>
      <c r="G35" s="98"/>
      <c r="H35">
        <v>2028</v>
      </c>
    </row>
    <row r="36" spans="1:15" outlineLevel="2" x14ac:dyDescent="0.25">
      <c r="A36" s="146" t="s">
        <v>50</v>
      </c>
      <c r="B36" s="147" t="s">
        <v>44</v>
      </c>
      <c r="C36" s="147">
        <v>637005</v>
      </c>
      <c r="D36" s="89" t="s">
        <v>6</v>
      </c>
      <c r="E36" s="88">
        <v>286560</v>
      </c>
      <c r="G36" s="98">
        <v>286560</v>
      </c>
      <c r="H36" s="94">
        <v>2019</v>
      </c>
      <c r="I36" t="s">
        <v>117</v>
      </c>
      <c r="O36" s="2"/>
    </row>
    <row r="37" spans="1:15" outlineLevel="2" x14ac:dyDescent="0.25">
      <c r="A37" s="146"/>
      <c r="B37" s="147"/>
      <c r="C37" s="147"/>
      <c r="D37" s="90" t="s">
        <v>7</v>
      </c>
      <c r="E37" s="88">
        <v>286560</v>
      </c>
      <c r="G37" s="98">
        <v>286560</v>
      </c>
      <c r="H37">
        <v>2020</v>
      </c>
      <c r="I37" t="s">
        <v>118</v>
      </c>
    </row>
    <row r="38" spans="1:15" outlineLevel="2" x14ac:dyDescent="0.25">
      <c r="A38" s="146"/>
      <c r="B38" s="147"/>
      <c r="C38" s="147"/>
      <c r="D38" s="90" t="s">
        <v>8</v>
      </c>
      <c r="E38" s="88">
        <v>286560</v>
      </c>
      <c r="G38" s="98">
        <v>286560</v>
      </c>
      <c r="H38" s="95">
        <v>2021</v>
      </c>
      <c r="I38" t="s">
        <v>119</v>
      </c>
    </row>
    <row r="39" spans="1:15" outlineLevel="2" x14ac:dyDescent="0.25">
      <c r="A39" s="146"/>
      <c r="B39" s="147"/>
      <c r="C39" s="147"/>
      <c r="D39" s="90" t="s">
        <v>9</v>
      </c>
      <c r="E39" s="88">
        <v>286560</v>
      </c>
      <c r="G39" s="98">
        <v>286560</v>
      </c>
      <c r="H39" s="95">
        <v>2022</v>
      </c>
      <c r="I39" t="s">
        <v>120</v>
      </c>
    </row>
    <row r="40" spans="1:15" outlineLevel="2" x14ac:dyDescent="0.25">
      <c r="A40" s="146"/>
      <c r="B40" s="147"/>
      <c r="C40" s="147"/>
      <c r="D40" s="90" t="s">
        <v>10</v>
      </c>
      <c r="E40" s="88">
        <v>286560</v>
      </c>
      <c r="G40" s="98">
        <v>286560</v>
      </c>
      <c r="H40" s="95">
        <v>2023</v>
      </c>
      <c r="I40" t="s">
        <v>121</v>
      </c>
    </row>
    <row r="41" spans="1:15" outlineLevel="2" x14ac:dyDescent="0.25">
      <c r="A41" s="146"/>
      <c r="B41" s="147"/>
      <c r="C41" s="147"/>
      <c r="D41" s="90" t="s">
        <v>11</v>
      </c>
      <c r="E41" s="88">
        <v>286560</v>
      </c>
      <c r="G41" s="98">
        <v>286560</v>
      </c>
      <c r="H41" s="95">
        <v>2024</v>
      </c>
      <c r="I41" t="s">
        <v>121</v>
      </c>
    </row>
    <row r="42" spans="1:15" outlineLevel="2" x14ac:dyDescent="0.25">
      <c r="A42" s="146"/>
      <c r="B42" s="147"/>
      <c r="C42" s="147"/>
      <c r="D42" s="76" t="s">
        <v>12</v>
      </c>
      <c r="E42" s="88">
        <v>286560</v>
      </c>
      <c r="G42" s="98">
        <v>286560</v>
      </c>
      <c r="H42" s="95">
        <v>2025</v>
      </c>
      <c r="I42" t="s">
        <v>121</v>
      </c>
    </row>
    <row r="43" spans="1:15" outlineLevel="2" x14ac:dyDescent="0.25">
      <c r="A43" s="146"/>
      <c r="B43" s="147"/>
      <c r="C43" s="147"/>
      <c r="D43" s="76" t="s">
        <v>13</v>
      </c>
      <c r="E43" s="88">
        <v>286560</v>
      </c>
      <c r="G43" s="98">
        <v>286560</v>
      </c>
      <c r="H43" s="95">
        <v>2026</v>
      </c>
      <c r="I43" t="s">
        <v>121</v>
      </c>
    </row>
    <row r="44" spans="1:15" outlineLevel="2" x14ac:dyDescent="0.25">
      <c r="A44" s="146"/>
      <c r="B44" s="147"/>
      <c r="C44" s="147"/>
      <c r="D44" s="76" t="s">
        <v>14</v>
      </c>
      <c r="E44" s="88">
        <v>286560</v>
      </c>
      <c r="G44" s="98">
        <v>286560</v>
      </c>
      <c r="H44" s="95">
        <v>2027</v>
      </c>
      <c r="I44" t="s">
        <v>121</v>
      </c>
    </row>
    <row r="45" spans="1:15" ht="15.75" outlineLevel="2" thickBot="1" x14ac:dyDescent="0.3">
      <c r="A45" s="146"/>
      <c r="B45" s="147"/>
      <c r="C45" s="147"/>
      <c r="D45" s="77" t="s">
        <v>15</v>
      </c>
      <c r="E45" s="88">
        <v>286560</v>
      </c>
      <c r="G45" s="98">
        <v>286560</v>
      </c>
      <c r="H45" s="95">
        <v>2028</v>
      </c>
      <c r="I45" t="s">
        <v>121</v>
      </c>
    </row>
    <row r="46" spans="1:15" outlineLevel="2" x14ac:dyDescent="0.25">
      <c r="A46" s="146" t="s">
        <v>51</v>
      </c>
      <c r="B46" s="147" t="s">
        <v>39</v>
      </c>
      <c r="C46" s="147">
        <v>718006</v>
      </c>
      <c r="D46" s="75" t="s">
        <v>6</v>
      </c>
      <c r="E46" s="88">
        <v>1200000</v>
      </c>
      <c r="G46" s="88">
        <v>1200000</v>
      </c>
      <c r="H46" s="94">
        <v>2019</v>
      </c>
      <c r="I46" t="s">
        <v>122</v>
      </c>
    </row>
    <row r="47" spans="1:15" outlineLevel="2" x14ac:dyDescent="0.25">
      <c r="A47" s="146"/>
      <c r="B47" s="147"/>
      <c r="C47" s="147"/>
      <c r="D47" s="76" t="s">
        <v>7</v>
      </c>
      <c r="E47" s="88">
        <v>900000</v>
      </c>
      <c r="G47" s="98">
        <v>500000</v>
      </c>
      <c r="H47">
        <v>2020</v>
      </c>
      <c r="I47" t="s">
        <v>122</v>
      </c>
    </row>
    <row r="48" spans="1:15" outlineLevel="2" x14ac:dyDescent="0.25">
      <c r="A48" s="146"/>
      <c r="B48" s="147"/>
      <c r="C48" s="147"/>
      <c r="D48" s="76" t="s">
        <v>8</v>
      </c>
      <c r="E48" s="88">
        <v>900000</v>
      </c>
      <c r="G48" s="98">
        <v>500000</v>
      </c>
      <c r="H48" s="95">
        <v>2021</v>
      </c>
      <c r="I48" t="s">
        <v>122</v>
      </c>
    </row>
    <row r="49" spans="1:11" outlineLevel="2" x14ac:dyDescent="0.25">
      <c r="A49" s="146"/>
      <c r="B49" s="147"/>
      <c r="C49" s="147"/>
      <c r="D49" s="76" t="s">
        <v>9</v>
      </c>
      <c r="E49" s="88">
        <v>900000</v>
      </c>
      <c r="G49" s="98">
        <v>500000</v>
      </c>
      <c r="H49" s="95">
        <v>2022</v>
      </c>
      <c r="I49" t="s">
        <v>123</v>
      </c>
      <c r="K49" s="87"/>
    </row>
    <row r="50" spans="1:11" outlineLevel="2" x14ac:dyDescent="0.25">
      <c r="A50" s="146"/>
      <c r="B50" s="147"/>
      <c r="C50" s="147"/>
      <c r="D50" s="76" t="s">
        <v>10</v>
      </c>
      <c r="E50" s="88">
        <v>900000</v>
      </c>
      <c r="G50" s="98">
        <v>500000</v>
      </c>
      <c r="H50" s="95">
        <v>2023</v>
      </c>
      <c r="I50" t="s">
        <v>124</v>
      </c>
      <c r="K50" s="93"/>
    </row>
    <row r="51" spans="1:11" outlineLevel="2" x14ac:dyDescent="0.25">
      <c r="A51" s="146"/>
      <c r="B51" s="147"/>
      <c r="C51" s="147"/>
      <c r="D51" s="76" t="s">
        <v>11</v>
      </c>
      <c r="E51" s="88">
        <v>900000</v>
      </c>
      <c r="G51" s="98">
        <v>500000</v>
      </c>
      <c r="H51" s="95">
        <v>2024</v>
      </c>
      <c r="I51" t="s">
        <v>121</v>
      </c>
    </row>
    <row r="52" spans="1:11" outlineLevel="2" x14ac:dyDescent="0.25">
      <c r="A52" s="146"/>
      <c r="B52" s="147"/>
      <c r="C52" s="147"/>
      <c r="D52" s="76" t="s">
        <v>12</v>
      </c>
      <c r="E52" s="88">
        <v>900000</v>
      </c>
      <c r="G52" s="98">
        <v>500000</v>
      </c>
      <c r="H52" s="95">
        <v>2025</v>
      </c>
      <c r="I52" t="s">
        <v>121</v>
      </c>
    </row>
    <row r="53" spans="1:11" outlineLevel="2" x14ac:dyDescent="0.25">
      <c r="A53" s="146"/>
      <c r="B53" s="147"/>
      <c r="C53" s="147"/>
      <c r="D53" s="76" t="s">
        <v>13</v>
      </c>
      <c r="E53" s="88">
        <v>900000</v>
      </c>
      <c r="G53" s="98">
        <v>500000</v>
      </c>
      <c r="H53" s="95">
        <v>2026</v>
      </c>
      <c r="I53" t="s">
        <v>121</v>
      </c>
    </row>
    <row r="54" spans="1:11" outlineLevel="2" x14ac:dyDescent="0.25">
      <c r="A54" s="146"/>
      <c r="B54" s="147"/>
      <c r="C54" s="147"/>
      <c r="D54" s="76" t="s">
        <v>14</v>
      </c>
      <c r="E54" s="88">
        <v>900000</v>
      </c>
      <c r="G54" s="98">
        <v>500000</v>
      </c>
      <c r="H54" s="95">
        <v>2027</v>
      </c>
      <c r="I54" t="s">
        <v>121</v>
      </c>
    </row>
    <row r="55" spans="1:11" ht="15.75" outlineLevel="2" thickBot="1" x14ac:dyDescent="0.3">
      <c r="A55" s="146"/>
      <c r="B55" s="147"/>
      <c r="C55" s="147"/>
      <c r="D55" s="77" t="s">
        <v>15</v>
      </c>
      <c r="E55" s="88">
        <v>900000</v>
      </c>
      <c r="G55" s="98">
        <v>500000</v>
      </c>
      <c r="H55" s="95">
        <v>2028</v>
      </c>
      <c r="I55" t="s">
        <v>121</v>
      </c>
    </row>
    <row r="56" spans="1:11" outlineLevel="2" x14ac:dyDescent="0.25">
      <c r="A56" s="146" t="s">
        <v>52</v>
      </c>
      <c r="B56" s="147" t="s">
        <v>53</v>
      </c>
      <c r="C56" s="147"/>
      <c r="D56" s="89" t="s">
        <v>6</v>
      </c>
      <c r="E56" s="88">
        <v>54000</v>
      </c>
      <c r="G56" s="98">
        <v>54000</v>
      </c>
    </row>
    <row r="57" spans="1:11" outlineLevel="2" x14ac:dyDescent="0.25">
      <c r="A57" s="146"/>
      <c r="B57" s="147"/>
      <c r="C57" s="147"/>
      <c r="D57" s="90" t="s">
        <v>7</v>
      </c>
      <c r="E57" s="88">
        <v>54000</v>
      </c>
      <c r="G57" s="98">
        <v>54000</v>
      </c>
    </row>
    <row r="58" spans="1:11" outlineLevel="2" x14ac:dyDescent="0.25">
      <c r="A58" s="146"/>
      <c r="B58" s="147"/>
      <c r="C58" s="147"/>
      <c r="D58" s="90" t="s">
        <v>8</v>
      </c>
      <c r="E58" s="88">
        <v>54000</v>
      </c>
      <c r="G58" s="98">
        <v>54000</v>
      </c>
    </row>
    <row r="59" spans="1:11" outlineLevel="2" x14ac:dyDescent="0.25">
      <c r="A59" s="146"/>
      <c r="B59" s="147"/>
      <c r="C59" s="147"/>
      <c r="D59" s="90" t="s">
        <v>9</v>
      </c>
      <c r="E59" s="88">
        <v>54000</v>
      </c>
      <c r="G59" s="98">
        <v>54000</v>
      </c>
      <c r="J59" s="96"/>
    </row>
    <row r="60" spans="1:11" outlineLevel="2" x14ac:dyDescent="0.25">
      <c r="A60" s="146"/>
      <c r="B60" s="147"/>
      <c r="C60" s="147"/>
      <c r="D60" s="90" t="s">
        <v>10</v>
      </c>
      <c r="E60" s="88">
        <v>54000</v>
      </c>
      <c r="G60" s="98">
        <v>54000</v>
      </c>
    </row>
    <row r="61" spans="1:11" outlineLevel="2" x14ac:dyDescent="0.25">
      <c r="A61" s="146"/>
      <c r="B61" s="147"/>
      <c r="C61" s="147"/>
      <c r="D61" s="90" t="s">
        <v>11</v>
      </c>
      <c r="E61" s="88">
        <v>54000</v>
      </c>
      <c r="G61" s="98">
        <v>54000</v>
      </c>
    </row>
    <row r="62" spans="1:11" outlineLevel="2" x14ac:dyDescent="0.25">
      <c r="A62" s="146"/>
      <c r="B62" s="147"/>
      <c r="C62" s="147"/>
      <c r="D62" s="76" t="s">
        <v>12</v>
      </c>
      <c r="E62" s="88">
        <v>54000</v>
      </c>
      <c r="G62" s="98">
        <v>54000</v>
      </c>
    </row>
    <row r="63" spans="1:11" outlineLevel="2" x14ac:dyDescent="0.25">
      <c r="A63" s="146"/>
      <c r="B63" s="147"/>
      <c r="C63" s="147"/>
      <c r="D63" s="76" t="s">
        <v>13</v>
      </c>
      <c r="E63" s="88">
        <v>54000</v>
      </c>
      <c r="G63" s="98">
        <v>54000</v>
      </c>
    </row>
    <row r="64" spans="1:11" outlineLevel="2" x14ac:dyDescent="0.25">
      <c r="A64" s="146"/>
      <c r="B64" s="147"/>
      <c r="C64" s="147"/>
      <c r="D64" s="76" t="s">
        <v>14</v>
      </c>
      <c r="E64" s="88">
        <v>54000</v>
      </c>
      <c r="G64" s="98">
        <v>54000</v>
      </c>
    </row>
    <row r="65" spans="1:7" ht="15.75" outlineLevel="2" thickBot="1" x14ac:dyDescent="0.3">
      <c r="A65" s="146"/>
      <c r="B65" s="147"/>
      <c r="C65" s="147"/>
      <c r="D65" s="77" t="s">
        <v>15</v>
      </c>
      <c r="E65" s="88">
        <v>54000</v>
      </c>
      <c r="G65" s="98">
        <v>54000</v>
      </c>
    </row>
    <row r="66" spans="1:7" outlineLevel="2" x14ac:dyDescent="0.25">
      <c r="A66" s="146" t="s">
        <v>43</v>
      </c>
      <c r="B66" s="147" t="s">
        <v>44</v>
      </c>
      <c r="C66" s="147">
        <v>637001</v>
      </c>
      <c r="D66" s="89" t="s">
        <v>6</v>
      </c>
      <c r="E66" s="88"/>
      <c r="G66" s="98"/>
    </row>
    <row r="67" spans="1:7" outlineLevel="2" x14ac:dyDescent="0.25">
      <c r="A67" s="146"/>
      <c r="B67" s="147"/>
      <c r="C67" s="147"/>
      <c r="D67" s="90" t="s">
        <v>7</v>
      </c>
      <c r="E67" s="88"/>
      <c r="G67" s="98"/>
    </row>
    <row r="68" spans="1:7" outlineLevel="2" x14ac:dyDescent="0.25">
      <c r="A68" s="146"/>
      <c r="B68" s="147"/>
      <c r="C68" s="147"/>
      <c r="D68" s="90" t="s">
        <v>8</v>
      </c>
      <c r="E68" s="88"/>
      <c r="G68" s="98"/>
    </row>
    <row r="69" spans="1:7" outlineLevel="2" x14ac:dyDescent="0.25">
      <c r="A69" s="146"/>
      <c r="B69" s="147"/>
      <c r="C69" s="147"/>
      <c r="D69" s="90" t="s">
        <v>9</v>
      </c>
      <c r="E69" s="88"/>
      <c r="G69" s="98"/>
    </row>
    <row r="70" spans="1:7" outlineLevel="2" x14ac:dyDescent="0.25">
      <c r="A70" s="146"/>
      <c r="B70" s="147"/>
      <c r="C70" s="147"/>
      <c r="D70" s="90" t="s">
        <v>10</v>
      </c>
      <c r="E70" s="88"/>
      <c r="G70" s="98"/>
    </row>
    <row r="71" spans="1:7" outlineLevel="2" x14ac:dyDescent="0.25">
      <c r="A71" s="146"/>
      <c r="B71" s="147"/>
      <c r="C71" s="147"/>
      <c r="D71" s="90" t="s">
        <v>11</v>
      </c>
      <c r="E71" s="88"/>
      <c r="G71" s="98"/>
    </row>
    <row r="72" spans="1:7" outlineLevel="2" x14ac:dyDescent="0.25">
      <c r="A72" s="146"/>
      <c r="B72" s="147"/>
      <c r="C72" s="147"/>
      <c r="D72" s="76" t="s">
        <v>12</v>
      </c>
      <c r="E72" s="88"/>
      <c r="G72" s="98"/>
    </row>
    <row r="73" spans="1:7" outlineLevel="2" x14ac:dyDescent="0.25">
      <c r="A73" s="146"/>
      <c r="B73" s="147"/>
      <c r="C73" s="147"/>
      <c r="D73" s="76" t="s">
        <v>13</v>
      </c>
      <c r="E73" s="88"/>
      <c r="G73" s="98"/>
    </row>
    <row r="74" spans="1:7" outlineLevel="2" x14ac:dyDescent="0.25">
      <c r="A74" s="146"/>
      <c r="B74" s="147"/>
      <c r="C74" s="147"/>
      <c r="D74" s="76" t="s">
        <v>14</v>
      </c>
      <c r="E74" s="88"/>
      <c r="G74" s="98"/>
    </row>
    <row r="75" spans="1:7" ht="15.75" outlineLevel="2" thickBot="1" x14ac:dyDescent="0.3">
      <c r="A75" s="146"/>
      <c r="B75" s="147"/>
      <c r="C75" s="147"/>
      <c r="D75" s="77" t="s">
        <v>15</v>
      </c>
      <c r="E75" s="88"/>
      <c r="G75" s="98"/>
    </row>
  </sheetData>
  <mergeCells count="23">
    <mergeCell ref="A15:A24"/>
    <mergeCell ref="B15:B24"/>
    <mergeCell ref="C15:C24"/>
    <mergeCell ref="A1:D1"/>
    <mergeCell ref="A3:C3"/>
    <mergeCell ref="A5:A14"/>
    <mergeCell ref="B5:B14"/>
    <mergeCell ref="C5:C14"/>
    <mergeCell ref="A26:A35"/>
    <mergeCell ref="B26:B35"/>
    <mergeCell ref="C26:C35"/>
    <mergeCell ref="A36:A45"/>
    <mergeCell ref="B36:B45"/>
    <mergeCell ref="C36:C45"/>
    <mergeCell ref="A66:A75"/>
    <mergeCell ref="B66:B75"/>
    <mergeCell ref="C66:C75"/>
    <mergeCell ref="A46:A55"/>
    <mergeCell ref="B46:B55"/>
    <mergeCell ref="C46:C55"/>
    <mergeCell ref="A56:A65"/>
    <mergeCell ref="B56:B65"/>
    <mergeCell ref="C56:C6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outlinePr summaryBelow="0" summaryRight="0"/>
  </sheetPr>
  <dimension ref="A1:F53"/>
  <sheetViews>
    <sheetView zoomScale="110" zoomScaleNormal="110" workbookViewId="0">
      <selection activeCell="E15" sqref="E15"/>
    </sheetView>
  </sheetViews>
  <sheetFormatPr defaultColWidth="8.85546875" defaultRowHeight="15" outlineLevelRow="1" x14ac:dyDescent="0.25"/>
  <cols>
    <col min="1" max="1" width="22.42578125" customWidth="1"/>
    <col min="2" max="2" width="23.28515625" customWidth="1"/>
    <col min="3" max="3" width="22.42578125" customWidth="1"/>
    <col min="5" max="5" width="17.85546875" customWidth="1"/>
  </cols>
  <sheetData>
    <row r="1" spans="1:6" ht="25.35" customHeight="1" thickBot="1" x14ac:dyDescent="0.4">
      <c r="A1" s="148" t="s">
        <v>64</v>
      </c>
      <c r="B1" s="148"/>
      <c r="C1" s="148"/>
      <c r="D1" s="149"/>
      <c r="E1" s="16" t="s">
        <v>16</v>
      </c>
    </row>
    <row r="2" spans="1:6" ht="15.75" thickBot="1" x14ac:dyDescent="0.3">
      <c r="A2" s="70" t="s">
        <v>0</v>
      </c>
      <c r="B2" s="71" t="s">
        <v>41</v>
      </c>
      <c r="C2" s="71" t="s">
        <v>40</v>
      </c>
      <c r="D2" s="71" t="s">
        <v>3</v>
      </c>
      <c r="E2" s="72"/>
    </row>
    <row r="3" spans="1:6" ht="15.75" thickBot="1" x14ac:dyDescent="0.3">
      <c r="A3" s="152" t="s">
        <v>55</v>
      </c>
      <c r="B3" s="152"/>
      <c r="C3" s="152"/>
      <c r="D3" s="78"/>
      <c r="E3" s="100">
        <f>SUM(E4:E23)</f>
        <v>1050000</v>
      </c>
    </row>
    <row r="4" spans="1:6" ht="15.75" outlineLevel="1" thickBot="1" x14ac:dyDescent="0.3">
      <c r="A4" s="146" t="s">
        <v>60</v>
      </c>
      <c r="B4" s="147" t="s">
        <v>47</v>
      </c>
      <c r="C4" s="147">
        <v>635002</v>
      </c>
      <c r="D4" s="75" t="s">
        <v>6</v>
      </c>
      <c r="E4" s="84">
        <v>25000</v>
      </c>
      <c r="F4" t="s">
        <v>103</v>
      </c>
    </row>
    <row r="5" spans="1:6" ht="15.75" outlineLevel="1" thickBot="1" x14ac:dyDescent="0.3">
      <c r="A5" s="146"/>
      <c r="B5" s="147"/>
      <c r="C5" s="147"/>
      <c r="D5" s="76" t="s">
        <v>7</v>
      </c>
      <c r="E5" s="84">
        <v>25000</v>
      </c>
      <c r="F5" t="s">
        <v>103</v>
      </c>
    </row>
    <row r="6" spans="1:6" ht="15.75" outlineLevel="1" thickBot="1" x14ac:dyDescent="0.3">
      <c r="A6" s="146"/>
      <c r="B6" s="147"/>
      <c r="C6" s="147"/>
      <c r="D6" s="76" t="s">
        <v>8</v>
      </c>
      <c r="E6" s="84">
        <v>25000</v>
      </c>
      <c r="F6" t="s">
        <v>103</v>
      </c>
    </row>
    <row r="7" spans="1:6" ht="15.75" outlineLevel="1" thickBot="1" x14ac:dyDescent="0.3">
      <c r="A7" s="146"/>
      <c r="B7" s="147"/>
      <c r="C7" s="147"/>
      <c r="D7" s="76" t="s">
        <v>9</v>
      </c>
      <c r="E7" s="84">
        <v>25000</v>
      </c>
      <c r="F7" t="s">
        <v>103</v>
      </c>
    </row>
    <row r="8" spans="1:6" ht="15.75" outlineLevel="1" thickBot="1" x14ac:dyDescent="0.3">
      <c r="A8" s="146"/>
      <c r="B8" s="147"/>
      <c r="C8" s="147"/>
      <c r="D8" s="76" t="s">
        <v>10</v>
      </c>
      <c r="E8" s="84">
        <v>25000</v>
      </c>
      <c r="F8" t="s">
        <v>103</v>
      </c>
    </row>
    <row r="9" spans="1:6" ht="15.75" outlineLevel="1" thickBot="1" x14ac:dyDescent="0.3">
      <c r="A9" s="146"/>
      <c r="B9" s="147"/>
      <c r="C9" s="147"/>
      <c r="D9" s="76" t="s">
        <v>11</v>
      </c>
      <c r="E9" s="84">
        <v>25000</v>
      </c>
      <c r="F9" t="s">
        <v>103</v>
      </c>
    </row>
    <row r="10" spans="1:6" ht="15.75" outlineLevel="1" thickBot="1" x14ac:dyDescent="0.3">
      <c r="A10" s="146"/>
      <c r="B10" s="147"/>
      <c r="C10" s="147"/>
      <c r="D10" s="76" t="s">
        <v>12</v>
      </c>
      <c r="E10" s="84">
        <v>25000</v>
      </c>
      <c r="F10" t="s">
        <v>103</v>
      </c>
    </row>
    <row r="11" spans="1:6" ht="15.75" outlineLevel="1" thickBot="1" x14ac:dyDescent="0.3">
      <c r="A11" s="146"/>
      <c r="B11" s="147"/>
      <c r="C11" s="147"/>
      <c r="D11" s="76" t="s">
        <v>13</v>
      </c>
      <c r="E11" s="84">
        <v>25000</v>
      </c>
      <c r="F11" t="s">
        <v>103</v>
      </c>
    </row>
    <row r="12" spans="1:6" ht="15.75" outlineLevel="1" thickBot="1" x14ac:dyDescent="0.3">
      <c r="A12" s="146"/>
      <c r="B12" s="147"/>
      <c r="C12" s="147"/>
      <c r="D12" s="76" t="s">
        <v>14</v>
      </c>
      <c r="E12" s="84">
        <v>25000</v>
      </c>
      <c r="F12" t="s">
        <v>103</v>
      </c>
    </row>
    <row r="13" spans="1:6" ht="15.75" outlineLevel="1" thickBot="1" x14ac:dyDescent="0.3">
      <c r="A13" s="146"/>
      <c r="B13" s="147"/>
      <c r="C13" s="147"/>
      <c r="D13" s="77" t="s">
        <v>15</v>
      </c>
      <c r="E13" s="84">
        <v>25000</v>
      </c>
      <c r="F13" t="s">
        <v>103</v>
      </c>
    </row>
    <row r="14" spans="1:6" outlineLevel="1" x14ac:dyDescent="0.25">
      <c r="A14" s="146" t="s">
        <v>61</v>
      </c>
      <c r="B14" s="146" t="s">
        <v>59</v>
      </c>
      <c r="C14" s="147">
        <v>718002</v>
      </c>
      <c r="D14" s="75" t="s">
        <v>6</v>
      </c>
      <c r="E14" s="85"/>
    </row>
    <row r="15" spans="1:6" outlineLevel="1" x14ac:dyDescent="0.25">
      <c r="A15" s="146"/>
      <c r="B15" s="147"/>
      <c r="C15" s="147"/>
      <c r="D15" s="76" t="s">
        <v>7</v>
      </c>
      <c r="E15" s="88">
        <v>800000</v>
      </c>
      <c r="F15" t="s">
        <v>128</v>
      </c>
    </row>
    <row r="16" spans="1:6" outlineLevel="1" x14ac:dyDescent="0.25">
      <c r="A16" s="146"/>
      <c r="B16" s="147"/>
      <c r="C16" s="147"/>
      <c r="D16" s="76" t="s">
        <v>8</v>
      </c>
      <c r="E16" s="85"/>
    </row>
    <row r="17" spans="1:6" outlineLevel="1" x14ac:dyDescent="0.25">
      <c r="A17" s="146"/>
      <c r="B17" s="147"/>
      <c r="C17" s="147"/>
      <c r="D17" s="76" t="s">
        <v>9</v>
      </c>
      <c r="E17" s="85"/>
    </row>
    <row r="18" spans="1:6" outlineLevel="1" x14ac:dyDescent="0.25">
      <c r="A18" s="146"/>
      <c r="B18" s="147"/>
      <c r="C18" s="147"/>
      <c r="D18" s="76" t="s">
        <v>10</v>
      </c>
      <c r="E18" s="85"/>
    </row>
    <row r="19" spans="1:6" outlineLevel="1" x14ac:dyDescent="0.25">
      <c r="A19" s="146"/>
      <c r="B19" s="147"/>
      <c r="C19" s="147"/>
      <c r="D19" s="76" t="s">
        <v>11</v>
      </c>
      <c r="E19" s="85"/>
    </row>
    <row r="20" spans="1:6" outlineLevel="1" x14ac:dyDescent="0.25">
      <c r="A20" s="146"/>
      <c r="B20" s="147"/>
      <c r="C20" s="147"/>
      <c r="D20" s="76" t="s">
        <v>12</v>
      </c>
      <c r="E20" s="85"/>
    </row>
    <row r="21" spans="1:6" outlineLevel="1" x14ac:dyDescent="0.25">
      <c r="A21" s="146"/>
      <c r="B21" s="147"/>
      <c r="C21" s="147"/>
      <c r="D21" s="76" t="s">
        <v>13</v>
      </c>
      <c r="E21" s="85"/>
    </row>
    <row r="22" spans="1:6" outlineLevel="1" x14ac:dyDescent="0.25">
      <c r="A22" s="146"/>
      <c r="B22" s="147"/>
      <c r="C22" s="147"/>
      <c r="D22" s="76" t="s">
        <v>14</v>
      </c>
      <c r="E22" s="85"/>
    </row>
    <row r="23" spans="1:6" ht="15.75" outlineLevel="1" thickBot="1" x14ac:dyDescent="0.3">
      <c r="A23" s="146"/>
      <c r="B23" s="147"/>
      <c r="C23" s="147"/>
      <c r="D23" s="77" t="s">
        <v>15</v>
      </c>
      <c r="E23" s="86"/>
    </row>
    <row r="24" spans="1:6" outlineLevel="1" x14ac:dyDescent="0.25">
      <c r="A24" s="146" t="s">
        <v>62</v>
      </c>
      <c r="B24" s="147"/>
      <c r="C24" s="147"/>
      <c r="D24" s="75" t="s">
        <v>6</v>
      </c>
      <c r="E24" s="88">
        <v>12000</v>
      </c>
      <c r="F24" t="s">
        <v>129</v>
      </c>
    </row>
    <row r="25" spans="1:6" outlineLevel="1" x14ac:dyDescent="0.25">
      <c r="A25" s="146"/>
      <c r="B25" s="147"/>
      <c r="C25" s="147"/>
      <c r="D25" s="76" t="s">
        <v>7</v>
      </c>
      <c r="E25" s="88">
        <v>12000</v>
      </c>
    </row>
    <row r="26" spans="1:6" outlineLevel="1" x14ac:dyDescent="0.25">
      <c r="A26" s="146"/>
      <c r="B26" s="147"/>
      <c r="C26" s="147"/>
      <c r="D26" s="76" t="s">
        <v>8</v>
      </c>
      <c r="E26" s="88">
        <v>12000</v>
      </c>
    </row>
    <row r="27" spans="1:6" outlineLevel="1" x14ac:dyDescent="0.25">
      <c r="A27" s="146"/>
      <c r="B27" s="147"/>
      <c r="C27" s="147"/>
      <c r="D27" s="76" t="s">
        <v>9</v>
      </c>
      <c r="E27" s="88">
        <v>12000</v>
      </c>
    </row>
    <row r="28" spans="1:6" outlineLevel="1" x14ac:dyDescent="0.25">
      <c r="A28" s="146"/>
      <c r="B28" s="147"/>
      <c r="C28" s="147"/>
      <c r="D28" s="76" t="s">
        <v>10</v>
      </c>
      <c r="E28" s="88">
        <v>12000</v>
      </c>
    </row>
    <row r="29" spans="1:6" outlineLevel="1" x14ac:dyDescent="0.25">
      <c r="A29" s="146"/>
      <c r="B29" s="147"/>
      <c r="C29" s="147"/>
      <c r="D29" s="76" t="s">
        <v>11</v>
      </c>
      <c r="E29" s="88">
        <v>12000</v>
      </c>
    </row>
    <row r="30" spans="1:6" outlineLevel="1" x14ac:dyDescent="0.25">
      <c r="A30" s="146"/>
      <c r="B30" s="147"/>
      <c r="C30" s="147"/>
      <c r="D30" s="76" t="s">
        <v>12</v>
      </c>
      <c r="E30" s="88">
        <v>12000</v>
      </c>
    </row>
    <row r="31" spans="1:6" outlineLevel="1" x14ac:dyDescent="0.25">
      <c r="A31" s="146"/>
      <c r="B31" s="147"/>
      <c r="C31" s="147"/>
      <c r="D31" s="76" t="s">
        <v>13</v>
      </c>
      <c r="E31" s="88">
        <v>12000</v>
      </c>
    </row>
    <row r="32" spans="1:6" outlineLevel="1" x14ac:dyDescent="0.25">
      <c r="A32" s="146"/>
      <c r="B32" s="147"/>
      <c r="C32" s="147"/>
      <c r="D32" s="76" t="s">
        <v>14</v>
      </c>
      <c r="E32" s="88">
        <v>12000</v>
      </c>
    </row>
    <row r="33" spans="1:6" ht="15.75" outlineLevel="1" thickBot="1" x14ac:dyDescent="0.3">
      <c r="A33" s="146"/>
      <c r="B33" s="147"/>
      <c r="C33" s="147"/>
      <c r="D33" s="77" t="s">
        <v>15</v>
      </c>
      <c r="E33" s="88">
        <v>12000</v>
      </c>
    </row>
    <row r="34" spans="1:6" outlineLevel="1" x14ac:dyDescent="0.25">
      <c r="A34" s="146" t="s">
        <v>63</v>
      </c>
      <c r="B34" s="147"/>
      <c r="C34" s="147"/>
      <c r="D34" s="75" t="s">
        <v>6</v>
      </c>
      <c r="E34" s="85"/>
      <c r="F34" s="87"/>
    </row>
    <row r="35" spans="1:6" outlineLevel="1" x14ac:dyDescent="0.25">
      <c r="A35" s="146"/>
      <c r="B35" s="147"/>
      <c r="C35" s="147"/>
      <c r="D35" s="76" t="s">
        <v>7</v>
      </c>
      <c r="E35" s="85"/>
    </row>
    <row r="36" spans="1:6" outlineLevel="1" x14ac:dyDescent="0.25">
      <c r="A36" s="146"/>
      <c r="B36" s="147"/>
      <c r="C36" s="147"/>
      <c r="D36" s="76" t="s">
        <v>8</v>
      </c>
      <c r="E36" s="85"/>
    </row>
    <row r="37" spans="1:6" outlineLevel="1" x14ac:dyDescent="0.25">
      <c r="A37" s="146"/>
      <c r="B37" s="147"/>
      <c r="C37" s="147"/>
      <c r="D37" s="76" t="s">
        <v>9</v>
      </c>
      <c r="E37" s="85"/>
    </row>
    <row r="38" spans="1:6" outlineLevel="1" x14ac:dyDescent="0.25">
      <c r="A38" s="146"/>
      <c r="B38" s="147"/>
      <c r="C38" s="147"/>
      <c r="D38" s="76" t="s">
        <v>10</v>
      </c>
      <c r="E38" s="85"/>
    </row>
    <row r="39" spans="1:6" outlineLevel="1" x14ac:dyDescent="0.25">
      <c r="A39" s="146"/>
      <c r="B39" s="147"/>
      <c r="C39" s="147"/>
      <c r="D39" s="76" t="s">
        <v>11</v>
      </c>
      <c r="E39" s="85"/>
    </row>
    <row r="40" spans="1:6" outlineLevel="1" x14ac:dyDescent="0.25">
      <c r="A40" s="146"/>
      <c r="B40" s="147"/>
      <c r="C40" s="147"/>
      <c r="D40" s="76" t="s">
        <v>12</v>
      </c>
      <c r="E40" s="85"/>
    </row>
    <row r="41" spans="1:6" outlineLevel="1" x14ac:dyDescent="0.25">
      <c r="A41" s="146"/>
      <c r="B41" s="147"/>
      <c r="C41" s="147"/>
      <c r="D41" s="76" t="s">
        <v>13</v>
      </c>
      <c r="E41" s="85"/>
    </row>
    <row r="42" spans="1:6" outlineLevel="1" x14ac:dyDescent="0.25">
      <c r="A42" s="146"/>
      <c r="B42" s="147"/>
      <c r="C42" s="147"/>
      <c r="D42" s="76" t="s">
        <v>14</v>
      </c>
      <c r="E42" s="85"/>
    </row>
    <row r="43" spans="1:6" ht="15.75" outlineLevel="1" thickBot="1" x14ac:dyDescent="0.3">
      <c r="A43" s="146"/>
      <c r="B43" s="147"/>
      <c r="C43" s="147"/>
      <c r="D43" s="77" t="s">
        <v>15</v>
      </c>
      <c r="E43" s="86"/>
    </row>
    <row r="44" spans="1:6" outlineLevel="1" x14ac:dyDescent="0.25">
      <c r="A44" s="146" t="s">
        <v>58</v>
      </c>
      <c r="B44" s="147" t="s">
        <v>44</v>
      </c>
      <c r="C44" s="147">
        <v>637001</v>
      </c>
      <c r="D44" s="75" t="s">
        <v>6</v>
      </c>
      <c r="E44" s="85"/>
      <c r="F44" s="87"/>
    </row>
    <row r="45" spans="1:6" outlineLevel="1" x14ac:dyDescent="0.25">
      <c r="A45" s="146"/>
      <c r="B45" s="147"/>
      <c r="C45" s="147"/>
      <c r="D45" s="76" t="s">
        <v>7</v>
      </c>
      <c r="E45" s="85"/>
    </row>
    <row r="46" spans="1:6" outlineLevel="1" x14ac:dyDescent="0.25">
      <c r="A46" s="146"/>
      <c r="B46" s="147"/>
      <c r="C46" s="147"/>
      <c r="D46" s="76" t="s">
        <v>8</v>
      </c>
      <c r="E46" s="85"/>
    </row>
    <row r="47" spans="1:6" outlineLevel="1" x14ac:dyDescent="0.25">
      <c r="A47" s="146"/>
      <c r="B47" s="147"/>
      <c r="C47" s="147"/>
      <c r="D47" s="76" t="s">
        <v>9</v>
      </c>
      <c r="E47" s="85"/>
    </row>
    <row r="48" spans="1:6" outlineLevel="1" x14ac:dyDescent="0.25">
      <c r="A48" s="146"/>
      <c r="B48" s="147"/>
      <c r="C48" s="147"/>
      <c r="D48" s="76" t="s">
        <v>10</v>
      </c>
      <c r="E48" s="85"/>
    </row>
    <row r="49" spans="1:5" outlineLevel="1" x14ac:dyDescent="0.25">
      <c r="A49" s="146"/>
      <c r="B49" s="147"/>
      <c r="C49" s="147"/>
      <c r="D49" s="76" t="s">
        <v>11</v>
      </c>
      <c r="E49" s="85"/>
    </row>
    <row r="50" spans="1:5" outlineLevel="1" x14ac:dyDescent="0.25">
      <c r="A50" s="146"/>
      <c r="B50" s="147"/>
      <c r="C50" s="147"/>
      <c r="D50" s="76" t="s">
        <v>12</v>
      </c>
      <c r="E50" s="85"/>
    </row>
    <row r="51" spans="1:5" outlineLevel="1" x14ac:dyDescent="0.25">
      <c r="A51" s="146"/>
      <c r="B51" s="147"/>
      <c r="C51" s="147"/>
      <c r="D51" s="76" t="s">
        <v>13</v>
      </c>
      <c r="E51" s="85"/>
    </row>
    <row r="52" spans="1:5" outlineLevel="1" x14ac:dyDescent="0.25">
      <c r="A52" s="146"/>
      <c r="B52" s="147"/>
      <c r="C52" s="147"/>
      <c r="D52" s="76" t="s">
        <v>14</v>
      </c>
      <c r="E52" s="85"/>
    </row>
    <row r="53" spans="1:5" ht="15.75" outlineLevel="1" thickBot="1" x14ac:dyDescent="0.3">
      <c r="A53" s="146"/>
      <c r="B53" s="147"/>
      <c r="C53" s="147"/>
      <c r="D53" s="77" t="s">
        <v>15</v>
      </c>
      <c r="E53" s="86"/>
    </row>
  </sheetData>
  <mergeCells count="17">
    <mergeCell ref="A14:A23"/>
    <mergeCell ref="B14:B23"/>
    <mergeCell ref="C14:C23"/>
    <mergeCell ref="A1:D1"/>
    <mergeCell ref="A3:C3"/>
    <mergeCell ref="A4:A13"/>
    <mergeCell ref="B4:B13"/>
    <mergeCell ref="C4:C13"/>
    <mergeCell ref="A44:A53"/>
    <mergeCell ref="B44:B53"/>
    <mergeCell ref="C44:C53"/>
    <mergeCell ref="A24:A33"/>
    <mergeCell ref="B24:B33"/>
    <mergeCell ref="C24:C33"/>
    <mergeCell ref="A34:A43"/>
    <mergeCell ref="B34:B43"/>
    <mergeCell ref="C34:C4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outlinePr summaryBelow="0" summaryRight="0"/>
  </sheetPr>
  <dimension ref="A1:F170"/>
  <sheetViews>
    <sheetView topLeftCell="A85" zoomScale="115" zoomScaleNormal="115" workbookViewId="0">
      <selection activeCell="G105" sqref="G105"/>
    </sheetView>
  </sheetViews>
  <sheetFormatPr defaultColWidth="8.85546875" defaultRowHeight="15" outlineLevelRow="2" x14ac:dyDescent="0.25"/>
  <cols>
    <col min="1" max="1" width="22.42578125" customWidth="1"/>
    <col min="2" max="2" width="23.28515625" customWidth="1"/>
    <col min="3" max="3" width="22.42578125" customWidth="1"/>
    <col min="5" max="5" width="17.85546875" customWidth="1"/>
  </cols>
  <sheetData>
    <row r="1" spans="1:6" ht="35.25" customHeight="1" thickBot="1" x14ac:dyDescent="0.4">
      <c r="A1" s="148" t="s">
        <v>65</v>
      </c>
      <c r="B1" s="148"/>
      <c r="C1" s="148"/>
      <c r="D1" s="149"/>
      <c r="E1" s="16" t="s">
        <v>16</v>
      </c>
    </row>
    <row r="2" spans="1:6" ht="15.75" thickBot="1" x14ac:dyDescent="0.3">
      <c r="A2" s="70" t="s">
        <v>0</v>
      </c>
      <c r="B2" s="71" t="s">
        <v>41</v>
      </c>
      <c r="C2" s="71" t="s">
        <v>40</v>
      </c>
      <c r="D2" s="71" t="s">
        <v>3</v>
      </c>
      <c r="E2" s="72"/>
    </row>
    <row r="3" spans="1:6" ht="15.75" thickBot="1" x14ac:dyDescent="0.3">
      <c r="A3" s="153" t="s">
        <v>95</v>
      </c>
      <c r="B3" s="154"/>
      <c r="C3" s="154"/>
      <c r="D3" s="79"/>
      <c r="E3" s="100">
        <f>E4+E25</f>
        <v>750000</v>
      </c>
    </row>
    <row r="4" spans="1:6" ht="15.75" outlineLevel="1" thickBot="1" x14ac:dyDescent="0.3">
      <c r="A4" s="72" t="s">
        <v>72</v>
      </c>
      <c r="B4" s="72"/>
      <c r="C4" s="72"/>
      <c r="D4" s="74"/>
      <c r="E4" s="100">
        <f>SUM(E5:E24)</f>
        <v>750000</v>
      </c>
    </row>
    <row r="5" spans="1:6" outlineLevel="2" x14ac:dyDescent="0.25">
      <c r="A5" s="146" t="s">
        <v>38</v>
      </c>
      <c r="B5" s="147" t="s">
        <v>39</v>
      </c>
      <c r="C5" s="147">
        <v>711003</v>
      </c>
      <c r="D5" s="75" t="s">
        <v>6</v>
      </c>
      <c r="E5" s="81"/>
    </row>
    <row r="6" spans="1:6" outlineLevel="2" x14ac:dyDescent="0.25">
      <c r="A6" s="146"/>
      <c r="B6" s="147"/>
      <c r="C6" s="147"/>
      <c r="D6" s="76" t="s">
        <v>7</v>
      </c>
      <c r="E6" s="82"/>
    </row>
    <row r="7" spans="1:6" outlineLevel="2" x14ac:dyDescent="0.25">
      <c r="A7" s="146"/>
      <c r="B7" s="147"/>
      <c r="C7" s="147"/>
      <c r="D7" s="76" t="s">
        <v>8</v>
      </c>
      <c r="E7" s="82"/>
    </row>
    <row r="8" spans="1:6" outlineLevel="2" x14ac:dyDescent="0.25">
      <c r="A8" s="146"/>
      <c r="B8" s="147"/>
      <c r="C8" s="147"/>
      <c r="D8" s="76" t="s">
        <v>9</v>
      </c>
      <c r="E8" s="82"/>
    </row>
    <row r="9" spans="1:6" outlineLevel="2" x14ac:dyDescent="0.25">
      <c r="A9" s="146"/>
      <c r="B9" s="147"/>
      <c r="C9" s="147"/>
      <c r="D9" s="76" t="s">
        <v>10</v>
      </c>
      <c r="E9" s="82"/>
    </row>
    <row r="10" spans="1:6" outlineLevel="2" x14ac:dyDescent="0.25">
      <c r="A10" s="146"/>
      <c r="B10" s="147"/>
      <c r="C10" s="147"/>
      <c r="D10" s="76" t="s">
        <v>11</v>
      </c>
      <c r="E10" s="82"/>
    </row>
    <row r="11" spans="1:6" outlineLevel="2" x14ac:dyDescent="0.25">
      <c r="A11" s="146"/>
      <c r="B11" s="147"/>
      <c r="C11" s="147"/>
      <c r="D11" s="76" t="s">
        <v>12</v>
      </c>
      <c r="E11" s="82"/>
    </row>
    <row r="12" spans="1:6" outlineLevel="2" x14ac:dyDescent="0.25">
      <c r="A12" s="146"/>
      <c r="B12" s="147"/>
      <c r="C12" s="147"/>
      <c r="D12" s="76" t="s">
        <v>13</v>
      </c>
      <c r="E12" s="82"/>
    </row>
    <row r="13" spans="1:6" outlineLevel="2" x14ac:dyDescent="0.25">
      <c r="A13" s="146"/>
      <c r="B13" s="147"/>
      <c r="C13" s="147"/>
      <c r="D13" s="76" t="s">
        <v>14</v>
      </c>
      <c r="E13" s="82"/>
    </row>
    <row r="14" spans="1:6" ht="15.75" outlineLevel="2" thickBot="1" x14ac:dyDescent="0.3">
      <c r="A14" s="146"/>
      <c r="B14" s="147"/>
      <c r="C14" s="147"/>
      <c r="D14" s="77" t="s">
        <v>15</v>
      </c>
      <c r="E14" s="82"/>
    </row>
    <row r="15" spans="1:6" outlineLevel="2" x14ac:dyDescent="0.25">
      <c r="A15" s="146" t="s">
        <v>38</v>
      </c>
      <c r="B15" s="147" t="s">
        <v>44</v>
      </c>
      <c r="C15" s="147">
        <v>633013</v>
      </c>
      <c r="D15" s="75" t="s">
        <v>6</v>
      </c>
      <c r="E15" s="88">
        <v>750000</v>
      </c>
      <c r="F15" t="s">
        <v>109</v>
      </c>
    </row>
    <row r="16" spans="1:6" outlineLevel="2" x14ac:dyDescent="0.25">
      <c r="A16" s="146"/>
      <c r="B16" s="147"/>
      <c r="C16" s="147"/>
      <c r="D16" s="76" t="s">
        <v>7</v>
      </c>
      <c r="E16" s="82"/>
    </row>
    <row r="17" spans="1:5" outlineLevel="2" x14ac:dyDescent="0.25">
      <c r="A17" s="146"/>
      <c r="B17" s="147"/>
      <c r="C17" s="147"/>
      <c r="D17" s="76" t="s">
        <v>8</v>
      </c>
      <c r="E17" s="82"/>
    </row>
    <row r="18" spans="1:5" outlineLevel="2" x14ac:dyDescent="0.25">
      <c r="A18" s="146"/>
      <c r="B18" s="147"/>
      <c r="C18" s="147"/>
      <c r="D18" s="76" t="s">
        <v>9</v>
      </c>
      <c r="E18" s="82"/>
    </row>
    <row r="19" spans="1:5" outlineLevel="2" x14ac:dyDescent="0.25">
      <c r="A19" s="146"/>
      <c r="B19" s="147"/>
      <c r="C19" s="147"/>
      <c r="D19" s="76" t="s">
        <v>10</v>
      </c>
      <c r="E19" s="82"/>
    </row>
    <row r="20" spans="1:5" outlineLevel="2" x14ac:dyDescent="0.25">
      <c r="A20" s="146"/>
      <c r="B20" s="147"/>
      <c r="C20" s="147"/>
      <c r="D20" s="76" t="s">
        <v>11</v>
      </c>
      <c r="E20" s="82"/>
    </row>
    <row r="21" spans="1:5" outlineLevel="2" x14ac:dyDescent="0.25">
      <c r="A21" s="146"/>
      <c r="B21" s="147"/>
      <c r="C21" s="147"/>
      <c r="D21" s="76" t="s">
        <v>12</v>
      </c>
      <c r="E21" s="82"/>
    </row>
    <row r="22" spans="1:5" outlineLevel="2" x14ac:dyDescent="0.25">
      <c r="A22" s="146"/>
      <c r="B22" s="147"/>
      <c r="C22" s="147"/>
      <c r="D22" s="76" t="s">
        <v>13</v>
      </c>
      <c r="E22" s="82"/>
    </row>
    <row r="23" spans="1:5" outlineLevel="2" x14ac:dyDescent="0.25">
      <c r="A23" s="146"/>
      <c r="B23" s="147"/>
      <c r="C23" s="147"/>
      <c r="D23" s="76" t="s">
        <v>14</v>
      </c>
      <c r="E23" s="82"/>
    </row>
    <row r="24" spans="1:5" ht="15.75" outlineLevel="2" thickBot="1" x14ac:dyDescent="0.3">
      <c r="A24" s="146"/>
      <c r="B24" s="147"/>
      <c r="C24" s="147"/>
      <c r="D24" s="77" t="s">
        <v>15</v>
      </c>
      <c r="E24" s="83"/>
    </row>
    <row r="25" spans="1:5" ht="15.75" outlineLevel="1" thickBot="1" x14ac:dyDescent="0.3">
      <c r="A25" s="72" t="s">
        <v>73</v>
      </c>
      <c r="B25" s="72"/>
      <c r="C25" s="72"/>
      <c r="D25" s="74"/>
      <c r="E25" s="88">
        <f t="shared" ref="E25" si="0">SUM(E26:E55)</f>
        <v>0</v>
      </c>
    </row>
    <row r="26" spans="1:5" outlineLevel="2" x14ac:dyDescent="0.25">
      <c r="A26" s="146" t="s">
        <v>42</v>
      </c>
      <c r="B26" s="147" t="s">
        <v>39</v>
      </c>
      <c r="C26" s="147">
        <v>711003</v>
      </c>
      <c r="D26" s="75" t="s">
        <v>6</v>
      </c>
      <c r="E26" s="84"/>
    </row>
    <row r="27" spans="1:5" outlineLevel="2" x14ac:dyDescent="0.25">
      <c r="A27" s="146"/>
      <c r="B27" s="147"/>
      <c r="C27" s="147"/>
      <c r="D27" s="76" t="s">
        <v>7</v>
      </c>
      <c r="E27" s="85"/>
    </row>
    <row r="28" spans="1:5" outlineLevel="2" x14ac:dyDescent="0.25">
      <c r="A28" s="146"/>
      <c r="B28" s="147"/>
      <c r="C28" s="147"/>
      <c r="D28" s="76" t="s">
        <v>8</v>
      </c>
      <c r="E28" s="85"/>
    </row>
    <row r="29" spans="1:5" outlineLevel="2" x14ac:dyDescent="0.25">
      <c r="A29" s="146"/>
      <c r="B29" s="147"/>
      <c r="C29" s="147"/>
      <c r="D29" s="76" t="s">
        <v>9</v>
      </c>
      <c r="E29" s="85"/>
    </row>
    <row r="30" spans="1:5" outlineLevel="2" x14ac:dyDescent="0.25">
      <c r="A30" s="146"/>
      <c r="B30" s="147"/>
      <c r="C30" s="147"/>
      <c r="D30" s="76" t="s">
        <v>10</v>
      </c>
      <c r="E30" s="85"/>
    </row>
    <row r="31" spans="1:5" outlineLevel="2" x14ac:dyDescent="0.25">
      <c r="A31" s="146"/>
      <c r="B31" s="147"/>
      <c r="C31" s="147"/>
      <c r="D31" s="76" t="s">
        <v>11</v>
      </c>
      <c r="E31" s="85"/>
    </row>
    <row r="32" spans="1:5" outlineLevel="2" x14ac:dyDescent="0.25">
      <c r="A32" s="146"/>
      <c r="B32" s="147"/>
      <c r="C32" s="147"/>
      <c r="D32" s="76" t="s">
        <v>12</v>
      </c>
      <c r="E32" s="85"/>
    </row>
    <row r="33" spans="1:5" outlineLevel="2" x14ac:dyDescent="0.25">
      <c r="A33" s="146"/>
      <c r="B33" s="147"/>
      <c r="C33" s="147"/>
      <c r="D33" s="76" t="s">
        <v>13</v>
      </c>
      <c r="E33" s="85"/>
    </row>
    <row r="34" spans="1:5" outlineLevel="2" x14ac:dyDescent="0.25">
      <c r="A34" s="146"/>
      <c r="B34" s="147"/>
      <c r="C34" s="147"/>
      <c r="D34" s="76" t="s">
        <v>14</v>
      </c>
      <c r="E34" s="85"/>
    </row>
    <row r="35" spans="1:5" ht="15.75" outlineLevel="2" thickBot="1" x14ac:dyDescent="0.3">
      <c r="A35" s="146"/>
      <c r="B35" s="147"/>
      <c r="C35" s="147"/>
      <c r="D35" s="77" t="s">
        <v>15</v>
      </c>
      <c r="E35" s="86"/>
    </row>
    <row r="36" spans="1:5" outlineLevel="2" x14ac:dyDescent="0.25">
      <c r="A36" s="146" t="s">
        <v>42</v>
      </c>
      <c r="B36" s="147" t="s">
        <v>44</v>
      </c>
      <c r="C36" s="147">
        <v>633013</v>
      </c>
      <c r="D36" s="75" t="s">
        <v>6</v>
      </c>
      <c r="E36" s="85"/>
    </row>
    <row r="37" spans="1:5" outlineLevel="2" x14ac:dyDescent="0.25">
      <c r="A37" s="146"/>
      <c r="B37" s="147"/>
      <c r="C37" s="147"/>
      <c r="D37" s="76" t="s">
        <v>7</v>
      </c>
      <c r="E37" s="85"/>
    </row>
    <row r="38" spans="1:5" outlineLevel="2" x14ac:dyDescent="0.25">
      <c r="A38" s="146"/>
      <c r="B38" s="147"/>
      <c r="C38" s="147"/>
      <c r="D38" s="76" t="s">
        <v>8</v>
      </c>
      <c r="E38" s="85"/>
    </row>
    <row r="39" spans="1:5" outlineLevel="2" x14ac:dyDescent="0.25">
      <c r="A39" s="146"/>
      <c r="B39" s="147"/>
      <c r="C39" s="147"/>
      <c r="D39" s="76" t="s">
        <v>9</v>
      </c>
      <c r="E39" s="85"/>
    </row>
    <row r="40" spans="1:5" outlineLevel="2" x14ac:dyDescent="0.25">
      <c r="A40" s="146"/>
      <c r="B40" s="147"/>
      <c r="C40" s="147"/>
      <c r="D40" s="76" t="s">
        <v>10</v>
      </c>
      <c r="E40" s="85"/>
    </row>
    <row r="41" spans="1:5" outlineLevel="2" x14ac:dyDescent="0.25">
      <c r="A41" s="146"/>
      <c r="B41" s="147"/>
      <c r="C41" s="147"/>
      <c r="D41" s="76" t="s">
        <v>11</v>
      </c>
      <c r="E41" s="85"/>
    </row>
    <row r="42" spans="1:5" outlineLevel="2" x14ac:dyDescent="0.25">
      <c r="A42" s="146"/>
      <c r="B42" s="147"/>
      <c r="C42" s="147"/>
      <c r="D42" s="76" t="s">
        <v>12</v>
      </c>
      <c r="E42" s="85"/>
    </row>
    <row r="43" spans="1:5" outlineLevel="2" x14ac:dyDescent="0.25">
      <c r="A43" s="146"/>
      <c r="B43" s="147"/>
      <c r="C43" s="147"/>
      <c r="D43" s="76" t="s">
        <v>13</v>
      </c>
      <c r="E43" s="85"/>
    </row>
    <row r="44" spans="1:5" outlineLevel="2" x14ac:dyDescent="0.25">
      <c r="A44" s="146"/>
      <c r="B44" s="147"/>
      <c r="C44" s="147"/>
      <c r="D44" s="76" t="s">
        <v>14</v>
      </c>
      <c r="E44" s="85"/>
    </row>
    <row r="45" spans="1:5" ht="15.75" outlineLevel="2" thickBot="1" x14ac:dyDescent="0.3">
      <c r="A45" s="146"/>
      <c r="B45" s="147"/>
      <c r="C45" s="147"/>
      <c r="D45" s="77" t="s">
        <v>15</v>
      </c>
      <c r="E45" s="86"/>
    </row>
    <row r="46" spans="1:5" outlineLevel="2" x14ac:dyDescent="0.25">
      <c r="A46" s="146" t="s">
        <v>43</v>
      </c>
      <c r="B46" s="147" t="s">
        <v>44</v>
      </c>
      <c r="C46" s="147">
        <v>637001</v>
      </c>
      <c r="D46" s="75" t="s">
        <v>6</v>
      </c>
      <c r="E46" s="85"/>
    </row>
    <row r="47" spans="1:5" outlineLevel="2" x14ac:dyDescent="0.25">
      <c r="A47" s="146"/>
      <c r="B47" s="147"/>
      <c r="C47" s="147"/>
      <c r="D47" s="76" t="s">
        <v>7</v>
      </c>
      <c r="E47" s="85"/>
    </row>
    <row r="48" spans="1:5" outlineLevel="2" x14ac:dyDescent="0.25">
      <c r="A48" s="146"/>
      <c r="B48" s="147"/>
      <c r="C48" s="147"/>
      <c r="D48" s="76" t="s">
        <v>8</v>
      </c>
      <c r="E48" s="85"/>
    </row>
    <row r="49" spans="1:6" outlineLevel="2" x14ac:dyDescent="0.25">
      <c r="A49" s="146"/>
      <c r="B49" s="147"/>
      <c r="C49" s="147"/>
      <c r="D49" s="76" t="s">
        <v>9</v>
      </c>
      <c r="E49" s="85"/>
    </row>
    <row r="50" spans="1:6" outlineLevel="2" x14ac:dyDescent="0.25">
      <c r="A50" s="146"/>
      <c r="B50" s="147"/>
      <c r="C50" s="147"/>
      <c r="D50" s="76" t="s">
        <v>10</v>
      </c>
      <c r="E50" s="85"/>
    </row>
    <row r="51" spans="1:6" outlineLevel="2" x14ac:dyDescent="0.25">
      <c r="A51" s="146"/>
      <c r="B51" s="147"/>
      <c r="C51" s="147"/>
      <c r="D51" s="76" t="s">
        <v>11</v>
      </c>
      <c r="E51" s="85"/>
    </row>
    <row r="52" spans="1:6" outlineLevel="2" x14ac:dyDescent="0.25">
      <c r="A52" s="146"/>
      <c r="B52" s="147"/>
      <c r="C52" s="147"/>
      <c r="D52" s="76" t="s">
        <v>12</v>
      </c>
      <c r="E52" s="85"/>
    </row>
    <row r="53" spans="1:6" outlineLevel="2" x14ac:dyDescent="0.25">
      <c r="A53" s="146"/>
      <c r="B53" s="147"/>
      <c r="C53" s="147"/>
      <c r="D53" s="76" t="s">
        <v>13</v>
      </c>
      <c r="E53" s="85"/>
    </row>
    <row r="54" spans="1:6" outlineLevel="2" x14ac:dyDescent="0.25">
      <c r="A54" s="146"/>
      <c r="B54" s="147"/>
      <c r="C54" s="147"/>
      <c r="D54" s="76" t="s">
        <v>14</v>
      </c>
      <c r="E54" s="85"/>
    </row>
    <row r="55" spans="1:6" ht="15.75" outlineLevel="2" thickBot="1" x14ac:dyDescent="0.3">
      <c r="A55" s="146"/>
      <c r="B55" s="147"/>
      <c r="C55" s="147"/>
      <c r="D55" s="76" t="s">
        <v>15</v>
      </c>
      <c r="E55" s="86"/>
    </row>
    <row r="56" spans="1:6" ht="15.75" thickBot="1" x14ac:dyDescent="0.3">
      <c r="A56" s="150" t="s">
        <v>45</v>
      </c>
      <c r="B56" s="151"/>
      <c r="C56" s="151"/>
      <c r="D56" s="73"/>
      <c r="E56" s="100">
        <f t="shared" ref="E56" si="1">E57+E78</f>
        <v>16356200</v>
      </c>
    </row>
    <row r="57" spans="1:6" ht="15.75" outlineLevel="1" thickBot="1" x14ac:dyDescent="0.3">
      <c r="A57" s="72" t="s">
        <v>72</v>
      </c>
      <c r="B57" s="72"/>
      <c r="C57" s="72"/>
      <c r="D57" s="74"/>
      <c r="E57" s="100">
        <f t="shared" ref="E57" si="2">SUM(E58:E77)</f>
        <v>185000</v>
      </c>
    </row>
    <row r="58" spans="1:6" outlineLevel="2" x14ac:dyDescent="0.25">
      <c r="A58" s="146" t="s">
        <v>46</v>
      </c>
      <c r="B58" s="147" t="s">
        <v>47</v>
      </c>
      <c r="C58" s="147">
        <v>635009</v>
      </c>
      <c r="D58" s="75" t="s">
        <v>6</v>
      </c>
      <c r="E58" s="88">
        <v>0</v>
      </c>
      <c r="F58" s="99" t="s">
        <v>125</v>
      </c>
    </row>
    <row r="59" spans="1:6" outlineLevel="2" x14ac:dyDescent="0.25">
      <c r="A59" s="146"/>
      <c r="B59" s="147"/>
      <c r="C59" s="147"/>
      <c r="D59" s="76" t="s">
        <v>7</v>
      </c>
      <c r="E59" s="88"/>
    </row>
    <row r="60" spans="1:6" outlineLevel="2" x14ac:dyDescent="0.25">
      <c r="A60" s="146"/>
      <c r="B60" s="147"/>
      <c r="C60" s="147"/>
      <c r="D60" s="76" t="s">
        <v>8</v>
      </c>
      <c r="E60" s="88"/>
    </row>
    <row r="61" spans="1:6" outlineLevel="2" x14ac:dyDescent="0.25">
      <c r="A61" s="146"/>
      <c r="B61" s="147"/>
      <c r="C61" s="147"/>
      <c r="D61" s="76" t="s">
        <v>9</v>
      </c>
      <c r="E61" s="88"/>
    </row>
    <row r="62" spans="1:6" outlineLevel="2" x14ac:dyDescent="0.25">
      <c r="A62" s="146"/>
      <c r="B62" s="147"/>
      <c r="C62" s="147"/>
      <c r="D62" s="76" t="s">
        <v>10</v>
      </c>
      <c r="E62" s="88"/>
    </row>
    <row r="63" spans="1:6" outlineLevel="2" x14ac:dyDescent="0.25">
      <c r="A63" s="146"/>
      <c r="B63" s="147"/>
      <c r="C63" s="147"/>
      <c r="D63" s="76" t="s">
        <v>11</v>
      </c>
      <c r="E63" s="88"/>
    </row>
    <row r="64" spans="1:6" outlineLevel="2" x14ac:dyDescent="0.25">
      <c r="A64" s="146"/>
      <c r="B64" s="147"/>
      <c r="C64" s="147"/>
      <c r="D64" s="76" t="s">
        <v>12</v>
      </c>
      <c r="E64" s="88"/>
    </row>
    <row r="65" spans="1:6" outlineLevel="2" x14ac:dyDescent="0.25">
      <c r="A65" s="146"/>
      <c r="B65" s="147"/>
      <c r="C65" s="147"/>
      <c r="D65" s="76" t="s">
        <v>13</v>
      </c>
      <c r="E65" s="88"/>
    </row>
    <row r="66" spans="1:6" outlineLevel="2" x14ac:dyDescent="0.25">
      <c r="A66" s="146"/>
      <c r="B66" s="147"/>
      <c r="C66" s="147"/>
      <c r="D66" s="76" t="s">
        <v>14</v>
      </c>
      <c r="E66" s="88"/>
    </row>
    <row r="67" spans="1:6" ht="15.75" outlineLevel="2" thickBot="1" x14ac:dyDescent="0.3">
      <c r="A67" s="146"/>
      <c r="B67" s="147"/>
      <c r="C67" s="147"/>
      <c r="D67" s="77" t="s">
        <v>15</v>
      </c>
      <c r="E67" s="88"/>
    </row>
    <row r="68" spans="1:6" outlineLevel="2" x14ac:dyDescent="0.25">
      <c r="A68" s="146" t="s">
        <v>48</v>
      </c>
      <c r="B68" s="147" t="s">
        <v>39</v>
      </c>
      <c r="C68" s="147">
        <v>718006</v>
      </c>
      <c r="D68" s="75" t="s">
        <v>6</v>
      </c>
      <c r="E68" s="88">
        <v>185000</v>
      </c>
    </row>
    <row r="69" spans="1:6" outlineLevel="2" x14ac:dyDescent="0.25">
      <c r="A69" s="146"/>
      <c r="B69" s="147"/>
      <c r="C69" s="147"/>
      <c r="D69" s="76" t="s">
        <v>7</v>
      </c>
      <c r="E69" s="88">
        <v>0</v>
      </c>
    </row>
    <row r="70" spans="1:6" outlineLevel="2" x14ac:dyDescent="0.25">
      <c r="A70" s="146"/>
      <c r="B70" s="147"/>
      <c r="C70" s="147"/>
      <c r="D70" s="76" t="s">
        <v>8</v>
      </c>
      <c r="E70" s="88">
        <v>0</v>
      </c>
    </row>
    <row r="71" spans="1:6" outlineLevel="2" x14ac:dyDescent="0.25">
      <c r="A71" s="146"/>
      <c r="B71" s="147"/>
      <c r="C71" s="147"/>
      <c r="D71" s="76" t="s">
        <v>9</v>
      </c>
      <c r="E71" s="88">
        <v>0</v>
      </c>
    </row>
    <row r="72" spans="1:6" outlineLevel="2" x14ac:dyDescent="0.25">
      <c r="A72" s="146"/>
      <c r="B72" s="147"/>
      <c r="C72" s="147"/>
      <c r="D72" s="76" t="s">
        <v>10</v>
      </c>
      <c r="E72" s="88">
        <v>0</v>
      </c>
    </row>
    <row r="73" spans="1:6" outlineLevel="2" x14ac:dyDescent="0.25">
      <c r="A73" s="146"/>
      <c r="B73" s="147"/>
      <c r="C73" s="147"/>
      <c r="D73" s="76" t="s">
        <v>11</v>
      </c>
      <c r="E73" s="88">
        <v>0</v>
      </c>
    </row>
    <row r="74" spans="1:6" outlineLevel="2" x14ac:dyDescent="0.25">
      <c r="A74" s="146"/>
      <c r="B74" s="147"/>
      <c r="C74" s="147"/>
      <c r="D74" s="76" t="s">
        <v>12</v>
      </c>
      <c r="E74" s="88">
        <v>0</v>
      </c>
    </row>
    <row r="75" spans="1:6" outlineLevel="2" x14ac:dyDescent="0.25">
      <c r="A75" s="146"/>
      <c r="B75" s="147"/>
      <c r="C75" s="147"/>
      <c r="D75" s="76" t="s">
        <v>13</v>
      </c>
      <c r="E75" s="88">
        <v>0</v>
      </c>
    </row>
    <row r="76" spans="1:6" outlineLevel="2" x14ac:dyDescent="0.25">
      <c r="A76" s="146"/>
      <c r="B76" s="147"/>
      <c r="C76" s="147"/>
      <c r="D76" s="76" t="s">
        <v>14</v>
      </c>
      <c r="E76" s="88">
        <v>0</v>
      </c>
    </row>
    <row r="77" spans="1:6" ht="15.75" outlineLevel="2" thickBot="1" x14ac:dyDescent="0.3">
      <c r="A77" s="146"/>
      <c r="B77" s="147"/>
      <c r="C77" s="147"/>
      <c r="D77" s="77" t="s">
        <v>15</v>
      </c>
      <c r="E77" s="88">
        <v>0</v>
      </c>
    </row>
    <row r="78" spans="1:6" ht="15.75" outlineLevel="1" thickBot="1" x14ac:dyDescent="0.3">
      <c r="A78" s="72" t="s">
        <v>73</v>
      </c>
      <c r="B78" s="72"/>
      <c r="C78" s="72"/>
      <c r="D78" s="74"/>
      <c r="E78" s="100">
        <f t="shared" ref="E78" si="3">SUM(E79:E128)</f>
        <v>16171200</v>
      </c>
    </row>
    <row r="79" spans="1:6" outlineLevel="2" x14ac:dyDescent="0.25">
      <c r="A79" s="146" t="s">
        <v>49</v>
      </c>
      <c r="B79" s="147" t="s">
        <v>47</v>
      </c>
      <c r="C79" s="147">
        <v>635009</v>
      </c>
      <c r="D79" s="75" t="s">
        <v>6</v>
      </c>
      <c r="E79" s="88">
        <v>286560</v>
      </c>
      <c r="F79" s="99"/>
    </row>
    <row r="80" spans="1:6" outlineLevel="2" x14ac:dyDescent="0.25">
      <c r="A80" s="146"/>
      <c r="B80" s="147"/>
      <c r="C80" s="147"/>
      <c r="D80" s="76" t="s">
        <v>7</v>
      </c>
      <c r="E80" s="88">
        <v>286560</v>
      </c>
      <c r="F80" s="99"/>
    </row>
    <row r="81" spans="1:5" outlineLevel="2" x14ac:dyDescent="0.25">
      <c r="A81" s="146"/>
      <c r="B81" s="147"/>
      <c r="C81" s="147"/>
      <c r="D81" s="76" t="s">
        <v>8</v>
      </c>
      <c r="E81" s="88">
        <v>286560</v>
      </c>
    </row>
    <row r="82" spans="1:5" outlineLevel="2" x14ac:dyDescent="0.25">
      <c r="A82" s="146"/>
      <c r="B82" s="147"/>
      <c r="C82" s="147"/>
      <c r="D82" s="76" t="s">
        <v>9</v>
      </c>
      <c r="E82" s="88">
        <v>286560</v>
      </c>
    </row>
    <row r="83" spans="1:5" outlineLevel="2" x14ac:dyDescent="0.25">
      <c r="A83" s="146"/>
      <c r="B83" s="147"/>
      <c r="C83" s="147"/>
      <c r="D83" s="76" t="s">
        <v>10</v>
      </c>
      <c r="E83" s="88">
        <v>286560</v>
      </c>
    </row>
    <row r="84" spans="1:5" outlineLevel="2" x14ac:dyDescent="0.25">
      <c r="A84" s="146"/>
      <c r="B84" s="147"/>
      <c r="C84" s="147"/>
      <c r="D84" s="76" t="s">
        <v>11</v>
      </c>
      <c r="E84" s="88">
        <v>286560</v>
      </c>
    </row>
    <row r="85" spans="1:5" outlineLevel="2" x14ac:dyDescent="0.25">
      <c r="A85" s="146"/>
      <c r="B85" s="147"/>
      <c r="C85" s="147"/>
      <c r="D85" s="76" t="s">
        <v>12</v>
      </c>
      <c r="E85" s="88">
        <v>286560</v>
      </c>
    </row>
    <row r="86" spans="1:5" outlineLevel="2" x14ac:dyDescent="0.25">
      <c r="A86" s="146"/>
      <c r="B86" s="147"/>
      <c r="C86" s="147"/>
      <c r="D86" s="76" t="s">
        <v>13</v>
      </c>
      <c r="E86" s="88">
        <v>286560</v>
      </c>
    </row>
    <row r="87" spans="1:5" outlineLevel="2" x14ac:dyDescent="0.25">
      <c r="A87" s="146"/>
      <c r="B87" s="147"/>
      <c r="C87" s="147"/>
      <c r="D87" s="76" t="s">
        <v>14</v>
      </c>
      <c r="E87" s="88">
        <v>286560</v>
      </c>
    </row>
    <row r="88" spans="1:5" ht="15.75" outlineLevel="2" thickBot="1" x14ac:dyDescent="0.3">
      <c r="A88" s="146"/>
      <c r="B88" s="147"/>
      <c r="C88" s="147"/>
      <c r="D88" s="77" t="s">
        <v>15</v>
      </c>
      <c r="E88" s="88">
        <v>286560</v>
      </c>
    </row>
    <row r="89" spans="1:5" outlineLevel="2" x14ac:dyDescent="0.25">
      <c r="A89" s="146" t="s">
        <v>50</v>
      </c>
      <c r="B89" s="147" t="s">
        <v>44</v>
      </c>
      <c r="C89" s="147">
        <v>637005</v>
      </c>
      <c r="D89" s="75" t="s">
        <v>6</v>
      </c>
      <c r="E89" s="88">
        <v>286560</v>
      </c>
    </row>
    <row r="90" spans="1:5" outlineLevel="2" x14ac:dyDescent="0.25">
      <c r="A90" s="146"/>
      <c r="B90" s="147"/>
      <c r="C90" s="147"/>
      <c r="D90" s="76" t="s">
        <v>7</v>
      </c>
      <c r="E90" s="88">
        <v>286560</v>
      </c>
    </row>
    <row r="91" spans="1:5" outlineLevel="2" x14ac:dyDescent="0.25">
      <c r="A91" s="146"/>
      <c r="B91" s="147"/>
      <c r="C91" s="147"/>
      <c r="D91" s="76" t="s">
        <v>8</v>
      </c>
      <c r="E91" s="88">
        <v>286560</v>
      </c>
    </row>
    <row r="92" spans="1:5" outlineLevel="2" x14ac:dyDescent="0.25">
      <c r="A92" s="146"/>
      <c r="B92" s="147"/>
      <c r="C92" s="147"/>
      <c r="D92" s="76" t="s">
        <v>9</v>
      </c>
      <c r="E92" s="88">
        <v>286560</v>
      </c>
    </row>
    <row r="93" spans="1:5" outlineLevel="2" x14ac:dyDescent="0.25">
      <c r="A93" s="146"/>
      <c r="B93" s="147"/>
      <c r="C93" s="147"/>
      <c r="D93" s="76" t="s">
        <v>10</v>
      </c>
      <c r="E93" s="88">
        <v>286560</v>
      </c>
    </row>
    <row r="94" spans="1:5" outlineLevel="2" x14ac:dyDescent="0.25">
      <c r="A94" s="146"/>
      <c r="B94" s="147"/>
      <c r="C94" s="147"/>
      <c r="D94" s="76" t="s">
        <v>11</v>
      </c>
      <c r="E94" s="88">
        <v>286560</v>
      </c>
    </row>
    <row r="95" spans="1:5" outlineLevel="2" x14ac:dyDescent="0.25">
      <c r="A95" s="146"/>
      <c r="B95" s="147"/>
      <c r="C95" s="147"/>
      <c r="D95" s="76" t="s">
        <v>12</v>
      </c>
      <c r="E95" s="88">
        <v>286560</v>
      </c>
    </row>
    <row r="96" spans="1:5" outlineLevel="2" x14ac:dyDescent="0.25">
      <c r="A96" s="146"/>
      <c r="B96" s="147"/>
      <c r="C96" s="147"/>
      <c r="D96" s="76" t="s">
        <v>13</v>
      </c>
      <c r="E96" s="88">
        <v>286560</v>
      </c>
    </row>
    <row r="97" spans="1:5" outlineLevel="2" x14ac:dyDescent="0.25">
      <c r="A97" s="146"/>
      <c r="B97" s="147"/>
      <c r="C97" s="147"/>
      <c r="D97" s="76" t="s">
        <v>14</v>
      </c>
      <c r="E97" s="88">
        <v>286560</v>
      </c>
    </row>
    <row r="98" spans="1:5" ht="15.75" outlineLevel="2" thickBot="1" x14ac:dyDescent="0.3">
      <c r="A98" s="146"/>
      <c r="B98" s="147"/>
      <c r="C98" s="147"/>
      <c r="D98" s="77" t="s">
        <v>15</v>
      </c>
      <c r="E98" s="88">
        <v>286560</v>
      </c>
    </row>
    <row r="99" spans="1:5" outlineLevel="2" x14ac:dyDescent="0.25">
      <c r="A99" s="146" t="s">
        <v>51</v>
      </c>
      <c r="B99" s="147" t="s">
        <v>39</v>
      </c>
      <c r="C99" s="147">
        <v>718006</v>
      </c>
      <c r="D99" s="75" t="s">
        <v>6</v>
      </c>
      <c r="E99" s="88">
        <v>1200000</v>
      </c>
    </row>
    <row r="100" spans="1:5" outlineLevel="2" x14ac:dyDescent="0.25">
      <c r="A100" s="146"/>
      <c r="B100" s="147"/>
      <c r="C100" s="147"/>
      <c r="D100" s="76" t="s">
        <v>7</v>
      </c>
      <c r="E100" s="88">
        <v>1500000</v>
      </c>
    </row>
    <row r="101" spans="1:5" outlineLevel="2" x14ac:dyDescent="0.25">
      <c r="A101" s="146"/>
      <c r="B101" s="147"/>
      <c r="C101" s="147"/>
      <c r="D101" s="76" t="s">
        <v>8</v>
      </c>
      <c r="E101" s="88">
        <v>900000</v>
      </c>
    </row>
    <row r="102" spans="1:5" outlineLevel="2" x14ac:dyDescent="0.25">
      <c r="A102" s="146"/>
      <c r="B102" s="147"/>
      <c r="C102" s="147"/>
      <c r="D102" s="76" t="s">
        <v>9</v>
      </c>
      <c r="E102" s="88">
        <v>900000</v>
      </c>
    </row>
    <row r="103" spans="1:5" outlineLevel="2" x14ac:dyDescent="0.25">
      <c r="A103" s="146"/>
      <c r="B103" s="147"/>
      <c r="C103" s="147"/>
      <c r="D103" s="76" t="s">
        <v>10</v>
      </c>
      <c r="E103" s="88">
        <v>900000</v>
      </c>
    </row>
    <row r="104" spans="1:5" outlineLevel="2" x14ac:dyDescent="0.25">
      <c r="A104" s="146"/>
      <c r="B104" s="147"/>
      <c r="C104" s="147"/>
      <c r="D104" s="76" t="s">
        <v>11</v>
      </c>
      <c r="E104" s="88">
        <v>900000</v>
      </c>
    </row>
    <row r="105" spans="1:5" outlineLevel="2" x14ac:dyDescent="0.25">
      <c r="A105" s="146"/>
      <c r="B105" s="147"/>
      <c r="C105" s="147"/>
      <c r="D105" s="76" t="s">
        <v>12</v>
      </c>
      <c r="E105" s="88">
        <v>900000</v>
      </c>
    </row>
    <row r="106" spans="1:5" outlineLevel="2" x14ac:dyDescent="0.25">
      <c r="A106" s="146"/>
      <c r="B106" s="147"/>
      <c r="C106" s="147"/>
      <c r="D106" s="76" t="s">
        <v>13</v>
      </c>
      <c r="E106" s="88">
        <v>900000</v>
      </c>
    </row>
    <row r="107" spans="1:5" outlineLevel="2" x14ac:dyDescent="0.25">
      <c r="A107" s="146"/>
      <c r="B107" s="147"/>
      <c r="C107" s="147"/>
      <c r="D107" s="76" t="s">
        <v>14</v>
      </c>
      <c r="E107" s="88">
        <v>900000</v>
      </c>
    </row>
    <row r="108" spans="1:5" ht="15.75" outlineLevel="2" thickBot="1" x14ac:dyDescent="0.3">
      <c r="A108" s="146"/>
      <c r="B108" s="147"/>
      <c r="C108" s="147"/>
      <c r="D108" s="77" t="s">
        <v>15</v>
      </c>
      <c r="E108" s="88">
        <v>900000</v>
      </c>
    </row>
    <row r="109" spans="1:5" outlineLevel="2" x14ac:dyDescent="0.25">
      <c r="A109" s="146" t="s">
        <v>52</v>
      </c>
      <c r="B109" s="147" t="s">
        <v>53</v>
      </c>
      <c r="C109" s="147">
        <v>610</v>
      </c>
      <c r="D109" s="75" t="s">
        <v>6</v>
      </c>
      <c r="E109" s="88">
        <v>54000</v>
      </c>
    </row>
    <row r="110" spans="1:5" outlineLevel="2" x14ac:dyDescent="0.25">
      <c r="A110" s="146"/>
      <c r="B110" s="147"/>
      <c r="C110" s="147"/>
      <c r="D110" s="76" t="s">
        <v>7</v>
      </c>
      <c r="E110" s="88">
        <v>54000</v>
      </c>
    </row>
    <row r="111" spans="1:5" outlineLevel="2" x14ac:dyDescent="0.25">
      <c r="A111" s="146"/>
      <c r="B111" s="147"/>
      <c r="C111" s="147"/>
      <c r="D111" s="76" t="s">
        <v>8</v>
      </c>
      <c r="E111" s="88">
        <v>54000</v>
      </c>
    </row>
    <row r="112" spans="1:5" outlineLevel="2" x14ac:dyDescent="0.25">
      <c r="A112" s="146"/>
      <c r="B112" s="147"/>
      <c r="C112" s="147"/>
      <c r="D112" s="76" t="s">
        <v>9</v>
      </c>
      <c r="E112" s="88">
        <v>54000</v>
      </c>
    </row>
    <row r="113" spans="1:5" outlineLevel="2" x14ac:dyDescent="0.25">
      <c r="A113" s="146"/>
      <c r="B113" s="147"/>
      <c r="C113" s="147"/>
      <c r="D113" s="76" t="s">
        <v>10</v>
      </c>
      <c r="E113" s="88">
        <v>54000</v>
      </c>
    </row>
    <row r="114" spans="1:5" outlineLevel="2" x14ac:dyDescent="0.25">
      <c r="A114" s="146"/>
      <c r="B114" s="147"/>
      <c r="C114" s="147"/>
      <c r="D114" s="76" t="s">
        <v>11</v>
      </c>
      <c r="E114" s="88">
        <v>54000</v>
      </c>
    </row>
    <row r="115" spans="1:5" outlineLevel="2" x14ac:dyDescent="0.25">
      <c r="A115" s="146"/>
      <c r="B115" s="147"/>
      <c r="C115" s="147"/>
      <c r="D115" s="76" t="s">
        <v>12</v>
      </c>
      <c r="E115" s="88">
        <v>54000</v>
      </c>
    </row>
    <row r="116" spans="1:5" outlineLevel="2" x14ac:dyDescent="0.25">
      <c r="A116" s="146"/>
      <c r="B116" s="147"/>
      <c r="C116" s="147"/>
      <c r="D116" s="76" t="s">
        <v>13</v>
      </c>
      <c r="E116" s="88">
        <v>54000</v>
      </c>
    </row>
    <row r="117" spans="1:5" outlineLevel="2" x14ac:dyDescent="0.25">
      <c r="A117" s="146"/>
      <c r="B117" s="147"/>
      <c r="C117" s="147"/>
      <c r="D117" s="76" t="s">
        <v>14</v>
      </c>
      <c r="E117" s="88">
        <v>54000</v>
      </c>
    </row>
    <row r="118" spans="1:5" ht="15.75" outlineLevel="2" thickBot="1" x14ac:dyDescent="0.3">
      <c r="A118" s="146"/>
      <c r="B118" s="147"/>
      <c r="C118" s="147"/>
      <c r="D118" s="77" t="s">
        <v>15</v>
      </c>
      <c r="E118" s="88">
        <v>54000</v>
      </c>
    </row>
    <row r="119" spans="1:5" outlineLevel="2" x14ac:dyDescent="0.25">
      <c r="A119" s="146" t="s">
        <v>43</v>
      </c>
      <c r="B119" s="147" t="s">
        <v>44</v>
      </c>
      <c r="C119" s="147">
        <v>637001</v>
      </c>
      <c r="D119" s="75" t="s">
        <v>6</v>
      </c>
      <c r="E119" s="88"/>
    </row>
    <row r="120" spans="1:5" outlineLevel="2" x14ac:dyDescent="0.25">
      <c r="A120" s="146"/>
      <c r="B120" s="147"/>
      <c r="C120" s="147"/>
      <c r="D120" s="76" t="s">
        <v>7</v>
      </c>
      <c r="E120" s="88"/>
    </row>
    <row r="121" spans="1:5" outlineLevel="2" x14ac:dyDescent="0.25">
      <c r="A121" s="146"/>
      <c r="B121" s="147"/>
      <c r="C121" s="147"/>
      <c r="D121" s="76" t="s">
        <v>8</v>
      </c>
      <c r="E121" s="88"/>
    </row>
    <row r="122" spans="1:5" outlineLevel="2" x14ac:dyDescent="0.25">
      <c r="A122" s="146"/>
      <c r="B122" s="147"/>
      <c r="C122" s="147"/>
      <c r="D122" s="76" t="s">
        <v>9</v>
      </c>
      <c r="E122" s="88"/>
    </row>
    <row r="123" spans="1:5" outlineLevel="2" x14ac:dyDescent="0.25">
      <c r="A123" s="146"/>
      <c r="B123" s="147"/>
      <c r="C123" s="147"/>
      <c r="D123" s="76" t="s">
        <v>10</v>
      </c>
      <c r="E123" s="88"/>
    </row>
    <row r="124" spans="1:5" outlineLevel="2" x14ac:dyDescent="0.25">
      <c r="A124" s="146"/>
      <c r="B124" s="147"/>
      <c r="C124" s="147"/>
      <c r="D124" s="76" t="s">
        <v>11</v>
      </c>
      <c r="E124" s="88"/>
    </row>
    <row r="125" spans="1:5" outlineLevel="2" x14ac:dyDescent="0.25">
      <c r="A125" s="146"/>
      <c r="B125" s="147"/>
      <c r="C125" s="147"/>
      <c r="D125" s="76" t="s">
        <v>12</v>
      </c>
      <c r="E125" s="88"/>
    </row>
    <row r="126" spans="1:5" outlineLevel="2" x14ac:dyDescent="0.25">
      <c r="A126" s="146"/>
      <c r="B126" s="147"/>
      <c r="C126" s="147"/>
      <c r="D126" s="76" t="s">
        <v>13</v>
      </c>
      <c r="E126" s="88"/>
    </row>
    <row r="127" spans="1:5" outlineLevel="2" x14ac:dyDescent="0.25">
      <c r="A127" s="146"/>
      <c r="B127" s="147"/>
      <c r="C127" s="147"/>
      <c r="D127" s="76" t="s">
        <v>14</v>
      </c>
      <c r="E127" s="88"/>
    </row>
    <row r="128" spans="1:5" ht="15.75" outlineLevel="2" thickBot="1" x14ac:dyDescent="0.3">
      <c r="A128" s="146"/>
      <c r="B128" s="147"/>
      <c r="C128" s="147"/>
      <c r="D128" s="77" t="s">
        <v>15</v>
      </c>
      <c r="E128" s="88"/>
    </row>
    <row r="129" spans="1:5" ht="15.75" thickBot="1" x14ac:dyDescent="0.3">
      <c r="A129" s="72" t="s">
        <v>96</v>
      </c>
      <c r="B129" s="72"/>
      <c r="C129" s="72"/>
      <c r="D129" s="74"/>
      <c r="E129" s="100">
        <f>SUM(E130:E149)</f>
        <v>38912</v>
      </c>
    </row>
    <row r="130" spans="1:5" x14ac:dyDescent="0.25">
      <c r="A130" s="146" t="s">
        <v>97</v>
      </c>
      <c r="B130" s="147"/>
      <c r="C130" s="147"/>
      <c r="D130" s="75" t="s">
        <v>6</v>
      </c>
      <c r="E130" s="88">
        <v>36000</v>
      </c>
    </row>
    <row r="131" spans="1:5" x14ac:dyDescent="0.25">
      <c r="A131" s="146"/>
      <c r="B131" s="147"/>
      <c r="C131" s="147"/>
      <c r="D131" s="76" t="s">
        <v>7</v>
      </c>
      <c r="E131" s="85"/>
    </row>
    <row r="132" spans="1:5" x14ac:dyDescent="0.25">
      <c r="A132" s="146"/>
      <c r="B132" s="147"/>
      <c r="C132" s="147"/>
      <c r="D132" s="76" t="s">
        <v>8</v>
      </c>
      <c r="E132" s="85"/>
    </row>
    <row r="133" spans="1:5" x14ac:dyDescent="0.25">
      <c r="A133" s="146"/>
      <c r="B133" s="147"/>
      <c r="C133" s="147"/>
      <c r="D133" s="76" t="s">
        <v>9</v>
      </c>
      <c r="E133" s="85"/>
    </row>
    <row r="134" spans="1:5" x14ac:dyDescent="0.25">
      <c r="A134" s="146"/>
      <c r="B134" s="147"/>
      <c r="C134" s="147"/>
      <c r="D134" s="76" t="s">
        <v>10</v>
      </c>
      <c r="E134" s="85"/>
    </row>
    <row r="135" spans="1:5" x14ac:dyDescent="0.25">
      <c r="A135" s="146"/>
      <c r="B135" s="147"/>
      <c r="C135" s="147"/>
      <c r="D135" s="76" t="s">
        <v>11</v>
      </c>
      <c r="E135" s="85"/>
    </row>
    <row r="136" spans="1:5" x14ac:dyDescent="0.25">
      <c r="A136" s="146"/>
      <c r="B136" s="147"/>
      <c r="C136" s="147"/>
      <c r="D136" s="76" t="s">
        <v>12</v>
      </c>
      <c r="E136" s="85"/>
    </row>
    <row r="137" spans="1:5" x14ac:dyDescent="0.25">
      <c r="A137" s="146"/>
      <c r="B137" s="147"/>
      <c r="C137" s="147"/>
      <c r="D137" s="76" t="s">
        <v>13</v>
      </c>
      <c r="E137" s="85"/>
    </row>
    <row r="138" spans="1:5" x14ac:dyDescent="0.25">
      <c r="A138" s="146"/>
      <c r="B138" s="147"/>
      <c r="C138" s="147"/>
      <c r="D138" s="76" t="s">
        <v>14</v>
      </c>
      <c r="E138" s="85"/>
    </row>
    <row r="139" spans="1:5" ht="15.75" thickBot="1" x14ac:dyDescent="0.3">
      <c r="A139" s="146"/>
      <c r="B139" s="147"/>
      <c r="C139" s="147"/>
      <c r="D139" s="77" t="s">
        <v>15</v>
      </c>
      <c r="E139" s="86"/>
    </row>
    <row r="140" spans="1:5" x14ac:dyDescent="0.25">
      <c r="A140" s="146" t="s">
        <v>98</v>
      </c>
      <c r="B140" s="147"/>
      <c r="C140" s="147" t="s">
        <v>99</v>
      </c>
      <c r="D140" s="75" t="s">
        <v>6</v>
      </c>
      <c r="E140" s="88">
        <v>2912</v>
      </c>
    </row>
    <row r="141" spans="1:5" x14ac:dyDescent="0.25">
      <c r="A141" s="146"/>
      <c r="B141" s="147"/>
      <c r="C141" s="147"/>
      <c r="D141" s="76" t="s">
        <v>7</v>
      </c>
      <c r="E141" s="85"/>
    </row>
    <row r="142" spans="1:5" x14ac:dyDescent="0.25">
      <c r="A142" s="146"/>
      <c r="B142" s="147"/>
      <c r="C142" s="147"/>
      <c r="D142" s="76" t="s">
        <v>8</v>
      </c>
      <c r="E142" s="85"/>
    </row>
    <row r="143" spans="1:5" x14ac:dyDescent="0.25">
      <c r="A143" s="146"/>
      <c r="B143" s="147"/>
      <c r="C143" s="147"/>
      <c r="D143" s="76" t="s">
        <v>9</v>
      </c>
      <c r="E143" s="85"/>
    </row>
    <row r="144" spans="1:5" x14ac:dyDescent="0.25">
      <c r="A144" s="146"/>
      <c r="B144" s="147"/>
      <c r="C144" s="147"/>
      <c r="D144" s="76" t="s">
        <v>10</v>
      </c>
      <c r="E144" s="85"/>
    </row>
    <row r="145" spans="1:5" x14ac:dyDescent="0.25">
      <c r="A145" s="146"/>
      <c r="B145" s="147"/>
      <c r="C145" s="147"/>
      <c r="D145" s="76" t="s">
        <v>11</v>
      </c>
      <c r="E145" s="85"/>
    </row>
    <row r="146" spans="1:5" x14ac:dyDescent="0.25">
      <c r="A146" s="146"/>
      <c r="B146" s="147"/>
      <c r="C146" s="147"/>
      <c r="D146" s="76" t="s">
        <v>12</v>
      </c>
      <c r="E146" s="85"/>
    </row>
    <row r="147" spans="1:5" x14ac:dyDescent="0.25">
      <c r="A147" s="146"/>
      <c r="B147" s="147"/>
      <c r="C147" s="147"/>
      <c r="D147" s="76" t="s">
        <v>13</v>
      </c>
      <c r="E147" s="85"/>
    </row>
    <row r="148" spans="1:5" x14ac:dyDescent="0.25">
      <c r="A148" s="146"/>
      <c r="B148" s="147"/>
      <c r="C148" s="147"/>
      <c r="D148" s="76" t="s">
        <v>14</v>
      </c>
      <c r="E148" s="85"/>
    </row>
    <row r="149" spans="1:5" ht="15.75" thickBot="1" x14ac:dyDescent="0.3">
      <c r="A149" s="146"/>
      <c r="B149" s="147"/>
      <c r="C149" s="147"/>
      <c r="D149" s="77" t="s">
        <v>15</v>
      </c>
      <c r="E149" s="86"/>
    </row>
    <row r="150" spans="1:5" ht="15.75" thickBot="1" x14ac:dyDescent="0.3">
      <c r="A150" s="150" t="s">
        <v>100</v>
      </c>
      <c r="B150" s="151"/>
      <c r="C150" s="151"/>
      <c r="D150" s="73"/>
      <c r="E150" s="100">
        <f>SUM(E151:E170)</f>
        <v>0</v>
      </c>
    </row>
    <row r="151" spans="1:5" x14ac:dyDescent="0.25">
      <c r="A151" s="146" t="s">
        <v>101</v>
      </c>
      <c r="B151" s="147" t="s">
        <v>44</v>
      </c>
      <c r="C151" s="147">
        <v>633013</v>
      </c>
      <c r="D151" s="75" t="s">
        <v>6</v>
      </c>
      <c r="E151" s="81"/>
    </row>
    <row r="152" spans="1:5" x14ac:dyDescent="0.25">
      <c r="A152" s="146"/>
      <c r="B152" s="147"/>
      <c r="C152" s="147"/>
      <c r="D152" s="76" t="s">
        <v>7</v>
      </c>
      <c r="E152" s="82"/>
    </row>
    <row r="153" spans="1:5" x14ac:dyDescent="0.25">
      <c r="A153" s="146"/>
      <c r="B153" s="147"/>
      <c r="C153" s="147"/>
      <c r="D153" s="76" t="s">
        <v>8</v>
      </c>
      <c r="E153" s="82"/>
    </row>
    <row r="154" spans="1:5" x14ac:dyDescent="0.25">
      <c r="A154" s="146"/>
      <c r="B154" s="147"/>
      <c r="C154" s="147"/>
      <c r="D154" s="76" t="s">
        <v>9</v>
      </c>
      <c r="E154" s="82"/>
    </row>
    <row r="155" spans="1:5" x14ac:dyDescent="0.25">
      <c r="A155" s="146"/>
      <c r="B155" s="147"/>
      <c r="C155" s="147"/>
      <c r="D155" s="76" t="s">
        <v>10</v>
      </c>
      <c r="E155" s="82"/>
    </row>
    <row r="156" spans="1:5" x14ac:dyDescent="0.25">
      <c r="A156" s="146"/>
      <c r="B156" s="147"/>
      <c r="C156" s="147"/>
      <c r="D156" s="76" t="s">
        <v>11</v>
      </c>
      <c r="E156" s="82"/>
    </row>
    <row r="157" spans="1:5" x14ac:dyDescent="0.25">
      <c r="A157" s="146"/>
      <c r="B157" s="147"/>
      <c r="C157" s="147"/>
      <c r="D157" s="76" t="s">
        <v>12</v>
      </c>
      <c r="E157" s="82"/>
    </row>
    <row r="158" spans="1:5" x14ac:dyDescent="0.25">
      <c r="A158" s="146"/>
      <c r="B158" s="147"/>
      <c r="C158" s="147"/>
      <c r="D158" s="76" t="s">
        <v>13</v>
      </c>
      <c r="E158" s="82"/>
    </row>
    <row r="159" spans="1:5" x14ac:dyDescent="0.25">
      <c r="A159" s="146"/>
      <c r="B159" s="147"/>
      <c r="C159" s="147"/>
      <c r="D159" s="76" t="s">
        <v>14</v>
      </c>
      <c r="E159" s="82"/>
    </row>
    <row r="160" spans="1:5" ht="15.75" thickBot="1" x14ac:dyDescent="0.3">
      <c r="A160" s="146"/>
      <c r="B160" s="147"/>
      <c r="C160" s="147"/>
      <c r="D160" s="77" t="s">
        <v>15</v>
      </c>
      <c r="E160" s="83"/>
    </row>
    <row r="161" spans="1:5" x14ac:dyDescent="0.25">
      <c r="A161" s="146" t="s">
        <v>102</v>
      </c>
      <c r="B161" s="147"/>
      <c r="C161" s="147">
        <v>637031</v>
      </c>
      <c r="D161" s="75" t="s">
        <v>6</v>
      </c>
      <c r="E161" s="82"/>
    </row>
    <row r="162" spans="1:5" x14ac:dyDescent="0.25">
      <c r="A162" s="146"/>
      <c r="B162" s="147"/>
      <c r="C162" s="147"/>
      <c r="D162" s="76" t="s">
        <v>7</v>
      </c>
      <c r="E162" s="82"/>
    </row>
    <row r="163" spans="1:5" x14ac:dyDescent="0.25">
      <c r="A163" s="146"/>
      <c r="B163" s="147"/>
      <c r="C163" s="147"/>
      <c r="D163" s="76" t="s">
        <v>8</v>
      </c>
      <c r="E163" s="82"/>
    </row>
    <row r="164" spans="1:5" x14ac:dyDescent="0.25">
      <c r="A164" s="146"/>
      <c r="B164" s="147"/>
      <c r="C164" s="147"/>
      <c r="D164" s="76" t="s">
        <v>9</v>
      </c>
      <c r="E164" s="82"/>
    </row>
    <row r="165" spans="1:5" x14ac:dyDescent="0.25">
      <c r="A165" s="146"/>
      <c r="B165" s="147"/>
      <c r="C165" s="147"/>
      <c r="D165" s="76" t="s">
        <v>10</v>
      </c>
      <c r="E165" s="82"/>
    </row>
    <row r="166" spans="1:5" x14ac:dyDescent="0.25">
      <c r="A166" s="146"/>
      <c r="B166" s="147"/>
      <c r="C166" s="147"/>
      <c r="D166" s="76" t="s">
        <v>11</v>
      </c>
      <c r="E166" s="82"/>
    </row>
    <row r="167" spans="1:5" x14ac:dyDescent="0.25">
      <c r="A167" s="146"/>
      <c r="B167" s="147"/>
      <c r="C167" s="147"/>
      <c r="D167" s="76" t="s">
        <v>12</v>
      </c>
      <c r="E167" s="82"/>
    </row>
    <row r="168" spans="1:5" x14ac:dyDescent="0.25">
      <c r="A168" s="146"/>
      <c r="B168" s="147"/>
      <c r="C168" s="147"/>
      <c r="D168" s="76" t="s">
        <v>13</v>
      </c>
      <c r="E168" s="82"/>
    </row>
    <row r="169" spans="1:5" x14ac:dyDescent="0.25">
      <c r="A169" s="146"/>
      <c r="B169" s="147"/>
      <c r="C169" s="147"/>
      <c r="D169" s="76" t="s">
        <v>14</v>
      </c>
      <c r="E169" s="82"/>
    </row>
    <row r="170" spans="1:5" ht="15.75" thickBot="1" x14ac:dyDescent="0.3">
      <c r="A170" s="146"/>
      <c r="B170" s="147"/>
      <c r="C170" s="147"/>
      <c r="D170" s="77" t="s">
        <v>15</v>
      </c>
      <c r="E170" s="83"/>
    </row>
  </sheetData>
  <mergeCells count="52">
    <mergeCell ref="A15:A24"/>
    <mergeCell ref="B15:B24"/>
    <mergeCell ref="C15:C24"/>
    <mergeCell ref="A1:D1"/>
    <mergeCell ref="A3:C3"/>
    <mergeCell ref="A5:A14"/>
    <mergeCell ref="B5:B14"/>
    <mergeCell ref="C5:C14"/>
    <mergeCell ref="A26:A35"/>
    <mergeCell ref="B26:B35"/>
    <mergeCell ref="C26:C35"/>
    <mergeCell ref="A36:A45"/>
    <mergeCell ref="B36:B45"/>
    <mergeCell ref="C36:C45"/>
    <mergeCell ref="A46:A55"/>
    <mergeCell ref="B46:B55"/>
    <mergeCell ref="C46:C55"/>
    <mergeCell ref="A56:C56"/>
    <mergeCell ref="A58:A67"/>
    <mergeCell ref="B58:B67"/>
    <mergeCell ref="C58:C67"/>
    <mergeCell ref="A68:A77"/>
    <mergeCell ref="B68:B77"/>
    <mergeCell ref="C68:C77"/>
    <mergeCell ref="A79:A88"/>
    <mergeCell ref="B79:B88"/>
    <mergeCell ref="C79:C88"/>
    <mergeCell ref="A89:A98"/>
    <mergeCell ref="B89:B98"/>
    <mergeCell ref="C89:C98"/>
    <mergeCell ref="A99:A108"/>
    <mergeCell ref="B99:B108"/>
    <mergeCell ref="C99:C108"/>
    <mergeCell ref="A109:A118"/>
    <mergeCell ref="B109:B118"/>
    <mergeCell ref="C109:C118"/>
    <mergeCell ref="A119:A128"/>
    <mergeCell ref="B119:B128"/>
    <mergeCell ref="C119:C128"/>
    <mergeCell ref="A130:A139"/>
    <mergeCell ref="B130:B139"/>
    <mergeCell ref="C130:C139"/>
    <mergeCell ref="A140:A149"/>
    <mergeCell ref="B140:B149"/>
    <mergeCell ref="C140:C149"/>
    <mergeCell ref="A150:C150"/>
    <mergeCell ref="A151:A160"/>
    <mergeCell ref="B151:B160"/>
    <mergeCell ref="C151:C160"/>
    <mergeCell ref="A161:A170"/>
    <mergeCell ref="B161:B170"/>
    <mergeCell ref="C161:C17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outlinePr summaryBelow="0" summaryRight="0"/>
  </sheetPr>
  <dimension ref="A1:F84"/>
  <sheetViews>
    <sheetView tabSelected="1" zoomScale="110" zoomScaleNormal="110" workbookViewId="0">
      <selection activeCell="E35" sqref="E35:E44"/>
    </sheetView>
  </sheetViews>
  <sheetFormatPr defaultColWidth="8.85546875" defaultRowHeight="15" outlineLevelRow="1" x14ac:dyDescent="0.25"/>
  <cols>
    <col min="1" max="1" width="22.42578125" customWidth="1"/>
    <col min="2" max="2" width="23.28515625" customWidth="1"/>
    <col min="3" max="3" width="22.42578125" customWidth="1"/>
    <col min="5" max="5" width="17.85546875" customWidth="1"/>
  </cols>
  <sheetData>
    <row r="1" spans="1:6" ht="36" customHeight="1" thickBot="1" x14ac:dyDescent="0.4">
      <c r="A1" s="148" t="s">
        <v>64</v>
      </c>
      <c r="B1" s="148"/>
      <c r="C1" s="148"/>
      <c r="D1" s="149"/>
      <c r="E1" s="16" t="s">
        <v>16</v>
      </c>
    </row>
    <row r="2" spans="1:6" ht="15.75" thickBot="1" x14ac:dyDescent="0.3">
      <c r="A2" s="70" t="s">
        <v>0</v>
      </c>
      <c r="B2" s="71" t="s">
        <v>41</v>
      </c>
      <c r="C2" s="71" t="s">
        <v>40</v>
      </c>
      <c r="D2" s="71" t="s">
        <v>3</v>
      </c>
      <c r="E2" s="72"/>
    </row>
    <row r="3" spans="1:6" ht="15.75" thickBot="1" x14ac:dyDescent="0.3">
      <c r="A3" s="155" t="s">
        <v>54</v>
      </c>
      <c r="B3" s="155"/>
      <c r="C3" s="155"/>
      <c r="D3" s="80"/>
      <c r="E3" s="100">
        <f t="shared" ref="E3" si="0">SUM(E4:E33)</f>
        <v>150000</v>
      </c>
    </row>
    <row r="4" spans="1:6" outlineLevel="1" x14ac:dyDescent="0.25">
      <c r="A4" s="146" t="s">
        <v>56</v>
      </c>
      <c r="B4" s="146" t="s">
        <v>59</v>
      </c>
      <c r="C4" s="147">
        <v>713002</v>
      </c>
      <c r="D4" s="75" t="s">
        <v>6</v>
      </c>
      <c r="E4" s="88">
        <v>150000</v>
      </c>
      <c r="F4" t="s">
        <v>126</v>
      </c>
    </row>
    <row r="5" spans="1:6" outlineLevel="1" x14ac:dyDescent="0.25">
      <c r="A5" s="146"/>
      <c r="B5" s="147"/>
      <c r="C5" s="147"/>
      <c r="D5" s="76" t="s">
        <v>7</v>
      </c>
      <c r="E5" s="88">
        <v>0</v>
      </c>
    </row>
    <row r="6" spans="1:6" outlineLevel="1" x14ac:dyDescent="0.25">
      <c r="A6" s="146"/>
      <c r="B6" s="147"/>
      <c r="C6" s="147"/>
      <c r="D6" s="76" t="s">
        <v>8</v>
      </c>
      <c r="E6" s="88">
        <v>0</v>
      </c>
    </row>
    <row r="7" spans="1:6" outlineLevel="1" x14ac:dyDescent="0.25">
      <c r="A7" s="146"/>
      <c r="B7" s="147"/>
      <c r="C7" s="147"/>
      <c r="D7" s="76" t="s">
        <v>9</v>
      </c>
      <c r="E7" s="88">
        <v>0</v>
      </c>
    </row>
    <row r="8" spans="1:6" outlineLevel="1" x14ac:dyDescent="0.25">
      <c r="A8" s="146"/>
      <c r="B8" s="147"/>
      <c r="C8" s="147"/>
      <c r="D8" s="76" t="s">
        <v>10</v>
      </c>
      <c r="E8" s="88">
        <v>0</v>
      </c>
    </row>
    <row r="9" spans="1:6" outlineLevel="1" x14ac:dyDescent="0.25">
      <c r="A9" s="146"/>
      <c r="B9" s="147"/>
      <c r="C9" s="147"/>
      <c r="D9" s="76" t="s">
        <v>11</v>
      </c>
      <c r="E9" s="88">
        <v>0</v>
      </c>
    </row>
    <row r="10" spans="1:6" outlineLevel="1" x14ac:dyDescent="0.25">
      <c r="A10" s="146"/>
      <c r="B10" s="147"/>
      <c r="C10" s="147"/>
      <c r="D10" s="76" t="s">
        <v>12</v>
      </c>
      <c r="E10" s="88">
        <v>0</v>
      </c>
    </row>
    <row r="11" spans="1:6" outlineLevel="1" x14ac:dyDescent="0.25">
      <c r="A11" s="146"/>
      <c r="B11" s="147"/>
      <c r="C11" s="147"/>
      <c r="D11" s="76" t="s">
        <v>13</v>
      </c>
      <c r="E11" s="88">
        <v>0</v>
      </c>
    </row>
    <row r="12" spans="1:6" outlineLevel="1" x14ac:dyDescent="0.25">
      <c r="A12" s="146"/>
      <c r="B12" s="147"/>
      <c r="C12" s="147"/>
      <c r="D12" s="76" t="s">
        <v>14</v>
      </c>
      <c r="E12" s="88">
        <v>0</v>
      </c>
    </row>
    <row r="13" spans="1:6" ht="15.75" outlineLevel="1" thickBot="1" x14ac:dyDescent="0.3">
      <c r="A13" s="146"/>
      <c r="B13" s="147"/>
      <c r="C13" s="147"/>
      <c r="D13" s="77" t="s">
        <v>15</v>
      </c>
      <c r="E13" s="88">
        <v>0</v>
      </c>
    </row>
    <row r="14" spans="1:6" ht="15" customHeight="1" outlineLevel="1" x14ac:dyDescent="0.25">
      <c r="A14" s="146" t="s">
        <v>57</v>
      </c>
      <c r="B14" s="146" t="s">
        <v>80</v>
      </c>
      <c r="C14" s="147">
        <v>633002</v>
      </c>
      <c r="D14" s="75" t="s">
        <v>6</v>
      </c>
      <c r="E14" s="88">
        <v>0</v>
      </c>
    </row>
    <row r="15" spans="1:6" outlineLevel="1" x14ac:dyDescent="0.25">
      <c r="A15" s="146"/>
      <c r="B15" s="147"/>
      <c r="C15" s="147"/>
      <c r="D15" s="76" t="s">
        <v>7</v>
      </c>
      <c r="E15" s="88">
        <v>0</v>
      </c>
    </row>
    <row r="16" spans="1:6" outlineLevel="1" x14ac:dyDescent="0.25">
      <c r="A16" s="146"/>
      <c r="B16" s="147"/>
      <c r="C16" s="147"/>
      <c r="D16" s="76" t="s">
        <v>8</v>
      </c>
      <c r="E16" s="88">
        <v>0</v>
      </c>
    </row>
    <row r="17" spans="1:5" outlineLevel="1" x14ac:dyDescent="0.25">
      <c r="A17" s="146"/>
      <c r="B17" s="147"/>
      <c r="C17" s="147"/>
      <c r="D17" s="76" t="s">
        <v>9</v>
      </c>
      <c r="E17" s="88">
        <v>0</v>
      </c>
    </row>
    <row r="18" spans="1:5" outlineLevel="1" x14ac:dyDescent="0.25">
      <c r="A18" s="146"/>
      <c r="B18" s="147"/>
      <c r="C18" s="147"/>
      <c r="D18" s="76" t="s">
        <v>10</v>
      </c>
      <c r="E18" s="88">
        <v>0</v>
      </c>
    </row>
    <row r="19" spans="1:5" outlineLevel="1" x14ac:dyDescent="0.25">
      <c r="A19" s="146"/>
      <c r="B19" s="147"/>
      <c r="C19" s="147"/>
      <c r="D19" s="76" t="s">
        <v>11</v>
      </c>
      <c r="E19" s="88">
        <v>0</v>
      </c>
    </row>
    <row r="20" spans="1:5" outlineLevel="1" x14ac:dyDescent="0.25">
      <c r="A20" s="146"/>
      <c r="B20" s="147"/>
      <c r="C20" s="147"/>
      <c r="D20" s="76" t="s">
        <v>12</v>
      </c>
      <c r="E20" s="88">
        <v>0</v>
      </c>
    </row>
    <row r="21" spans="1:5" outlineLevel="1" x14ac:dyDescent="0.25">
      <c r="A21" s="146"/>
      <c r="B21" s="147"/>
      <c r="C21" s="147"/>
      <c r="D21" s="76" t="s">
        <v>13</v>
      </c>
      <c r="E21" s="88">
        <v>0</v>
      </c>
    </row>
    <row r="22" spans="1:5" outlineLevel="1" x14ac:dyDescent="0.25">
      <c r="A22" s="146"/>
      <c r="B22" s="147"/>
      <c r="C22" s="147"/>
      <c r="D22" s="76" t="s">
        <v>14</v>
      </c>
      <c r="E22" s="88">
        <v>0</v>
      </c>
    </row>
    <row r="23" spans="1:5" ht="15.75" outlineLevel="1" thickBot="1" x14ac:dyDescent="0.3">
      <c r="A23" s="146"/>
      <c r="B23" s="147"/>
      <c r="C23" s="147"/>
      <c r="D23" s="77" t="s">
        <v>15</v>
      </c>
      <c r="E23" s="88">
        <v>0</v>
      </c>
    </row>
    <row r="24" spans="1:5" outlineLevel="1" x14ac:dyDescent="0.25">
      <c r="A24" s="146" t="s">
        <v>58</v>
      </c>
      <c r="B24" s="147" t="s">
        <v>44</v>
      </c>
      <c r="C24" s="147">
        <v>637001</v>
      </c>
      <c r="D24" s="75" t="s">
        <v>6</v>
      </c>
      <c r="E24" s="88">
        <v>0</v>
      </c>
    </row>
    <row r="25" spans="1:5" outlineLevel="1" x14ac:dyDescent="0.25">
      <c r="A25" s="146"/>
      <c r="B25" s="147"/>
      <c r="C25" s="147"/>
      <c r="D25" s="76" t="s">
        <v>7</v>
      </c>
      <c r="E25" s="88">
        <v>0</v>
      </c>
    </row>
    <row r="26" spans="1:5" outlineLevel="1" x14ac:dyDescent="0.25">
      <c r="A26" s="146"/>
      <c r="B26" s="147"/>
      <c r="C26" s="147"/>
      <c r="D26" s="76" t="s">
        <v>8</v>
      </c>
      <c r="E26" s="88">
        <v>0</v>
      </c>
    </row>
    <row r="27" spans="1:5" outlineLevel="1" x14ac:dyDescent="0.25">
      <c r="A27" s="146"/>
      <c r="B27" s="147"/>
      <c r="C27" s="147"/>
      <c r="D27" s="76" t="s">
        <v>9</v>
      </c>
      <c r="E27" s="88">
        <v>0</v>
      </c>
    </row>
    <row r="28" spans="1:5" outlineLevel="1" x14ac:dyDescent="0.25">
      <c r="A28" s="146"/>
      <c r="B28" s="147"/>
      <c r="C28" s="147"/>
      <c r="D28" s="76" t="s">
        <v>10</v>
      </c>
      <c r="E28" s="88">
        <v>0</v>
      </c>
    </row>
    <row r="29" spans="1:5" outlineLevel="1" x14ac:dyDescent="0.25">
      <c r="A29" s="146"/>
      <c r="B29" s="147"/>
      <c r="C29" s="147"/>
      <c r="D29" s="76" t="s">
        <v>11</v>
      </c>
      <c r="E29" s="88">
        <v>0</v>
      </c>
    </row>
    <row r="30" spans="1:5" outlineLevel="1" x14ac:dyDescent="0.25">
      <c r="A30" s="146"/>
      <c r="B30" s="147"/>
      <c r="C30" s="147"/>
      <c r="D30" s="76" t="s">
        <v>12</v>
      </c>
      <c r="E30" s="88">
        <v>0</v>
      </c>
    </row>
    <row r="31" spans="1:5" outlineLevel="1" x14ac:dyDescent="0.25">
      <c r="A31" s="146"/>
      <c r="B31" s="147"/>
      <c r="C31" s="147"/>
      <c r="D31" s="76" t="s">
        <v>13</v>
      </c>
      <c r="E31" s="88">
        <v>0</v>
      </c>
    </row>
    <row r="32" spans="1:5" outlineLevel="1" x14ac:dyDescent="0.25">
      <c r="A32" s="146"/>
      <c r="B32" s="147"/>
      <c r="C32" s="147"/>
      <c r="D32" s="76" t="s">
        <v>14</v>
      </c>
      <c r="E32" s="88">
        <v>0</v>
      </c>
    </row>
    <row r="33" spans="1:6" ht="15.75" outlineLevel="1" thickBot="1" x14ac:dyDescent="0.3">
      <c r="A33" s="146"/>
      <c r="B33" s="147"/>
      <c r="C33" s="147"/>
      <c r="D33" s="77" t="s">
        <v>15</v>
      </c>
      <c r="E33" s="88">
        <v>0</v>
      </c>
    </row>
    <row r="34" spans="1:6" ht="15.75" thickBot="1" x14ac:dyDescent="0.3">
      <c r="A34" s="152" t="s">
        <v>55</v>
      </c>
      <c r="B34" s="152"/>
      <c r="C34" s="152"/>
      <c r="D34" s="78"/>
      <c r="E34" s="100">
        <f t="shared" ref="E34" si="1">SUM(E35:E84)</f>
        <v>250000</v>
      </c>
    </row>
    <row r="35" spans="1:6" outlineLevel="1" x14ac:dyDescent="0.25">
      <c r="A35" s="146" t="s">
        <v>60</v>
      </c>
      <c r="B35" s="147" t="s">
        <v>47</v>
      </c>
      <c r="C35" s="147">
        <v>635002</v>
      </c>
      <c r="D35" s="75" t="s">
        <v>6</v>
      </c>
      <c r="E35" s="88">
        <v>25000</v>
      </c>
      <c r="F35" t="s">
        <v>107</v>
      </c>
    </row>
    <row r="36" spans="1:6" outlineLevel="1" x14ac:dyDescent="0.25">
      <c r="A36" s="146"/>
      <c r="B36" s="147"/>
      <c r="C36" s="147"/>
      <c r="D36" s="76" t="s">
        <v>7</v>
      </c>
      <c r="E36" s="88">
        <v>25000</v>
      </c>
      <c r="F36" t="s">
        <v>103</v>
      </c>
    </row>
    <row r="37" spans="1:6" outlineLevel="1" x14ac:dyDescent="0.25">
      <c r="A37" s="146"/>
      <c r="B37" s="147"/>
      <c r="C37" s="147"/>
      <c r="D37" s="76" t="s">
        <v>8</v>
      </c>
      <c r="E37" s="88">
        <v>25000</v>
      </c>
      <c r="F37" t="s">
        <v>103</v>
      </c>
    </row>
    <row r="38" spans="1:6" outlineLevel="1" x14ac:dyDescent="0.25">
      <c r="A38" s="146"/>
      <c r="B38" s="147"/>
      <c r="C38" s="147"/>
      <c r="D38" s="76" t="s">
        <v>9</v>
      </c>
      <c r="E38" s="88">
        <v>25000</v>
      </c>
      <c r="F38" t="s">
        <v>103</v>
      </c>
    </row>
    <row r="39" spans="1:6" outlineLevel="1" x14ac:dyDescent="0.25">
      <c r="A39" s="146"/>
      <c r="B39" s="147"/>
      <c r="C39" s="147"/>
      <c r="D39" s="76" t="s">
        <v>10</v>
      </c>
      <c r="E39" s="88">
        <v>25000</v>
      </c>
      <c r="F39" t="s">
        <v>103</v>
      </c>
    </row>
    <row r="40" spans="1:6" outlineLevel="1" x14ac:dyDescent="0.25">
      <c r="A40" s="146"/>
      <c r="B40" s="147"/>
      <c r="C40" s="147"/>
      <c r="D40" s="76" t="s">
        <v>11</v>
      </c>
      <c r="E40" s="88">
        <v>25000</v>
      </c>
      <c r="F40" t="s">
        <v>103</v>
      </c>
    </row>
    <row r="41" spans="1:6" outlineLevel="1" x14ac:dyDescent="0.25">
      <c r="A41" s="146"/>
      <c r="B41" s="147"/>
      <c r="C41" s="147"/>
      <c r="D41" s="76" t="s">
        <v>12</v>
      </c>
      <c r="E41" s="88">
        <v>25000</v>
      </c>
      <c r="F41" t="s">
        <v>103</v>
      </c>
    </row>
    <row r="42" spans="1:6" outlineLevel="1" x14ac:dyDescent="0.25">
      <c r="A42" s="146"/>
      <c r="B42" s="147"/>
      <c r="C42" s="147"/>
      <c r="D42" s="76" t="s">
        <v>13</v>
      </c>
      <c r="E42" s="88">
        <v>25000</v>
      </c>
      <c r="F42" t="s">
        <v>103</v>
      </c>
    </row>
    <row r="43" spans="1:6" outlineLevel="1" x14ac:dyDescent="0.25">
      <c r="A43" s="146"/>
      <c r="B43" s="147"/>
      <c r="C43" s="147"/>
      <c r="D43" s="76" t="s">
        <v>14</v>
      </c>
      <c r="E43" s="88">
        <v>25000</v>
      </c>
      <c r="F43" t="s">
        <v>103</v>
      </c>
    </row>
    <row r="44" spans="1:6" ht="15.75" outlineLevel="1" thickBot="1" x14ac:dyDescent="0.3">
      <c r="A44" s="146"/>
      <c r="B44" s="147"/>
      <c r="C44" s="147"/>
      <c r="D44" s="77" t="s">
        <v>15</v>
      </c>
      <c r="E44" s="88">
        <v>25000</v>
      </c>
      <c r="F44" t="s">
        <v>103</v>
      </c>
    </row>
    <row r="45" spans="1:6" outlineLevel="1" x14ac:dyDescent="0.25">
      <c r="A45" s="146" t="s">
        <v>61</v>
      </c>
      <c r="B45" s="146" t="s">
        <v>59</v>
      </c>
      <c r="C45" s="147">
        <v>718002</v>
      </c>
      <c r="D45" s="75" t="s">
        <v>6</v>
      </c>
      <c r="E45" s="88">
        <v>0</v>
      </c>
    </row>
    <row r="46" spans="1:6" outlineLevel="1" x14ac:dyDescent="0.25">
      <c r="A46" s="146"/>
      <c r="B46" s="147"/>
      <c r="C46" s="147"/>
      <c r="D46" s="76" t="s">
        <v>7</v>
      </c>
      <c r="E46" s="88">
        <v>0</v>
      </c>
    </row>
    <row r="47" spans="1:6" outlineLevel="1" x14ac:dyDescent="0.25">
      <c r="A47" s="146"/>
      <c r="B47" s="147"/>
      <c r="C47" s="147"/>
      <c r="D47" s="76" t="s">
        <v>8</v>
      </c>
      <c r="E47" s="88">
        <v>0</v>
      </c>
    </row>
    <row r="48" spans="1:6" outlineLevel="1" x14ac:dyDescent="0.25">
      <c r="A48" s="146"/>
      <c r="B48" s="147"/>
      <c r="C48" s="147"/>
      <c r="D48" s="76" t="s">
        <v>9</v>
      </c>
      <c r="E48" s="88">
        <v>0</v>
      </c>
    </row>
    <row r="49" spans="1:5" outlineLevel="1" x14ac:dyDescent="0.25">
      <c r="A49" s="146"/>
      <c r="B49" s="147"/>
      <c r="C49" s="147"/>
      <c r="D49" s="76" t="s">
        <v>10</v>
      </c>
      <c r="E49" s="88">
        <v>0</v>
      </c>
    </row>
    <row r="50" spans="1:5" outlineLevel="1" x14ac:dyDescent="0.25">
      <c r="A50" s="146"/>
      <c r="B50" s="147"/>
      <c r="C50" s="147"/>
      <c r="D50" s="76" t="s">
        <v>11</v>
      </c>
      <c r="E50" s="88">
        <v>0</v>
      </c>
    </row>
    <row r="51" spans="1:5" outlineLevel="1" x14ac:dyDescent="0.25">
      <c r="A51" s="146"/>
      <c r="B51" s="147"/>
      <c r="C51" s="147"/>
      <c r="D51" s="76" t="s">
        <v>12</v>
      </c>
      <c r="E51" s="88">
        <v>0</v>
      </c>
    </row>
    <row r="52" spans="1:5" outlineLevel="1" x14ac:dyDescent="0.25">
      <c r="A52" s="146"/>
      <c r="B52" s="147"/>
      <c r="C52" s="147"/>
      <c r="D52" s="76" t="s">
        <v>13</v>
      </c>
      <c r="E52" s="88">
        <v>0</v>
      </c>
    </row>
    <row r="53" spans="1:5" outlineLevel="1" x14ac:dyDescent="0.25">
      <c r="A53" s="146"/>
      <c r="B53" s="147"/>
      <c r="C53" s="147"/>
      <c r="D53" s="76" t="s">
        <v>14</v>
      </c>
      <c r="E53" s="88">
        <v>0</v>
      </c>
    </row>
    <row r="54" spans="1:5" ht="15.75" outlineLevel="1" thickBot="1" x14ac:dyDescent="0.3">
      <c r="A54" s="146"/>
      <c r="B54" s="147"/>
      <c r="C54" s="147"/>
      <c r="D54" s="77" t="s">
        <v>15</v>
      </c>
      <c r="E54" s="88">
        <v>0</v>
      </c>
    </row>
    <row r="55" spans="1:5" outlineLevel="1" x14ac:dyDescent="0.25">
      <c r="A55" s="146" t="s">
        <v>62</v>
      </c>
      <c r="B55" s="147"/>
      <c r="C55" s="147"/>
      <c r="D55" s="75" t="s">
        <v>6</v>
      </c>
      <c r="E55" s="88">
        <v>0</v>
      </c>
    </row>
    <row r="56" spans="1:5" outlineLevel="1" x14ac:dyDescent="0.25">
      <c r="A56" s="146"/>
      <c r="B56" s="147"/>
      <c r="C56" s="147"/>
      <c r="D56" s="76" t="s">
        <v>7</v>
      </c>
      <c r="E56" s="88">
        <v>0</v>
      </c>
    </row>
    <row r="57" spans="1:5" outlineLevel="1" x14ac:dyDescent="0.25">
      <c r="A57" s="146"/>
      <c r="B57" s="147"/>
      <c r="C57" s="147"/>
      <c r="D57" s="76" t="s">
        <v>8</v>
      </c>
      <c r="E57" s="88">
        <v>0</v>
      </c>
    </row>
    <row r="58" spans="1:5" outlineLevel="1" x14ac:dyDescent="0.25">
      <c r="A58" s="146"/>
      <c r="B58" s="147"/>
      <c r="C58" s="147"/>
      <c r="D58" s="76" t="s">
        <v>9</v>
      </c>
      <c r="E58" s="88">
        <v>0</v>
      </c>
    </row>
    <row r="59" spans="1:5" outlineLevel="1" x14ac:dyDescent="0.25">
      <c r="A59" s="146"/>
      <c r="B59" s="147"/>
      <c r="C59" s="147"/>
      <c r="D59" s="76" t="s">
        <v>10</v>
      </c>
      <c r="E59" s="88">
        <v>0</v>
      </c>
    </row>
    <row r="60" spans="1:5" outlineLevel="1" x14ac:dyDescent="0.25">
      <c r="A60" s="146"/>
      <c r="B60" s="147"/>
      <c r="C60" s="147"/>
      <c r="D60" s="76" t="s">
        <v>11</v>
      </c>
      <c r="E60" s="88">
        <v>0</v>
      </c>
    </row>
    <row r="61" spans="1:5" outlineLevel="1" x14ac:dyDescent="0.25">
      <c r="A61" s="146"/>
      <c r="B61" s="147"/>
      <c r="C61" s="147"/>
      <c r="D61" s="76" t="s">
        <v>12</v>
      </c>
      <c r="E61" s="88">
        <v>0</v>
      </c>
    </row>
    <row r="62" spans="1:5" outlineLevel="1" x14ac:dyDescent="0.25">
      <c r="A62" s="146"/>
      <c r="B62" s="147"/>
      <c r="C62" s="147"/>
      <c r="D62" s="76" t="s">
        <v>13</v>
      </c>
      <c r="E62" s="88">
        <v>0</v>
      </c>
    </row>
    <row r="63" spans="1:5" outlineLevel="1" x14ac:dyDescent="0.25">
      <c r="A63" s="146"/>
      <c r="B63" s="147"/>
      <c r="C63" s="147"/>
      <c r="D63" s="76" t="s">
        <v>14</v>
      </c>
      <c r="E63" s="88">
        <v>0</v>
      </c>
    </row>
    <row r="64" spans="1:5" ht="15.75" outlineLevel="1" thickBot="1" x14ac:dyDescent="0.3">
      <c r="A64" s="146"/>
      <c r="B64" s="147"/>
      <c r="C64" s="147"/>
      <c r="D64" s="77" t="s">
        <v>15</v>
      </c>
      <c r="E64" s="88">
        <v>0</v>
      </c>
    </row>
    <row r="65" spans="1:5" outlineLevel="1" x14ac:dyDescent="0.25">
      <c r="A65" s="146" t="s">
        <v>63</v>
      </c>
      <c r="B65" s="147"/>
      <c r="C65" s="147"/>
      <c r="D65" s="75" t="s">
        <v>6</v>
      </c>
      <c r="E65" s="88">
        <v>0</v>
      </c>
    </row>
    <row r="66" spans="1:5" outlineLevel="1" x14ac:dyDescent="0.25">
      <c r="A66" s="146"/>
      <c r="B66" s="147"/>
      <c r="C66" s="147"/>
      <c r="D66" s="76" t="s">
        <v>7</v>
      </c>
      <c r="E66" s="88">
        <v>0</v>
      </c>
    </row>
    <row r="67" spans="1:5" outlineLevel="1" x14ac:dyDescent="0.25">
      <c r="A67" s="146"/>
      <c r="B67" s="147"/>
      <c r="C67" s="147"/>
      <c r="D67" s="76" t="s">
        <v>8</v>
      </c>
      <c r="E67" s="88">
        <v>0</v>
      </c>
    </row>
    <row r="68" spans="1:5" outlineLevel="1" x14ac:dyDescent="0.25">
      <c r="A68" s="146"/>
      <c r="B68" s="147"/>
      <c r="C68" s="147"/>
      <c r="D68" s="76" t="s">
        <v>9</v>
      </c>
      <c r="E68" s="88">
        <v>0</v>
      </c>
    </row>
    <row r="69" spans="1:5" outlineLevel="1" x14ac:dyDescent="0.25">
      <c r="A69" s="146"/>
      <c r="B69" s="147"/>
      <c r="C69" s="147"/>
      <c r="D69" s="76" t="s">
        <v>10</v>
      </c>
      <c r="E69" s="88">
        <v>0</v>
      </c>
    </row>
    <row r="70" spans="1:5" outlineLevel="1" x14ac:dyDescent="0.25">
      <c r="A70" s="146"/>
      <c r="B70" s="147"/>
      <c r="C70" s="147"/>
      <c r="D70" s="76" t="s">
        <v>11</v>
      </c>
      <c r="E70" s="88">
        <v>0</v>
      </c>
    </row>
    <row r="71" spans="1:5" outlineLevel="1" x14ac:dyDescent="0.25">
      <c r="A71" s="146"/>
      <c r="B71" s="147"/>
      <c r="C71" s="147"/>
      <c r="D71" s="76" t="s">
        <v>12</v>
      </c>
      <c r="E71" s="88">
        <v>0</v>
      </c>
    </row>
    <row r="72" spans="1:5" outlineLevel="1" x14ac:dyDescent="0.25">
      <c r="A72" s="146"/>
      <c r="B72" s="147"/>
      <c r="C72" s="147"/>
      <c r="D72" s="76" t="s">
        <v>13</v>
      </c>
      <c r="E72" s="88">
        <v>0</v>
      </c>
    </row>
    <row r="73" spans="1:5" outlineLevel="1" x14ac:dyDescent="0.25">
      <c r="A73" s="146"/>
      <c r="B73" s="147"/>
      <c r="C73" s="147"/>
      <c r="D73" s="76" t="s">
        <v>14</v>
      </c>
      <c r="E73" s="88">
        <v>0</v>
      </c>
    </row>
    <row r="74" spans="1:5" ht="15.75" outlineLevel="1" thickBot="1" x14ac:dyDescent="0.3">
      <c r="A74" s="146"/>
      <c r="B74" s="147"/>
      <c r="C74" s="147"/>
      <c r="D74" s="77" t="s">
        <v>15</v>
      </c>
      <c r="E74" s="88">
        <v>0</v>
      </c>
    </row>
    <row r="75" spans="1:5" outlineLevel="1" x14ac:dyDescent="0.25">
      <c r="A75" s="146" t="s">
        <v>58</v>
      </c>
      <c r="B75" s="147" t="s">
        <v>44</v>
      </c>
      <c r="C75" s="147">
        <v>637001</v>
      </c>
      <c r="D75" s="75" t="s">
        <v>6</v>
      </c>
      <c r="E75" s="88">
        <v>0</v>
      </c>
    </row>
    <row r="76" spans="1:5" outlineLevel="1" x14ac:dyDescent="0.25">
      <c r="A76" s="146"/>
      <c r="B76" s="147"/>
      <c r="C76" s="147"/>
      <c r="D76" s="76" t="s">
        <v>7</v>
      </c>
      <c r="E76" s="88">
        <v>0</v>
      </c>
    </row>
    <row r="77" spans="1:5" outlineLevel="1" x14ac:dyDescent="0.25">
      <c r="A77" s="146"/>
      <c r="B77" s="147"/>
      <c r="C77" s="147"/>
      <c r="D77" s="76" t="s">
        <v>8</v>
      </c>
      <c r="E77" s="88">
        <v>0</v>
      </c>
    </row>
    <row r="78" spans="1:5" outlineLevel="1" x14ac:dyDescent="0.25">
      <c r="A78" s="146"/>
      <c r="B78" s="147"/>
      <c r="C78" s="147"/>
      <c r="D78" s="76" t="s">
        <v>9</v>
      </c>
      <c r="E78" s="88">
        <v>0</v>
      </c>
    </row>
    <row r="79" spans="1:5" outlineLevel="1" x14ac:dyDescent="0.25">
      <c r="A79" s="146"/>
      <c r="B79" s="147"/>
      <c r="C79" s="147"/>
      <c r="D79" s="76" t="s">
        <v>10</v>
      </c>
      <c r="E79" s="88">
        <v>0</v>
      </c>
    </row>
    <row r="80" spans="1:5" outlineLevel="1" x14ac:dyDescent="0.25">
      <c r="A80" s="146"/>
      <c r="B80" s="147"/>
      <c r="C80" s="147"/>
      <c r="D80" s="76" t="s">
        <v>11</v>
      </c>
      <c r="E80" s="88">
        <v>0</v>
      </c>
    </row>
    <row r="81" spans="1:5" outlineLevel="1" x14ac:dyDescent="0.25">
      <c r="A81" s="146"/>
      <c r="B81" s="147"/>
      <c r="C81" s="147"/>
      <c r="D81" s="76" t="s">
        <v>12</v>
      </c>
      <c r="E81" s="88">
        <v>0</v>
      </c>
    </row>
    <row r="82" spans="1:5" outlineLevel="1" x14ac:dyDescent="0.25">
      <c r="A82" s="146"/>
      <c r="B82" s="147"/>
      <c r="C82" s="147"/>
      <c r="D82" s="76" t="s">
        <v>13</v>
      </c>
      <c r="E82" s="88">
        <v>0</v>
      </c>
    </row>
    <row r="83" spans="1:5" outlineLevel="1" x14ac:dyDescent="0.25">
      <c r="A83" s="146"/>
      <c r="B83" s="147"/>
      <c r="C83" s="147"/>
      <c r="D83" s="76" t="s">
        <v>14</v>
      </c>
      <c r="E83" s="88">
        <v>0</v>
      </c>
    </row>
    <row r="84" spans="1:5" ht="15.75" outlineLevel="1" thickBot="1" x14ac:dyDescent="0.3">
      <c r="A84" s="146"/>
      <c r="B84" s="147"/>
      <c r="C84" s="147"/>
      <c r="D84" s="77" t="s">
        <v>15</v>
      </c>
      <c r="E84" s="88">
        <v>0</v>
      </c>
    </row>
  </sheetData>
  <mergeCells count="27">
    <mergeCell ref="A14:A23"/>
    <mergeCell ref="B14:B23"/>
    <mergeCell ref="C14:C23"/>
    <mergeCell ref="A1:D1"/>
    <mergeCell ref="A3:C3"/>
    <mergeCell ref="A4:A13"/>
    <mergeCell ref="B4:B13"/>
    <mergeCell ref="C4:C13"/>
    <mergeCell ref="A24:A33"/>
    <mergeCell ref="B24:B33"/>
    <mergeCell ref="C24:C33"/>
    <mergeCell ref="A34:C34"/>
    <mergeCell ref="A35:A44"/>
    <mergeCell ref="B35:B44"/>
    <mergeCell ref="C35:C44"/>
    <mergeCell ref="A45:A54"/>
    <mergeCell ref="B45:B54"/>
    <mergeCell ref="C45:C54"/>
    <mergeCell ref="A55:A64"/>
    <mergeCell ref="B55:B64"/>
    <mergeCell ref="C55:C64"/>
    <mergeCell ref="A65:A74"/>
    <mergeCell ref="B65:B74"/>
    <mergeCell ref="C65:C74"/>
    <mergeCell ref="A75:A84"/>
    <mergeCell ref="B75:B84"/>
    <mergeCell ref="C75:C8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="90" zoomScaleNormal="90" workbookViewId="0">
      <selection activeCell="B36" sqref="B36"/>
    </sheetView>
  </sheetViews>
  <sheetFormatPr defaultRowHeight="15" x14ac:dyDescent="0.25"/>
  <cols>
    <col min="1" max="1" width="23.85546875" style="17" customWidth="1"/>
    <col min="2" max="2" width="11.28515625" style="17" customWidth="1"/>
    <col min="3" max="3" width="12.28515625" style="17" customWidth="1"/>
    <col min="4" max="7" width="9.140625" style="17"/>
    <col min="8" max="8" width="10.28515625" style="17" customWidth="1"/>
    <col min="9" max="256" width="9.140625" style="17"/>
    <col min="257" max="257" width="23.85546875" style="17" customWidth="1"/>
    <col min="258" max="258" width="11.28515625" style="17" customWidth="1"/>
    <col min="259" max="259" width="12.28515625" style="17" customWidth="1"/>
    <col min="260" max="263" width="9.140625" style="17"/>
    <col min="264" max="264" width="10.28515625" style="17" customWidth="1"/>
    <col min="265" max="512" width="9.140625" style="17"/>
    <col min="513" max="513" width="23.85546875" style="17" customWidth="1"/>
    <col min="514" max="514" width="11.28515625" style="17" customWidth="1"/>
    <col min="515" max="515" width="12.28515625" style="17" customWidth="1"/>
    <col min="516" max="519" width="9.140625" style="17"/>
    <col min="520" max="520" width="10.28515625" style="17" customWidth="1"/>
    <col min="521" max="768" width="9.140625" style="17"/>
    <col min="769" max="769" width="23.85546875" style="17" customWidth="1"/>
    <col min="770" max="770" width="11.28515625" style="17" customWidth="1"/>
    <col min="771" max="771" width="12.28515625" style="17" customWidth="1"/>
    <col min="772" max="775" width="9.140625" style="17"/>
    <col min="776" max="776" width="10.28515625" style="17" customWidth="1"/>
    <col min="777" max="1024" width="9.140625" style="17"/>
    <col min="1025" max="1025" width="23.85546875" style="17" customWidth="1"/>
    <col min="1026" max="1026" width="11.28515625" style="17" customWidth="1"/>
    <col min="1027" max="1027" width="12.28515625" style="17" customWidth="1"/>
    <col min="1028" max="1031" width="9.140625" style="17"/>
    <col min="1032" max="1032" width="10.28515625" style="17" customWidth="1"/>
    <col min="1033" max="1280" width="9.140625" style="17"/>
    <col min="1281" max="1281" width="23.85546875" style="17" customWidth="1"/>
    <col min="1282" max="1282" width="11.28515625" style="17" customWidth="1"/>
    <col min="1283" max="1283" width="12.28515625" style="17" customWidth="1"/>
    <col min="1284" max="1287" width="9.140625" style="17"/>
    <col min="1288" max="1288" width="10.28515625" style="17" customWidth="1"/>
    <col min="1289" max="1536" width="9.140625" style="17"/>
    <col min="1537" max="1537" width="23.85546875" style="17" customWidth="1"/>
    <col min="1538" max="1538" width="11.28515625" style="17" customWidth="1"/>
    <col min="1539" max="1539" width="12.28515625" style="17" customWidth="1"/>
    <col min="1540" max="1543" width="9.140625" style="17"/>
    <col min="1544" max="1544" width="10.28515625" style="17" customWidth="1"/>
    <col min="1545" max="1792" width="9.140625" style="17"/>
    <col min="1793" max="1793" width="23.85546875" style="17" customWidth="1"/>
    <col min="1794" max="1794" width="11.28515625" style="17" customWidth="1"/>
    <col min="1795" max="1795" width="12.28515625" style="17" customWidth="1"/>
    <col min="1796" max="1799" width="9.140625" style="17"/>
    <col min="1800" max="1800" width="10.28515625" style="17" customWidth="1"/>
    <col min="1801" max="2048" width="9.140625" style="17"/>
    <col min="2049" max="2049" width="23.85546875" style="17" customWidth="1"/>
    <col min="2050" max="2050" width="11.28515625" style="17" customWidth="1"/>
    <col min="2051" max="2051" width="12.28515625" style="17" customWidth="1"/>
    <col min="2052" max="2055" width="9.140625" style="17"/>
    <col min="2056" max="2056" width="10.28515625" style="17" customWidth="1"/>
    <col min="2057" max="2304" width="9.140625" style="17"/>
    <col min="2305" max="2305" width="23.85546875" style="17" customWidth="1"/>
    <col min="2306" max="2306" width="11.28515625" style="17" customWidth="1"/>
    <col min="2307" max="2307" width="12.28515625" style="17" customWidth="1"/>
    <col min="2308" max="2311" width="9.140625" style="17"/>
    <col min="2312" max="2312" width="10.28515625" style="17" customWidth="1"/>
    <col min="2313" max="2560" width="9.140625" style="17"/>
    <col min="2561" max="2561" width="23.85546875" style="17" customWidth="1"/>
    <col min="2562" max="2562" width="11.28515625" style="17" customWidth="1"/>
    <col min="2563" max="2563" width="12.28515625" style="17" customWidth="1"/>
    <col min="2564" max="2567" width="9.140625" style="17"/>
    <col min="2568" max="2568" width="10.28515625" style="17" customWidth="1"/>
    <col min="2569" max="2816" width="9.140625" style="17"/>
    <col min="2817" max="2817" width="23.85546875" style="17" customWidth="1"/>
    <col min="2818" max="2818" width="11.28515625" style="17" customWidth="1"/>
    <col min="2819" max="2819" width="12.28515625" style="17" customWidth="1"/>
    <col min="2820" max="2823" width="9.140625" style="17"/>
    <col min="2824" max="2824" width="10.28515625" style="17" customWidth="1"/>
    <col min="2825" max="3072" width="9.140625" style="17"/>
    <col min="3073" max="3073" width="23.85546875" style="17" customWidth="1"/>
    <col min="3074" max="3074" width="11.28515625" style="17" customWidth="1"/>
    <col min="3075" max="3075" width="12.28515625" style="17" customWidth="1"/>
    <col min="3076" max="3079" width="9.140625" style="17"/>
    <col min="3080" max="3080" width="10.28515625" style="17" customWidth="1"/>
    <col min="3081" max="3328" width="9.140625" style="17"/>
    <col min="3329" max="3329" width="23.85546875" style="17" customWidth="1"/>
    <col min="3330" max="3330" width="11.28515625" style="17" customWidth="1"/>
    <col min="3331" max="3331" width="12.28515625" style="17" customWidth="1"/>
    <col min="3332" max="3335" width="9.140625" style="17"/>
    <col min="3336" max="3336" width="10.28515625" style="17" customWidth="1"/>
    <col min="3337" max="3584" width="9.140625" style="17"/>
    <col min="3585" max="3585" width="23.85546875" style="17" customWidth="1"/>
    <col min="3586" max="3586" width="11.28515625" style="17" customWidth="1"/>
    <col min="3587" max="3587" width="12.28515625" style="17" customWidth="1"/>
    <col min="3588" max="3591" width="9.140625" style="17"/>
    <col min="3592" max="3592" width="10.28515625" style="17" customWidth="1"/>
    <col min="3593" max="3840" width="9.140625" style="17"/>
    <col min="3841" max="3841" width="23.85546875" style="17" customWidth="1"/>
    <col min="3842" max="3842" width="11.28515625" style="17" customWidth="1"/>
    <col min="3843" max="3843" width="12.28515625" style="17" customWidth="1"/>
    <col min="3844" max="3847" width="9.140625" style="17"/>
    <col min="3848" max="3848" width="10.28515625" style="17" customWidth="1"/>
    <col min="3849" max="4096" width="9.140625" style="17"/>
    <col min="4097" max="4097" width="23.85546875" style="17" customWidth="1"/>
    <col min="4098" max="4098" width="11.28515625" style="17" customWidth="1"/>
    <col min="4099" max="4099" width="12.28515625" style="17" customWidth="1"/>
    <col min="4100" max="4103" width="9.140625" style="17"/>
    <col min="4104" max="4104" width="10.28515625" style="17" customWidth="1"/>
    <col min="4105" max="4352" width="9.140625" style="17"/>
    <col min="4353" max="4353" width="23.85546875" style="17" customWidth="1"/>
    <col min="4354" max="4354" width="11.28515625" style="17" customWidth="1"/>
    <col min="4355" max="4355" width="12.28515625" style="17" customWidth="1"/>
    <col min="4356" max="4359" width="9.140625" style="17"/>
    <col min="4360" max="4360" width="10.28515625" style="17" customWidth="1"/>
    <col min="4361" max="4608" width="9.140625" style="17"/>
    <col min="4609" max="4609" width="23.85546875" style="17" customWidth="1"/>
    <col min="4610" max="4610" width="11.28515625" style="17" customWidth="1"/>
    <col min="4611" max="4611" width="12.28515625" style="17" customWidth="1"/>
    <col min="4612" max="4615" width="9.140625" style="17"/>
    <col min="4616" max="4616" width="10.28515625" style="17" customWidth="1"/>
    <col min="4617" max="4864" width="9.140625" style="17"/>
    <col min="4865" max="4865" width="23.85546875" style="17" customWidth="1"/>
    <col min="4866" max="4866" width="11.28515625" style="17" customWidth="1"/>
    <col min="4867" max="4867" width="12.28515625" style="17" customWidth="1"/>
    <col min="4868" max="4871" width="9.140625" style="17"/>
    <col min="4872" max="4872" width="10.28515625" style="17" customWidth="1"/>
    <col min="4873" max="5120" width="9.140625" style="17"/>
    <col min="5121" max="5121" width="23.85546875" style="17" customWidth="1"/>
    <col min="5122" max="5122" width="11.28515625" style="17" customWidth="1"/>
    <col min="5123" max="5123" width="12.28515625" style="17" customWidth="1"/>
    <col min="5124" max="5127" width="9.140625" style="17"/>
    <col min="5128" max="5128" width="10.28515625" style="17" customWidth="1"/>
    <col min="5129" max="5376" width="9.140625" style="17"/>
    <col min="5377" max="5377" width="23.85546875" style="17" customWidth="1"/>
    <col min="5378" max="5378" width="11.28515625" style="17" customWidth="1"/>
    <col min="5379" max="5379" width="12.28515625" style="17" customWidth="1"/>
    <col min="5380" max="5383" width="9.140625" style="17"/>
    <col min="5384" max="5384" width="10.28515625" style="17" customWidth="1"/>
    <col min="5385" max="5632" width="9.140625" style="17"/>
    <col min="5633" max="5633" width="23.85546875" style="17" customWidth="1"/>
    <col min="5634" max="5634" width="11.28515625" style="17" customWidth="1"/>
    <col min="5635" max="5635" width="12.28515625" style="17" customWidth="1"/>
    <col min="5636" max="5639" width="9.140625" style="17"/>
    <col min="5640" max="5640" width="10.28515625" style="17" customWidth="1"/>
    <col min="5641" max="5888" width="9.140625" style="17"/>
    <col min="5889" max="5889" width="23.85546875" style="17" customWidth="1"/>
    <col min="5890" max="5890" width="11.28515625" style="17" customWidth="1"/>
    <col min="5891" max="5891" width="12.28515625" style="17" customWidth="1"/>
    <col min="5892" max="5895" width="9.140625" style="17"/>
    <col min="5896" max="5896" width="10.28515625" style="17" customWidth="1"/>
    <col min="5897" max="6144" width="9.140625" style="17"/>
    <col min="6145" max="6145" width="23.85546875" style="17" customWidth="1"/>
    <col min="6146" max="6146" width="11.28515625" style="17" customWidth="1"/>
    <col min="6147" max="6147" width="12.28515625" style="17" customWidth="1"/>
    <col min="6148" max="6151" width="9.140625" style="17"/>
    <col min="6152" max="6152" width="10.28515625" style="17" customWidth="1"/>
    <col min="6153" max="6400" width="9.140625" style="17"/>
    <col min="6401" max="6401" width="23.85546875" style="17" customWidth="1"/>
    <col min="6402" max="6402" width="11.28515625" style="17" customWidth="1"/>
    <col min="6403" max="6403" width="12.28515625" style="17" customWidth="1"/>
    <col min="6404" max="6407" width="9.140625" style="17"/>
    <col min="6408" max="6408" width="10.28515625" style="17" customWidth="1"/>
    <col min="6409" max="6656" width="9.140625" style="17"/>
    <col min="6657" max="6657" width="23.85546875" style="17" customWidth="1"/>
    <col min="6658" max="6658" width="11.28515625" style="17" customWidth="1"/>
    <col min="6659" max="6659" width="12.28515625" style="17" customWidth="1"/>
    <col min="6660" max="6663" width="9.140625" style="17"/>
    <col min="6664" max="6664" width="10.28515625" style="17" customWidth="1"/>
    <col min="6665" max="6912" width="9.140625" style="17"/>
    <col min="6913" max="6913" width="23.85546875" style="17" customWidth="1"/>
    <col min="6914" max="6914" width="11.28515625" style="17" customWidth="1"/>
    <col min="6915" max="6915" width="12.28515625" style="17" customWidth="1"/>
    <col min="6916" max="6919" width="9.140625" style="17"/>
    <col min="6920" max="6920" width="10.28515625" style="17" customWidth="1"/>
    <col min="6921" max="7168" width="9.140625" style="17"/>
    <col min="7169" max="7169" width="23.85546875" style="17" customWidth="1"/>
    <col min="7170" max="7170" width="11.28515625" style="17" customWidth="1"/>
    <col min="7171" max="7171" width="12.28515625" style="17" customWidth="1"/>
    <col min="7172" max="7175" width="9.140625" style="17"/>
    <col min="7176" max="7176" width="10.28515625" style="17" customWidth="1"/>
    <col min="7177" max="7424" width="9.140625" style="17"/>
    <col min="7425" max="7425" width="23.85546875" style="17" customWidth="1"/>
    <col min="7426" max="7426" width="11.28515625" style="17" customWidth="1"/>
    <col min="7427" max="7427" width="12.28515625" style="17" customWidth="1"/>
    <col min="7428" max="7431" width="9.140625" style="17"/>
    <col min="7432" max="7432" width="10.28515625" style="17" customWidth="1"/>
    <col min="7433" max="7680" width="9.140625" style="17"/>
    <col min="7681" max="7681" width="23.85546875" style="17" customWidth="1"/>
    <col min="7682" max="7682" width="11.28515625" style="17" customWidth="1"/>
    <col min="7683" max="7683" width="12.28515625" style="17" customWidth="1"/>
    <col min="7684" max="7687" width="9.140625" style="17"/>
    <col min="7688" max="7688" width="10.28515625" style="17" customWidth="1"/>
    <col min="7689" max="7936" width="9.140625" style="17"/>
    <col min="7937" max="7937" width="23.85546875" style="17" customWidth="1"/>
    <col min="7938" max="7938" width="11.28515625" style="17" customWidth="1"/>
    <col min="7939" max="7939" width="12.28515625" style="17" customWidth="1"/>
    <col min="7940" max="7943" width="9.140625" style="17"/>
    <col min="7944" max="7944" width="10.28515625" style="17" customWidth="1"/>
    <col min="7945" max="8192" width="9.140625" style="17"/>
    <col min="8193" max="8193" width="23.85546875" style="17" customWidth="1"/>
    <col min="8194" max="8194" width="11.28515625" style="17" customWidth="1"/>
    <col min="8195" max="8195" width="12.28515625" style="17" customWidth="1"/>
    <col min="8196" max="8199" width="9.140625" style="17"/>
    <col min="8200" max="8200" width="10.28515625" style="17" customWidth="1"/>
    <col min="8201" max="8448" width="9.140625" style="17"/>
    <col min="8449" max="8449" width="23.85546875" style="17" customWidth="1"/>
    <col min="8450" max="8450" width="11.28515625" style="17" customWidth="1"/>
    <col min="8451" max="8451" width="12.28515625" style="17" customWidth="1"/>
    <col min="8452" max="8455" width="9.140625" style="17"/>
    <col min="8456" max="8456" width="10.28515625" style="17" customWidth="1"/>
    <col min="8457" max="8704" width="9.140625" style="17"/>
    <col min="8705" max="8705" width="23.85546875" style="17" customWidth="1"/>
    <col min="8706" max="8706" width="11.28515625" style="17" customWidth="1"/>
    <col min="8707" max="8707" width="12.28515625" style="17" customWidth="1"/>
    <col min="8708" max="8711" width="9.140625" style="17"/>
    <col min="8712" max="8712" width="10.28515625" style="17" customWidth="1"/>
    <col min="8713" max="8960" width="9.140625" style="17"/>
    <col min="8961" max="8961" width="23.85546875" style="17" customWidth="1"/>
    <col min="8962" max="8962" width="11.28515625" style="17" customWidth="1"/>
    <col min="8963" max="8963" width="12.28515625" style="17" customWidth="1"/>
    <col min="8964" max="8967" width="9.140625" style="17"/>
    <col min="8968" max="8968" width="10.28515625" style="17" customWidth="1"/>
    <col min="8969" max="9216" width="9.140625" style="17"/>
    <col min="9217" max="9217" width="23.85546875" style="17" customWidth="1"/>
    <col min="9218" max="9218" width="11.28515625" style="17" customWidth="1"/>
    <col min="9219" max="9219" width="12.28515625" style="17" customWidth="1"/>
    <col min="9220" max="9223" width="9.140625" style="17"/>
    <col min="9224" max="9224" width="10.28515625" style="17" customWidth="1"/>
    <col min="9225" max="9472" width="9.140625" style="17"/>
    <col min="9473" max="9473" width="23.85546875" style="17" customWidth="1"/>
    <col min="9474" max="9474" width="11.28515625" style="17" customWidth="1"/>
    <col min="9475" max="9475" width="12.28515625" style="17" customWidth="1"/>
    <col min="9476" max="9479" width="9.140625" style="17"/>
    <col min="9480" max="9480" width="10.28515625" style="17" customWidth="1"/>
    <col min="9481" max="9728" width="9.140625" style="17"/>
    <col min="9729" max="9729" width="23.85546875" style="17" customWidth="1"/>
    <col min="9730" max="9730" width="11.28515625" style="17" customWidth="1"/>
    <col min="9731" max="9731" width="12.28515625" style="17" customWidth="1"/>
    <col min="9732" max="9735" width="9.140625" style="17"/>
    <col min="9736" max="9736" width="10.28515625" style="17" customWidth="1"/>
    <col min="9737" max="9984" width="9.140625" style="17"/>
    <col min="9985" max="9985" width="23.85546875" style="17" customWidth="1"/>
    <col min="9986" max="9986" width="11.28515625" style="17" customWidth="1"/>
    <col min="9987" max="9987" width="12.28515625" style="17" customWidth="1"/>
    <col min="9988" max="9991" width="9.140625" style="17"/>
    <col min="9992" max="9992" width="10.28515625" style="17" customWidth="1"/>
    <col min="9993" max="10240" width="9.140625" style="17"/>
    <col min="10241" max="10241" width="23.85546875" style="17" customWidth="1"/>
    <col min="10242" max="10242" width="11.28515625" style="17" customWidth="1"/>
    <col min="10243" max="10243" width="12.28515625" style="17" customWidth="1"/>
    <col min="10244" max="10247" width="9.140625" style="17"/>
    <col min="10248" max="10248" width="10.28515625" style="17" customWidth="1"/>
    <col min="10249" max="10496" width="9.140625" style="17"/>
    <col min="10497" max="10497" width="23.85546875" style="17" customWidth="1"/>
    <col min="10498" max="10498" width="11.28515625" style="17" customWidth="1"/>
    <col min="10499" max="10499" width="12.28515625" style="17" customWidth="1"/>
    <col min="10500" max="10503" width="9.140625" style="17"/>
    <col min="10504" max="10504" width="10.28515625" style="17" customWidth="1"/>
    <col min="10505" max="10752" width="9.140625" style="17"/>
    <col min="10753" max="10753" width="23.85546875" style="17" customWidth="1"/>
    <col min="10754" max="10754" width="11.28515625" style="17" customWidth="1"/>
    <col min="10755" max="10755" width="12.28515625" style="17" customWidth="1"/>
    <col min="10756" max="10759" width="9.140625" style="17"/>
    <col min="10760" max="10760" width="10.28515625" style="17" customWidth="1"/>
    <col min="10761" max="11008" width="9.140625" style="17"/>
    <col min="11009" max="11009" width="23.85546875" style="17" customWidth="1"/>
    <col min="11010" max="11010" width="11.28515625" style="17" customWidth="1"/>
    <col min="11011" max="11011" width="12.28515625" style="17" customWidth="1"/>
    <col min="11012" max="11015" width="9.140625" style="17"/>
    <col min="11016" max="11016" width="10.28515625" style="17" customWidth="1"/>
    <col min="11017" max="11264" width="9.140625" style="17"/>
    <col min="11265" max="11265" width="23.85546875" style="17" customWidth="1"/>
    <col min="11266" max="11266" width="11.28515625" style="17" customWidth="1"/>
    <col min="11267" max="11267" width="12.28515625" style="17" customWidth="1"/>
    <col min="11268" max="11271" width="9.140625" style="17"/>
    <col min="11272" max="11272" width="10.28515625" style="17" customWidth="1"/>
    <col min="11273" max="11520" width="9.140625" style="17"/>
    <col min="11521" max="11521" width="23.85546875" style="17" customWidth="1"/>
    <col min="11522" max="11522" width="11.28515625" style="17" customWidth="1"/>
    <col min="11523" max="11523" width="12.28515625" style="17" customWidth="1"/>
    <col min="11524" max="11527" width="9.140625" style="17"/>
    <col min="11528" max="11528" width="10.28515625" style="17" customWidth="1"/>
    <col min="11529" max="11776" width="9.140625" style="17"/>
    <col min="11777" max="11777" width="23.85546875" style="17" customWidth="1"/>
    <col min="11778" max="11778" width="11.28515625" style="17" customWidth="1"/>
    <col min="11779" max="11779" width="12.28515625" style="17" customWidth="1"/>
    <col min="11780" max="11783" width="9.140625" style="17"/>
    <col min="11784" max="11784" width="10.28515625" style="17" customWidth="1"/>
    <col min="11785" max="12032" width="9.140625" style="17"/>
    <col min="12033" max="12033" width="23.85546875" style="17" customWidth="1"/>
    <col min="12034" max="12034" width="11.28515625" style="17" customWidth="1"/>
    <col min="12035" max="12035" width="12.28515625" style="17" customWidth="1"/>
    <col min="12036" max="12039" width="9.140625" style="17"/>
    <col min="12040" max="12040" width="10.28515625" style="17" customWidth="1"/>
    <col min="12041" max="12288" width="9.140625" style="17"/>
    <col min="12289" max="12289" width="23.85546875" style="17" customWidth="1"/>
    <col min="12290" max="12290" width="11.28515625" style="17" customWidth="1"/>
    <col min="12291" max="12291" width="12.28515625" style="17" customWidth="1"/>
    <col min="12292" max="12295" width="9.140625" style="17"/>
    <col min="12296" max="12296" width="10.28515625" style="17" customWidth="1"/>
    <col min="12297" max="12544" width="9.140625" style="17"/>
    <col min="12545" max="12545" width="23.85546875" style="17" customWidth="1"/>
    <col min="12546" max="12546" width="11.28515625" style="17" customWidth="1"/>
    <col min="12547" max="12547" width="12.28515625" style="17" customWidth="1"/>
    <col min="12548" max="12551" width="9.140625" style="17"/>
    <col min="12552" max="12552" width="10.28515625" style="17" customWidth="1"/>
    <col min="12553" max="12800" width="9.140625" style="17"/>
    <col min="12801" max="12801" width="23.85546875" style="17" customWidth="1"/>
    <col min="12802" max="12802" width="11.28515625" style="17" customWidth="1"/>
    <col min="12803" max="12803" width="12.28515625" style="17" customWidth="1"/>
    <col min="12804" max="12807" width="9.140625" style="17"/>
    <col min="12808" max="12808" width="10.28515625" style="17" customWidth="1"/>
    <col min="12809" max="13056" width="9.140625" style="17"/>
    <col min="13057" max="13057" width="23.85546875" style="17" customWidth="1"/>
    <col min="13058" max="13058" width="11.28515625" style="17" customWidth="1"/>
    <col min="13059" max="13059" width="12.28515625" style="17" customWidth="1"/>
    <col min="13060" max="13063" width="9.140625" style="17"/>
    <col min="13064" max="13064" width="10.28515625" style="17" customWidth="1"/>
    <col min="13065" max="13312" width="9.140625" style="17"/>
    <col min="13313" max="13313" width="23.85546875" style="17" customWidth="1"/>
    <col min="13314" max="13314" width="11.28515625" style="17" customWidth="1"/>
    <col min="13315" max="13315" width="12.28515625" style="17" customWidth="1"/>
    <col min="13316" max="13319" width="9.140625" style="17"/>
    <col min="13320" max="13320" width="10.28515625" style="17" customWidth="1"/>
    <col min="13321" max="13568" width="9.140625" style="17"/>
    <col min="13569" max="13569" width="23.85546875" style="17" customWidth="1"/>
    <col min="13570" max="13570" width="11.28515625" style="17" customWidth="1"/>
    <col min="13571" max="13571" width="12.28515625" style="17" customWidth="1"/>
    <col min="13572" max="13575" width="9.140625" style="17"/>
    <col min="13576" max="13576" width="10.28515625" style="17" customWidth="1"/>
    <col min="13577" max="13824" width="9.140625" style="17"/>
    <col min="13825" max="13825" width="23.85546875" style="17" customWidth="1"/>
    <col min="13826" max="13826" width="11.28515625" style="17" customWidth="1"/>
    <col min="13827" max="13827" width="12.28515625" style="17" customWidth="1"/>
    <col min="13828" max="13831" width="9.140625" style="17"/>
    <col min="13832" max="13832" width="10.28515625" style="17" customWidth="1"/>
    <col min="13833" max="14080" width="9.140625" style="17"/>
    <col min="14081" max="14081" width="23.85546875" style="17" customWidth="1"/>
    <col min="14082" max="14082" width="11.28515625" style="17" customWidth="1"/>
    <col min="14083" max="14083" width="12.28515625" style="17" customWidth="1"/>
    <col min="14084" max="14087" width="9.140625" style="17"/>
    <col min="14088" max="14088" width="10.28515625" style="17" customWidth="1"/>
    <col min="14089" max="14336" width="9.140625" style="17"/>
    <col min="14337" max="14337" width="23.85546875" style="17" customWidth="1"/>
    <col min="14338" max="14338" width="11.28515625" style="17" customWidth="1"/>
    <col min="14339" max="14339" width="12.28515625" style="17" customWidth="1"/>
    <col min="14340" max="14343" width="9.140625" style="17"/>
    <col min="14344" max="14344" width="10.28515625" style="17" customWidth="1"/>
    <col min="14345" max="14592" width="9.140625" style="17"/>
    <col min="14593" max="14593" width="23.85546875" style="17" customWidth="1"/>
    <col min="14594" max="14594" width="11.28515625" style="17" customWidth="1"/>
    <col min="14595" max="14595" width="12.28515625" style="17" customWidth="1"/>
    <col min="14596" max="14599" width="9.140625" style="17"/>
    <col min="14600" max="14600" width="10.28515625" style="17" customWidth="1"/>
    <col min="14601" max="14848" width="9.140625" style="17"/>
    <col min="14849" max="14849" width="23.85546875" style="17" customWidth="1"/>
    <col min="14850" max="14850" width="11.28515625" style="17" customWidth="1"/>
    <col min="14851" max="14851" width="12.28515625" style="17" customWidth="1"/>
    <col min="14852" max="14855" width="9.140625" style="17"/>
    <col min="14856" max="14856" width="10.28515625" style="17" customWidth="1"/>
    <col min="14857" max="15104" width="9.140625" style="17"/>
    <col min="15105" max="15105" width="23.85546875" style="17" customWidth="1"/>
    <col min="15106" max="15106" width="11.28515625" style="17" customWidth="1"/>
    <col min="15107" max="15107" width="12.28515625" style="17" customWidth="1"/>
    <col min="15108" max="15111" width="9.140625" style="17"/>
    <col min="15112" max="15112" width="10.28515625" style="17" customWidth="1"/>
    <col min="15113" max="15360" width="9.140625" style="17"/>
    <col min="15361" max="15361" width="23.85546875" style="17" customWidth="1"/>
    <col min="15362" max="15362" width="11.28515625" style="17" customWidth="1"/>
    <col min="15363" max="15363" width="12.28515625" style="17" customWidth="1"/>
    <col min="15364" max="15367" width="9.140625" style="17"/>
    <col min="15368" max="15368" width="10.28515625" style="17" customWidth="1"/>
    <col min="15369" max="15616" width="9.140625" style="17"/>
    <col min="15617" max="15617" width="23.85546875" style="17" customWidth="1"/>
    <col min="15618" max="15618" width="11.28515625" style="17" customWidth="1"/>
    <col min="15619" max="15619" width="12.28515625" style="17" customWidth="1"/>
    <col min="15620" max="15623" width="9.140625" style="17"/>
    <col min="15624" max="15624" width="10.28515625" style="17" customWidth="1"/>
    <col min="15625" max="15872" width="9.140625" style="17"/>
    <col min="15873" max="15873" width="23.85546875" style="17" customWidth="1"/>
    <col min="15874" max="15874" width="11.28515625" style="17" customWidth="1"/>
    <col min="15875" max="15875" width="12.28515625" style="17" customWidth="1"/>
    <col min="15876" max="15879" width="9.140625" style="17"/>
    <col min="15880" max="15880" width="10.28515625" style="17" customWidth="1"/>
    <col min="15881" max="16128" width="9.140625" style="17"/>
    <col min="16129" max="16129" width="23.85546875" style="17" customWidth="1"/>
    <col min="16130" max="16130" width="11.28515625" style="17" customWidth="1"/>
    <col min="16131" max="16131" width="12.28515625" style="17" customWidth="1"/>
    <col min="16132" max="16135" width="9.140625" style="17"/>
    <col min="16136" max="16136" width="10.28515625" style="17" customWidth="1"/>
    <col min="16137" max="16384" width="9.140625" style="17"/>
  </cols>
  <sheetData>
    <row r="1" spans="1:14" ht="29.25" customHeight="1" x14ac:dyDescent="0.25">
      <c r="A1" s="18"/>
      <c r="B1" s="18"/>
      <c r="C1" s="18"/>
      <c r="D1" s="164" t="s">
        <v>16</v>
      </c>
      <c r="E1" s="165"/>
      <c r="F1" s="166"/>
      <c r="G1" s="156" t="s">
        <v>33</v>
      </c>
      <c r="H1" s="157"/>
      <c r="I1" s="156" t="s">
        <v>34</v>
      </c>
      <c r="J1" s="157"/>
      <c r="K1" s="156" t="s">
        <v>35</v>
      </c>
      <c r="L1" s="157"/>
      <c r="M1" s="156" t="s">
        <v>36</v>
      </c>
      <c r="N1" s="157"/>
    </row>
    <row r="2" spans="1:14" ht="26.25" thickBot="1" x14ac:dyDescent="0.3">
      <c r="A2" s="19" t="s">
        <v>17</v>
      </c>
      <c r="B2" s="19" t="s">
        <v>1</v>
      </c>
      <c r="C2" s="26" t="s">
        <v>3</v>
      </c>
      <c r="D2" s="20" t="s">
        <v>4</v>
      </c>
      <c r="E2" s="42" t="s">
        <v>5</v>
      </c>
      <c r="F2" s="21" t="s">
        <v>85</v>
      </c>
      <c r="G2" s="20" t="s">
        <v>4</v>
      </c>
      <c r="H2" s="22" t="s">
        <v>5</v>
      </c>
      <c r="I2" s="23" t="s">
        <v>4</v>
      </c>
      <c r="J2" s="22" t="s">
        <v>5</v>
      </c>
      <c r="K2" s="23" t="s">
        <v>4</v>
      </c>
      <c r="L2" s="22" t="s">
        <v>5</v>
      </c>
      <c r="M2" s="23" t="s">
        <v>4</v>
      </c>
      <c r="N2" s="22" t="s">
        <v>5</v>
      </c>
    </row>
    <row r="3" spans="1:14" x14ac:dyDescent="0.25">
      <c r="A3" s="158" t="s">
        <v>37</v>
      </c>
      <c r="B3" s="161" t="s">
        <v>2</v>
      </c>
      <c r="C3" s="28" t="s">
        <v>6</v>
      </c>
      <c r="D3" s="29">
        <f>SUM(G3,I3,K3,M3)</f>
        <v>0</v>
      </c>
      <c r="E3" s="40">
        <f>SUM(H3,J3,L3,N3)</f>
        <v>0</v>
      </c>
      <c r="F3" s="30">
        <f>E3-D3</f>
        <v>0</v>
      </c>
      <c r="G3" s="31"/>
      <c r="H3" s="31"/>
      <c r="I3" s="31"/>
      <c r="J3" s="31"/>
      <c r="K3" s="31"/>
      <c r="L3" s="31"/>
      <c r="M3" s="31"/>
      <c r="N3" s="32"/>
    </row>
    <row r="4" spans="1:14" x14ac:dyDescent="0.25">
      <c r="A4" s="159"/>
      <c r="B4" s="162"/>
      <c r="C4" s="24" t="s">
        <v>7</v>
      </c>
      <c r="D4" s="25">
        <f t="shared" ref="D4:E12" si="0">SUM(G4,I4,K4,M4)</f>
        <v>0</v>
      </c>
      <c r="E4" s="41">
        <f t="shared" si="0"/>
        <v>0</v>
      </c>
      <c r="F4" s="27">
        <f t="shared" ref="F4:F12" si="1">E4-D4</f>
        <v>0</v>
      </c>
      <c r="G4" s="33"/>
      <c r="H4" s="33"/>
      <c r="I4" s="33"/>
      <c r="J4" s="33"/>
      <c r="K4" s="33"/>
      <c r="L4" s="33"/>
      <c r="M4" s="33"/>
      <c r="N4" s="34"/>
    </row>
    <row r="5" spans="1:14" x14ac:dyDescent="0.25">
      <c r="A5" s="159"/>
      <c r="B5" s="162"/>
      <c r="C5" s="24" t="s">
        <v>8</v>
      </c>
      <c r="D5" s="25">
        <f t="shared" si="0"/>
        <v>0</v>
      </c>
      <c r="E5" s="41">
        <f t="shared" si="0"/>
        <v>0</v>
      </c>
      <c r="F5" s="27">
        <f t="shared" si="1"/>
        <v>0</v>
      </c>
      <c r="G5" s="33"/>
      <c r="H5" s="33"/>
      <c r="I5" s="33"/>
      <c r="J5" s="33"/>
      <c r="K5" s="33"/>
      <c r="L5" s="33"/>
      <c r="M5" s="33"/>
      <c r="N5" s="34"/>
    </row>
    <row r="6" spans="1:14" x14ac:dyDescent="0.25">
      <c r="A6" s="159"/>
      <c r="B6" s="162"/>
      <c r="C6" s="24" t="s">
        <v>9</v>
      </c>
      <c r="D6" s="25">
        <f t="shared" si="0"/>
        <v>0</v>
      </c>
      <c r="E6" s="41">
        <f t="shared" si="0"/>
        <v>0</v>
      </c>
      <c r="F6" s="27">
        <f t="shared" si="1"/>
        <v>0</v>
      </c>
      <c r="G6" s="33"/>
      <c r="H6" s="33"/>
      <c r="I6" s="33"/>
      <c r="J6" s="33"/>
      <c r="K6" s="33"/>
      <c r="L6" s="33"/>
      <c r="M6" s="33"/>
      <c r="N6" s="34"/>
    </row>
    <row r="7" spans="1:14" x14ac:dyDescent="0.25">
      <c r="A7" s="159"/>
      <c r="B7" s="162"/>
      <c r="C7" s="24" t="s">
        <v>10</v>
      </c>
      <c r="D7" s="25">
        <f t="shared" si="0"/>
        <v>0</v>
      </c>
      <c r="E7" s="41">
        <f t="shared" si="0"/>
        <v>0</v>
      </c>
      <c r="F7" s="27">
        <f t="shared" si="1"/>
        <v>0</v>
      </c>
      <c r="G7" s="33"/>
      <c r="H7" s="33"/>
      <c r="I7" s="33"/>
      <c r="J7" s="33"/>
      <c r="K7" s="33"/>
      <c r="L7" s="33"/>
      <c r="M7" s="33"/>
      <c r="N7" s="34"/>
    </row>
    <row r="8" spans="1:14" x14ac:dyDescent="0.25">
      <c r="A8" s="159"/>
      <c r="B8" s="162"/>
      <c r="C8" s="24" t="s">
        <v>11</v>
      </c>
      <c r="D8" s="25">
        <f t="shared" si="0"/>
        <v>0</v>
      </c>
      <c r="E8" s="41">
        <f t="shared" si="0"/>
        <v>0</v>
      </c>
      <c r="F8" s="27">
        <f t="shared" si="1"/>
        <v>0</v>
      </c>
      <c r="G8" s="33"/>
      <c r="H8" s="33"/>
      <c r="I8" s="33"/>
      <c r="J8" s="33"/>
      <c r="K8" s="33"/>
      <c r="L8" s="33"/>
      <c r="M8" s="33"/>
      <c r="N8" s="34"/>
    </row>
    <row r="9" spans="1:14" x14ac:dyDescent="0.25">
      <c r="A9" s="159"/>
      <c r="B9" s="162"/>
      <c r="C9" s="24" t="s">
        <v>12</v>
      </c>
      <c r="D9" s="25">
        <f t="shared" si="0"/>
        <v>0</v>
      </c>
      <c r="E9" s="41">
        <f t="shared" si="0"/>
        <v>0</v>
      </c>
      <c r="F9" s="27">
        <f t="shared" si="1"/>
        <v>0</v>
      </c>
      <c r="G9" s="33"/>
      <c r="H9" s="33"/>
      <c r="I9" s="33"/>
      <c r="J9" s="33"/>
      <c r="K9" s="33"/>
      <c r="L9" s="33"/>
      <c r="M9" s="33"/>
      <c r="N9" s="34"/>
    </row>
    <row r="10" spans="1:14" x14ac:dyDescent="0.25">
      <c r="A10" s="159"/>
      <c r="B10" s="162"/>
      <c r="C10" s="24" t="s">
        <v>13</v>
      </c>
      <c r="D10" s="25">
        <f t="shared" si="0"/>
        <v>0</v>
      </c>
      <c r="E10" s="41">
        <f t="shared" si="0"/>
        <v>0</v>
      </c>
      <c r="F10" s="27">
        <f t="shared" si="1"/>
        <v>0</v>
      </c>
      <c r="G10" s="33"/>
      <c r="H10" s="33"/>
      <c r="I10" s="33"/>
      <c r="J10" s="33"/>
      <c r="K10" s="33"/>
      <c r="L10" s="33"/>
      <c r="M10" s="33"/>
      <c r="N10" s="34"/>
    </row>
    <row r="11" spans="1:14" x14ac:dyDescent="0.25">
      <c r="A11" s="159"/>
      <c r="B11" s="162"/>
      <c r="C11" s="24" t="s">
        <v>14</v>
      </c>
      <c r="D11" s="25">
        <f t="shared" si="0"/>
        <v>0</v>
      </c>
      <c r="E11" s="41">
        <f t="shared" si="0"/>
        <v>0</v>
      </c>
      <c r="F11" s="27">
        <f t="shared" si="1"/>
        <v>0</v>
      </c>
      <c r="G11" s="33"/>
      <c r="H11" s="33"/>
      <c r="I11" s="33"/>
      <c r="J11" s="33"/>
      <c r="K11" s="33"/>
      <c r="L11" s="33"/>
      <c r="M11" s="33"/>
      <c r="N11" s="34"/>
    </row>
    <row r="12" spans="1:14" ht="15.75" thickBot="1" x14ac:dyDescent="0.3">
      <c r="A12" s="160"/>
      <c r="B12" s="163"/>
      <c r="C12" s="35" t="s">
        <v>15</v>
      </c>
      <c r="D12" s="43">
        <f t="shared" si="0"/>
        <v>0</v>
      </c>
      <c r="E12" s="36">
        <f t="shared" si="0"/>
        <v>0</v>
      </c>
      <c r="F12" s="37">
        <f t="shared" si="1"/>
        <v>0</v>
      </c>
      <c r="G12" s="38"/>
      <c r="H12" s="38"/>
      <c r="I12" s="38"/>
      <c r="J12" s="38"/>
      <c r="K12" s="38"/>
      <c r="L12" s="38"/>
      <c r="M12" s="38"/>
      <c r="N12" s="39"/>
    </row>
  </sheetData>
  <mergeCells count="7">
    <mergeCell ref="K1:L1"/>
    <mergeCell ref="M1:N1"/>
    <mergeCell ref="A3:A12"/>
    <mergeCell ref="B3:B12"/>
    <mergeCell ref="D1:F1"/>
    <mergeCell ref="G1:H1"/>
    <mergeCell ref="I1:J1"/>
  </mergeCells>
  <pageMargins left="0.7" right="0.7" top="0.75" bottom="0.75" header="0.3" footer="0.3"/>
  <pageSetup paperSize="9" scale="8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5E885B2DED564DA407594DC2C7732A" ma:contentTypeVersion="13" ma:contentTypeDescription="Umožňuje vytvoriť nový dokument." ma:contentTypeScope="" ma:versionID="761477075bdfec8eb612d73d74493f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296952e882a8dcc60865220253de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Výnimka politik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Dokument</p:Name>
  <p:Description>audit mazanie</p:Description>
  <p:Statement/>
  <p:PolicyItems>
    <p:PolicyItem featureId="Microsoft.Office.RecordsManagement.PolicyFeatures.PolicyAudit" staticId="0x010100115E885B2DED564DA407594DC2C7732A|-421390505" UniqueId="7d445e0d-0589-4039-b51b-940b99bf2909">
      <p:Name>Auditovanie</p:Name>
      <p:Description>Audituje akcie používateľa s dokumentmi a položkami zoznamov a zapisuje ich do denníka auditu.</p:Description>
      <p:CustomData>
        <Audit>
          <Update/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B8B1D4-7503-4EF7-AA00-D998E268D492}"/>
</file>

<file path=customXml/itemProps2.xml><?xml version="1.0" encoding="utf-8"?>
<ds:datastoreItem xmlns:ds="http://schemas.openxmlformats.org/officeDocument/2006/customXml" ds:itemID="{2BFFA8B0-059E-40F7-AE73-E610C6CEF1F6}"/>
</file>

<file path=customXml/itemProps3.xml><?xml version="1.0" encoding="utf-8"?>
<ds:datastoreItem xmlns:ds="http://schemas.openxmlformats.org/officeDocument/2006/customXml" ds:itemID="{DE90BAF4-CA1C-40EF-87C3-BED680D5B5FC}"/>
</file>

<file path=customXml/itemProps4.xml><?xml version="1.0" encoding="utf-8"?>
<ds:datastoreItem xmlns:ds="http://schemas.openxmlformats.org/officeDocument/2006/customXml" ds:itemID="{9480076C-A1EE-43DB-947B-FEB48D70FB9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Úvod</vt:lpstr>
      <vt:lpstr>TCO</vt:lpstr>
      <vt:lpstr>TCO AS IS - SW</vt:lpstr>
      <vt:lpstr>TCO AS IS - HW</vt:lpstr>
      <vt:lpstr>TCO TO BE- SW</vt:lpstr>
      <vt:lpstr>TCO TO BE - HW</vt:lpstr>
      <vt:lpstr>Spotrebované cloudové služby</vt:lpstr>
      <vt:lpstr>'Spotrebované cloudové služby'!Oblasť_tlače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2016-12-15T09:59:42Z</dcterms:created>
  <dcterms:modified xsi:type="dcterms:W3CDTF">2019-04-15T13:36:00Z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5" name="ContentTypeId">
    <vt:lpwstr>0x010100115E885B2DED564DA407594DC2C7732A</vt:lpwstr>
  </property>
</Properties>
</file>