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zp\Groups\IEP\03_Materialy_a_podklady\01_Analyzy\2020_X_Co_vas_v_tej_skole_ucia\"/>
    </mc:Choice>
  </mc:AlternateContent>
  <bookViews>
    <workbookView xWindow="0" yWindow="0" windowWidth="20490" windowHeight="7020"/>
  </bookViews>
  <sheets>
    <sheet name="G1" sheetId="4" r:id="rId1"/>
    <sheet name="G2" sheetId="5" r:id="rId2"/>
    <sheet name="G3" sheetId="1" r:id="rId3"/>
    <sheet name="G4" sheetId="2" r:id="rId4"/>
    <sheet name="G5" sheetId="3" r:id="rId5"/>
    <sheet name="T1" sheetId="6" r:id="rId6"/>
    <sheet name="T4" sheetId="7" r:id="rId7"/>
    <sheet name="T5" sheetId="8" r:id="rId8"/>
  </sheets>
  <definedNames>
    <definedName name="_Toc57707428" localSheetId="0">'G1'!$A$1</definedName>
    <definedName name="_Toc57707429" localSheetId="1">'G2'!$A$1</definedName>
    <definedName name="_Toc57707430" localSheetId="2">'G3'!$F$4</definedName>
    <definedName name="_Toc57707431" localSheetId="3">'G4'!$A$1</definedName>
    <definedName name="_Toc57707432" localSheetId="4">'G5'!$A$1</definedName>
    <definedName name="_Toc57707433" localSheetId="5">'T1'!$A$1</definedName>
    <definedName name="_Toc57707436" localSheetId="6">'T4'!$H$5</definedName>
    <definedName name="_Toc57707437" localSheetId="7">'T5'!$A$1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2" l="1"/>
  <c r="C11" i="2"/>
  <c r="D10" i="2"/>
  <c r="C10" i="2"/>
  <c r="D9" i="2"/>
  <c r="C9" i="2"/>
  <c r="D8" i="2"/>
  <c r="C8" i="2"/>
  <c r="D7" i="2"/>
  <c r="C7" i="2"/>
  <c r="D6" i="2"/>
  <c r="C6" i="2"/>
  <c r="D5" i="2"/>
  <c r="C5" i="2"/>
  <c r="D4" i="2"/>
  <c r="C4" i="2"/>
  <c r="D3" i="2"/>
  <c r="C3" i="2"/>
  <c r="D4" i="3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3" i="3"/>
</calcChain>
</file>

<file path=xl/sharedStrings.xml><?xml version="1.0" encoding="utf-8"?>
<sst xmlns="http://schemas.openxmlformats.org/spreadsheetml/2006/main" count="154" uniqueCount="95">
  <si>
    <t>Celkový priemer</t>
  </si>
  <si>
    <t>Slovensko</t>
  </si>
  <si>
    <t>Priemer OECD</t>
  </si>
  <si>
    <t>Menej ako úroveň 1</t>
  </si>
  <si>
    <t>Úroveň 1</t>
  </si>
  <si>
    <t>Úroveň 2</t>
  </si>
  <si>
    <t>Úroveň 3</t>
  </si>
  <si>
    <t>Úroveň 4</t>
  </si>
  <si>
    <t>Úroveň 5</t>
  </si>
  <si>
    <t>OECD</t>
  </si>
  <si>
    <t>Vysvetliť, prečo niektoré krajiny trpia globálnou zmenou klímy viac ako iné</t>
  </si>
  <si>
    <t>Diskutovať o dopadoch ekonomického rozvoja na životné prostredie</t>
  </si>
  <si>
    <t>Dokázal/a by som to vykonať s trochou snahy, prípadne bez námahy</t>
  </si>
  <si>
    <t>Nedokázal/a by som to urobiť alebo iba s veľkým úsilím</t>
  </si>
  <si>
    <t>Áno</t>
  </si>
  <si>
    <t>Nie</t>
  </si>
  <si>
    <t>Doma znižujem spotrebu energie, aby som prispel/a k ochrane životného prostredia</t>
  </si>
  <si>
    <t>Z etických či environmentálnych dôvodov si vyberám určité výrobky, aj keď sú o niečo drahšie</t>
  </si>
  <si>
    <t>Zapájam sa do aktivít v prospech ochrany životného prostredia</t>
  </si>
  <si>
    <t>Bojkotujem výrobky alebo firmy z politických, etických či environmentálnych dôvodov</t>
  </si>
  <si>
    <t>Podpisujem internetové petície týkajúce sa životného prostredia alebo sociálnych otázok</t>
  </si>
  <si>
    <t>Min</t>
  </si>
  <si>
    <t>Max</t>
  </si>
  <si>
    <t>Nárast skleníkových plynov</t>
  </si>
  <si>
    <t>Používanie GMO</t>
  </si>
  <si>
    <t>Nukleárny odpad</t>
  </si>
  <si>
    <t>Dôsledky deforestácie</t>
  </si>
  <si>
    <t>Znečistenie ovzdušia</t>
  </si>
  <si>
    <t>Vyhynutie rastlín a zvierat</t>
  </si>
  <si>
    <t>Nedostatok vody</t>
  </si>
  <si>
    <t>Úroveň 2 a menej</t>
  </si>
  <si>
    <t>Úroveň 2 až 5</t>
  </si>
  <si>
    <t>Úroveň 5 a viac</t>
  </si>
  <si>
    <r>
      <t>Vysvetliť, ako emisie CO</t>
    </r>
    <r>
      <rPr>
        <vertAlign val="subscript"/>
        <sz val="11"/>
        <color theme="1"/>
        <rFont val="Arial Narrow"/>
        <family val="2"/>
        <charset val="238"/>
      </rPr>
      <t>2</t>
    </r>
    <r>
      <rPr>
        <sz val="11"/>
        <color theme="1"/>
        <rFont val="Arial Narrow"/>
        <family val="2"/>
        <charset val="238"/>
      </rPr>
      <t xml:space="preserve"> ovplyvňujú globálnu zmenu klímy</t>
    </r>
  </si>
  <si>
    <t>Zdroj: OECD, 2020</t>
  </si>
  <si>
    <t>Zdroj: OECD, 2018</t>
  </si>
  <si>
    <t>Graf 5: Zapojenie 15-ročných žiakov do aktivít trvalej udržateľnosti, 2018 (v %)</t>
  </si>
  <si>
    <t>Graf 4: Porovnanie schopnosti 15-ročných žiakov vysvetliť environmentálne problémy, 2018 (v %)</t>
  </si>
  <si>
    <t xml:space="preserve">Graf 3: Vedomostná úroveň 15-ročných žiakov v globálnych kompetenciách porovnaní s OECD, 2018 </t>
  </si>
  <si>
    <t>Graf 2: Environmentálne povedomie 15-ročných žiakov podľa úrovne odbornosti PISA (SK)</t>
  </si>
  <si>
    <t>Graf 1: Environmentálne povedomie 15-ročných žiakov bez zohľadnenia odbornosti</t>
  </si>
  <si>
    <t>Tvrdenie</t>
  </si>
  <si>
    <t>Rozhodne/ skôr áno</t>
  </si>
  <si>
    <t>Rozhodne/ Skôr nie</t>
  </si>
  <si>
    <t>Neviem posúdiť</t>
  </si>
  <si>
    <t>Podiel žiakov</t>
  </si>
  <si>
    <t>Úspešnosť v teste</t>
  </si>
  <si>
    <t>Nekonám nič, čo by malo zlý vplyv na životné prostredie</t>
  </si>
  <si>
    <t>Má zmysel správať sa k prírode šetrne, nehľadiac na to, že je devastovaná ostatnými</t>
  </si>
  <si>
    <t>Pokiaľ chceme, aby boli ľudia šetrnejší k životnému prostrediu, mali by sme začať so zmenou svojho vlastného správania</t>
  </si>
  <si>
    <t>Aj keby som produkoval menej odpadkov, v miliardách ton odpadu sa to neprejaví, takže nevidím žiaden zmysel v tom, aby som sa tým zaoberal</t>
  </si>
  <si>
    <t>Spôsob realizácie</t>
  </si>
  <si>
    <t>1. stupeň</t>
  </si>
  <si>
    <r>
      <t>2.</t>
    </r>
    <r>
      <rPr>
        <sz val="11"/>
        <color theme="1"/>
        <rFont val="Arial Narrow"/>
        <family val="2"/>
        <charset val="238"/>
      </rPr>
      <t xml:space="preserve"> </t>
    </r>
    <r>
      <rPr>
        <b/>
        <sz val="11"/>
        <color theme="1"/>
        <rFont val="Arial Narrow"/>
        <family val="2"/>
        <charset val="238"/>
      </rPr>
      <t>stupeň</t>
    </r>
  </si>
  <si>
    <t>Spolu</t>
  </si>
  <si>
    <t>Nerealizuje sa</t>
  </si>
  <si>
    <t>Súčasť obsahu vyuč. predmetov</t>
  </si>
  <si>
    <t>Samostatný vyučovací predmet</t>
  </si>
  <si>
    <t>Samostatné projekty</t>
  </si>
  <si>
    <t>Samostatné semináre</t>
  </si>
  <si>
    <t>Vyučovacie bloky</t>
  </si>
  <si>
    <t>Kurzy</t>
  </si>
  <si>
    <t>Kombinácia rôznych foriem</t>
  </si>
  <si>
    <t>Tabuľka 4: Formy začlenenia environmentálnej výchovy do vzdelávania</t>
  </si>
  <si>
    <r>
      <t xml:space="preserve">Tabuľka </t>
    </r>
    <r>
      <rPr>
        <b/>
        <i/>
        <sz val="11"/>
        <color rgb="FFFF6600"/>
        <rFont val="Arial Narrow"/>
        <family val="2"/>
        <charset val="238"/>
      </rPr>
      <t>1</t>
    </r>
    <r>
      <rPr>
        <b/>
        <sz val="11"/>
        <color rgb="FFFF6600"/>
        <rFont val="Arial Narrow"/>
        <family val="2"/>
        <charset val="238"/>
      </rPr>
      <t>: Postoje žiakov  a úspešnosť v teste podľa prieskumu ŠŠI (podiel žiakov v %)</t>
    </r>
  </si>
  <si>
    <t>Poskytovateľ</t>
  </si>
  <si>
    <t>Názov programu</t>
  </si>
  <si>
    <t>Druh programu</t>
  </si>
  <si>
    <t>Platnosť akreditácie</t>
  </si>
  <si>
    <t>Počet absolventov</t>
  </si>
  <si>
    <t>MPC</t>
  </si>
  <si>
    <t>Environmentálna výchova vo vyučovacom procese</t>
  </si>
  <si>
    <t>Aktualizačné</t>
  </si>
  <si>
    <t>Aplikácia environmentálnej etiky (etickej výchovy) vo vyučovaní geografie</t>
  </si>
  <si>
    <t>Environmentálna výchova ako prierezová téma v materskej škole</t>
  </si>
  <si>
    <t>Zážitkové učenie v environmentálnej výchove</t>
  </si>
  <si>
    <t>Globálne vzdelávanie a jeho aplikácia v edukačnom procese</t>
  </si>
  <si>
    <t>Možnosti rozvoja enviromentálnej gramotnosti žiakov v základných a stredných školách</t>
  </si>
  <si>
    <t>SAŽP</t>
  </si>
  <si>
    <t>Ekologická stopa – výchova k trvalo udržateľnému rozvoju pre učiteľov základných a stredných škôl</t>
  </si>
  <si>
    <t>Ekologická stopa - výchova k trvalo udržateľnému rozvoju pre učiteľov materských škôl</t>
  </si>
  <si>
    <t>Envirominimum - zvyšovanie environmentálneho povedomia učiteľov materských škôl a rozvíjanie ich didaktických spôsobilostí pre environmentálnu výchovu</t>
  </si>
  <si>
    <t>Národné lesnícke centrum</t>
  </si>
  <si>
    <t>Učenie o lese - environmentálna výchova pre predprimárne vzdelávanie na príklade lesa</t>
  </si>
  <si>
    <t>Centrum environmentálnej a etickej výchovy Živica</t>
  </si>
  <si>
    <t>Prierezová téma Environmentálna výchova a vzdelávanie v materských školách, základných školách a stredných školách s využitím metód participatívneho environmentálneho manažmentu</t>
  </si>
  <si>
    <t>Inovačné</t>
  </si>
  <si>
    <t>Dr. Josef Raabe Slovensko, s. r. o.</t>
  </si>
  <si>
    <t>Environmentálna výchova ako prierezová téma vo výučbe na prvom a druhom stupni základnej školy</t>
  </si>
  <si>
    <t>NA</t>
  </si>
  <si>
    <t>Futurum S, s.r.o.</t>
  </si>
  <si>
    <t>Rozvoj environmentálnych kompetencií učiteľa materskej školy</t>
  </si>
  <si>
    <t>Zdroj: MPC, SAŽP, NLC, CEEV Živica, Dr. Josef Raabe Slovensko, Futurum S</t>
  </si>
  <si>
    <r>
      <t xml:space="preserve">Tabuľka </t>
    </r>
    <r>
      <rPr>
        <b/>
        <i/>
        <sz val="11"/>
        <color rgb="FFFF6600"/>
        <rFont val="Arial Narrow"/>
        <family val="2"/>
        <charset val="238"/>
      </rPr>
      <t>5</t>
    </r>
    <r>
      <rPr>
        <b/>
        <sz val="11"/>
        <color rgb="FFFF6600"/>
        <rFont val="Arial Narrow"/>
        <family val="2"/>
        <charset val="238"/>
      </rPr>
      <t>: Realizované programy environmentálne zameraného vzdelávania pre učiteľov</t>
    </r>
  </si>
  <si>
    <t>Zdroj: Štátna školská inšpekcia,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</si>
</sst>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Arial Narrow"/>
      <family val="2"/>
      <charset val="238"/>
    </font>
    <font>
      <vertAlign val="subscript"/>
      <sz val="11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b/>
      <sz val="10"/>
      <color rgb="FFFF6600"/>
      <name val="Arial Narrow"/>
      <family val="2"/>
      <charset val="238"/>
    </font>
    <font>
      <b/>
      <sz val="11"/>
      <color rgb="FFFF6600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sz val="10"/>
      <color theme="1"/>
      <name val="Arial Narrow"/>
      <family val="2"/>
      <charset val="238"/>
    </font>
    <font>
      <b/>
      <i/>
      <sz val="11"/>
      <color rgb="FFFF6600"/>
      <name val="Arial Narrow"/>
      <family val="2"/>
      <charset val="238"/>
    </font>
    <font>
      <b/>
      <sz val="11"/>
      <color rgb="FF000000"/>
      <name val="Arial Narrow"/>
      <family val="2"/>
      <charset val="238"/>
    </font>
    <font>
      <sz val="11"/>
      <color rgb="FF000000"/>
      <name val="Arial Narrow"/>
      <family val="2"/>
      <charset val="238"/>
    </font>
    <font>
      <i/>
      <sz val="8"/>
      <color rgb="FF000000"/>
      <name val="Arial Narrow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/>
    <xf numFmtId="9" fontId="2" fillId="0" borderId="0" xfId="1" applyFont="1"/>
    <xf numFmtId="9" fontId="2" fillId="0" borderId="0" xfId="0" applyNumberFormat="1" applyFont="1"/>
    <xf numFmtId="0" fontId="2" fillId="0" borderId="1" xfId="0" applyFont="1" applyBorder="1"/>
    <xf numFmtId="9" fontId="2" fillId="0" borderId="1" xfId="0" applyNumberFormat="1" applyFont="1" applyBorder="1"/>
    <xf numFmtId="0" fontId="4" fillId="0" borderId="1" xfId="0" applyFont="1" applyBorder="1"/>
    <xf numFmtId="9" fontId="2" fillId="0" borderId="1" xfId="1" applyFont="1" applyBorder="1"/>
    <xf numFmtId="0" fontId="2" fillId="0" borderId="3" xfId="0" applyFont="1" applyBorder="1" applyAlignment="1">
      <alignment horizontal="right"/>
    </xf>
    <xf numFmtId="9" fontId="2" fillId="0" borderId="3" xfId="0" applyNumberFormat="1" applyFont="1" applyBorder="1" applyAlignment="1">
      <alignment horizontal="right"/>
    </xf>
    <xf numFmtId="0" fontId="4" fillId="0" borderId="0" xfId="0" applyFont="1"/>
    <xf numFmtId="0" fontId="2" fillId="0" borderId="3" xfId="0" applyFont="1" applyBorder="1" applyAlignment="1">
      <alignment horizontal="center" wrapText="1"/>
    </xf>
    <xf numFmtId="0" fontId="2" fillId="0" borderId="3" xfId="0" applyFont="1" applyBorder="1"/>
    <xf numFmtId="0" fontId="2" fillId="0" borderId="0" xfId="0" applyFont="1" applyBorder="1" applyAlignment="1">
      <alignment horizontal="center" wrapText="1"/>
    </xf>
    <xf numFmtId="0" fontId="2" fillId="0" borderId="0" xfId="0" applyFont="1" applyBorder="1"/>
    <xf numFmtId="0" fontId="2" fillId="0" borderId="1" xfId="0" applyFont="1" applyBorder="1" applyAlignment="1">
      <alignment horizontal="center" wrapText="1"/>
    </xf>
    <xf numFmtId="0" fontId="5" fillId="0" borderId="0" xfId="0" applyFont="1"/>
    <xf numFmtId="0" fontId="5" fillId="0" borderId="1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0" fillId="0" borderId="0" xfId="0" applyBorder="1"/>
    <xf numFmtId="0" fontId="2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 vertical="center" wrapText="1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center" vertical="center" wrapText="1"/>
    </xf>
    <xf numFmtId="14" fontId="11" fillId="0" borderId="0" xfId="0" applyNumberFormat="1" applyFont="1" applyBorder="1" applyAlignment="1">
      <alignment horizontal="center" vertical="center" wrapText="1"/>
    </xf>
    <xf numFmtId="14" fontId="2" fillId="0" borderId="0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2" fillId="0" borderId="0" xfId="0" applyFont="1"/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</cellXfs>
  <cellStyles count="2">
    <cellStyle name="Normálna" xfId="0" builtinId="0"/>
    <cellStyle name="Percentá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6.3099679777191692E-2"/>
          <c:y val="4.8823828544190706E-2"/>
          <c:w val="0.89093095636884034"/>
          <c:h val="0.85748137319626516"/>
        </c:manualLayout>
      </c:layout>
      <c:barChart>
        <c:barDir val="col"/>
        <c:grouping val="stacked"/>
        <c:varyColors val="0"/>
        <c:ser>
          <c:idx val="5"/>
          <c:order val="0"/>
          <c:tx>
            <c:strRef>
              <c:f>'G4'!$D$2</c:f>
              <c:strCache>
                <c:ptCount val="1"/>
                <c:pt idx="0">
                  <c:v>Dokázal/a by som to vykonať s trochou snahy, prípadne bez námahy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cat>
            <c:multiLvlStrRef>
              <c:f>'G4'!$A$3:$B$11</c:f>
              <c:multiLvlStrCache>
                <c:ptCount val="9"/>
                <c:lvl>
                  <c:pt idx="0">
                    <c:v>OECD</c:v>
                  </c:pt>
                  <c:pt idx="1">
                    <c:v>Slovensko</c:v>
                  </c:pt>
                  <c:pt idx="2">
                    <c:v>Celkový priemer</c:v>
                  </c:pt>
                  <c:pt idx="3">
                    <c:v>OECD</c:v>
                  </c:pt>
                  <c:pt idx="4">
                    <c:v>Slovensko</c:v>
                  </c:pt>
                  <c:pt idx="5">
                    <c:v>Celkový priemer</c:v>
                  </c:pt>
                  <c:pt idx="6">
                    <c:v>OECD</c:v>
                  </c:pt>
                  <c:pt idx="7">
                    <c:v>Slovensko</c:v>
                  </c:pt>
                  <c:pt idx="8">
                    <c:v>Celkový priemer</c:v>
                  </c:pt>
                </c:lvl>
                <c:lvl>
                  <c:pt idx="0">
                    <c:v>Vysvetliť, ako emisie CO2 ovplyvňujú globálnu zmenu klímy</c:v>
                  </c:pt>
                  <c:pt idx="3">
                    <c:v>Vysvetliť, prečo niektoré krajiny trpia globálnou zmenou klímy viac ako iné</c:v>
                  </c:pt>
                  <c:pt idx="6">
                    <c:v>Diskutovať o dopadoch ekonomického rozvoja na životné prostredie</c:v>
                  </c:pt>
                </c:lvl>
              </c:multiLvlStrCache>
            </c:multiLvlStrRef>
          </c:cat>
          <c:val>
            <c:numRef>
              <c:f>'G4'!$D$3:$D$11</c:f>
              <c:numCache>
                <c:formatCode>General</c:formatCode>
                <c:ptCount val="9"/>
                <c:pt idx="0">
                  <c:v>63</c:v>
                </c:pt>
                <c:pt idx="1">
                  <c:v>42</c:v>
                </c:pt>
                <c:pt idx="2">
                  <c:v>60</c:v>
                </c:pt>
                <c:pt idx="3">
                  <c:v>72</c:v>
                </c:pt>
                <c:pt idx="4">
                  <c:v>54</c:v>
                </c:pt>
                <c:pt idx="5">
                  <c:v>69</c:v>
                </c:pt>
                <c:pt idx="6">
                  <c:v>65</c:v>
                </c:pt>
                <c:pt idx="7">
                  <c:v>53</c:v>
                </c:pt>
                <c:pt idx="8">
                  <c:v>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1ED-4D05-90EC-3C1FB7166A47}"/>
            </c:ext>
          </c:extLst>
        </c:ser>
        <c:ser>
          <c:idx val="8"/>
          <c:order val="1"/>
          <c:tx>
            <c:strRef>
              <c:f>'G4'!$C$2</c:f>
              <c:strCache>
                <c:ptCount val="1"/>
                <c:pt idx="0">
                  <c:v>Nedokázal/a by som to urobiť alebo iba s veľkým úsilím</c:v>
                </c:pt>
              </c:strCache>
            </c:strRef>
          </c:tx>
          <c:spPr>
            <a:solidFill>
              <a:srgbClr val="FFAF79"/>
            </a:solidFill>
            <a:ln>
              <a:noFill/>
            </a:ln>
          </c:spPr>
          <c:invertIfNegative val="0"/>
          <c:cat>
            <c:multiLvlStrRef>
              <c:f>'G4'!$A$3:$B$11</c:f>
              <c:multiLvlStrCache>
                <c:ptCount val="9"/>
                <c:lvl>
                  <c:pt idx="0">
                    <c:v>OECD</c:v>
                  </c:pt>
                  <c:pt idx="1">
                    <c:v>Slovensko</c:v>
                  </c:pt>
                  <c:pt idx="2">
                    <c:v>Celkový priemer</c:v>
                  </c:pt>
                  <c:pt idx="3">
                    <c:v>OECD</c:v>
                  </c:pt>
                  <c:pt idx="4">
                    <c:v>Slovensko</c:v>
                  </c:pt>
                  <c:pt idx="5">
                    <c:v>Celkový priemer</c:v>
                  </c:pt>
                  <c:pt idx="6">
                    <c:v>OECD</c:v>
                  </c:pt>
                  <c:pt idx="7">
                    <c:v>Slovensko</c:v>
                  </c:pt>
                  <c:pt idx="8">
                    <c:v>Celkový priemer</c:v>
                  </c:pt>
                </c:lvl>
                <c:lvl>
                  <c:pt idx="0">
                    <c:v>Vysvetliť, ako emisie CO2 ovplyvňujú globálnu zmenu klímy</c:v>
                  </c:pt>
                  <c:pt idx="3">
                    <c:v>Vysvetliť, prečo niektoré krajiny trpia globálnou zmenou klímy viac ako iné</c:v>
                  </c:pt>
                  <c:pt idx="6">
                    <c:v>Diskutovať o dopadoch ekonomického rozvoja na životné prostredie</c:v>
                  </c:pt>
                </c:lvl>
              </c:multiLvlStrCache>
            </c:multiLvlStrRef>
          </c:cat>
          <c:val>
            <c:numRef>
              <c:f>'G4'!$C$3:$C$11</c:f>
              <c:numCache>
                <c:formatCode>General</c:formatCode>
                <c:ptCount val="9"/>
                <c:pt idx="0">
                  <c:v>37</c:v>
                </c:pt>
                <c:pt idx="1">
                  <c:v>57.999999999999993</c:v>
                </c:pt>
                <c:pt idx="2">
                  <c:v>40</c:v>
                </c:pt>
                <c:pt idx="3">
                  <c:v>28.000000000000004</c:v>
                </c:pt>
                <c:pt idx="4">
                  <c:v>46</c:v>
                </c:pt>
                <c:pt idx="5">
                  <c:v>31</c:v>
                </c:pt>
                <c:pt idx="6">
                  <c:v>35</c:v>
                </c:pt>
                <c:pt idx="7">
                  <c:v>47</c:v>
                </c:pt>
                <c:pt idx="8">
                  <c:v>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1ED-4D05-90EC-3C1FB7166A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23940000"/>
        <c:axId val="223938824"/>
      </c:barChart>
      <c:catAx>
        <c:axId val="223940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crossAx val="223938824"/>
        <c:crosses val="autoZero"/>
        <c:auto val="1"/>
        <c:lblAlgn val="ctr"/>
        <c:lblOffset val="100"/>
        <c:noMultiLvlLbl val="0"/>
      </c:catAx>
      <c:valAx>
        <c:axId val="223938824"/>
        <c:scaling>
          <c:orientation val="minMax"/>
          <c:max val="100"/>
        </c:scaling>
        <c:delete val="0"/>
        <c:axPos val="l"/>
        <c:numFmt formatCode="#,##0" sourceLinked="0"/>
        <c:majorTickMark val="out"/>
        <c:minorTickMark val="none"/>
        <c:tickLblPos val="nextTo"/>
        <c:crossAx val="223940000"/>
        <c:crosses val="autoZero"/>
        <c:crossBetween val="between"/>
        <c:majorUnit val="20"/>
      </c:valAx>
    </c:plotArea>
    <c:legend>
      <c:legendPos val="r"/>
      <c:layout>
        <c:manualLayout>
          <c:xMode val="edge"/>
          <c:yMode val="edge"/>
          <c:x val="7.6349825424067305E-2"/>
          <c:y val="4.5935813678433704E-2"/>
          <c:w val="0.8722991965453859"/>
          <c:h val="0.15293115283666464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 Narrow" panose="020B0606020202030204" pitchFamily="34" charset="0"/>
        </a:defRPr>
      </a:pPr>
      <a:endParaRPr lang="sk-SK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457200</xdr:colOff>
      <xdr:row>4</xdr:row>
      <xdr:rowOff>114300</xdr:rowOff>
    </xdr:from>
    <xdr:to>
      <xdr:col>16</xdr:col>
      <xdr:colOff>590550</xdr:colOff>
      <xdr:row>24</xdr:row>
      <xdr:rowOff>19050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tabSelected="1" workbookViewId="0">
      <selection activeCell="I10" sqref="I10"/>
    </sheetView>
  </sheetViews>
  <sheetFormatPr defaultRowHeight="16.5" x14ac:dyDescent="0.3"/>
  <cols>
    <col min="1" max="1" width="22.140625" style="1" bestFit="1" customWidth="1"/>
    <col min="2" max="3" width="4.5703125" style="1" bestFit="1" customWidth="1"/>
    <col min="4" max="4" width="6.140625" style="1" bestFit="1" customWidth="1"/>
    <col min="5" max="5" width="36.42578125" style="1" customWidth="1"/>
    <col min="6" max="16384" width="9.140625" style="1"/>
  </cols>
  <sheetData>
    <row r="1" spans="1:5" x14ac:dyDescent="0.3">
      <c r="A1" s="32" t="s">
        <v>40</v>
      </c>
      <c r="B1" s="32"/>
      <c r="C1" s="32"/>
      <c r="D1" s="32"/>
      <c r="E1" s="32"/>
    </row>
    <row r="2" spans="1:5" x14ac:dyDescent="0.3">
      <c r="A2" s="4"/>
      <c r="B2" s="6" t="s">
        <v>21</v>
      </c>
      <c r="C2" s="6" t="s">
        <v>22</v>
      </c>
      <c r="D2" s="6" t="s">
        <v>9</v>
      </c>
      <c r="E2" s="6" t="s">
        <v>1</v>
      </c>
    </row>
    <row r="3" spans="1:5" x14ac:dyDescent="0.3">
      <c r="A3" s="1" t="s">
        <v>23</v>
      </c>
      <c r="B3" s="2">
        <v>0.55000000000000004</v>
      </c>
      <c r="C3" s="2">
        <v>0.86</v>
      </c>
      <c r="D3" s="2">
        <v>0.64</v>
      </c>
      <c r="E3" s="2">
        <v>0.55000000000000004</v>
      </c>
    </row>
    <row r="4" spans="1:5" x14ac:dyDescent="0.3">
      <c r="A4" s="1" t="s">
        <v>24</v>
      </c>
      <c r="B4" s="2">
        <v>0.19</v>
      </c>
      <c r="C4" s="2">
        <v>0.74</v>
      </c>
      <c r="D4" s="2">
        <v>0.42</v>
      </c>
      <c r="E4" s="2">
        <v>0.24</v>
      </c>
    </row>
    <row r="5" spans="1:5" x14ac:dyDescent="0.3">
      <c r="A5" s="1" t="s">
        <v>25</v>
      </c>
      <c r="B5" s="2">
        <v>0.35</v>
      </c>
      <c r="C5" s="2">
        <v>0.69</v>
      </c>
      <c r="D5" s="2">
        <v>0.55000000000000004</v>
      </c>
      <c r="E5" s="2">
        <v>0.56999999999999995</v>
      </c>
    </row>
    <row r="6" spans="1:5" x14ac:dyDescent="0.3">
      <c r="A6" s="1" t="s">
        <v>26</v>
      </c>
      <c r="B6" s="2">
        <v>0.51</v>
      </c>
      <c r="C6" s="2">
        <v>0.86</v>
      </c>
      <c r="D6" s="2">
        <v>0.73</v>
      </c>
      <c r="E6" s="2">
        <v>0.66</v>
      </c>
    </row>
    <row r="7" spans="1:5" x14ac:dyDescent="0.3">
      <c r="A7" s="1" t="s">
        <v>27</v>
      </c>
      <c r="B7" s="2">
        <v>0.61</v>
      </c>
      <c r="C7" s="2">
        <v>0.91</v>
      </c>
      <c r="D7" s="2">
        <v>0.83</v>
      </c>
      <c r="E7" s="2">
        <v>0.82</v>
      </c>
    </row>
    <row r="8" spans="1:5" x14ac:dyDescent="0.3">
      <c r="A8" s="1" t="s">
        <v>28</v>
      </c>
      <c r="B8" s="2">
        <v>0.62</v>
      </c>
      <c r="C8" s="2">
        <v>0.9</v>
      </c>
      <c r="D8" s="2">
        <v>0.79</v>
      </c>
      <c r="E8" s="2">
        <v>0.75</v>
      </c>
    </row>
    <row r="9" spans="1:5" x14ac:dyDescent="0.3">
      <c r="A9" s="4" t="s">
        <v>29</v>
      </c>
      <c r="B9" s="7">
        <v>0.45</v>
      </c>
      <c r="C9" s="7">
        <v>0.88</v>
      </c>
      <c r="D9" s="7">
        <v>0.71</v>
      </c>
      <c r="E9" s="7">
        <v>0.75</v>
      </c>
    </row>
    <row r="10" spans="1:5" x14ac:dyDescent="0.3">
      <c r="A10" s="8" t="s">
        <v>35</v>
      </c>
      <c r="B10" s="8"/>
      <c r="C10" s="8"/>
      <c r="D10" s="8"/>
      <c r="E10" s="8"/>
    </row>
  </sheetData>
  <mergeCells count="2">
    <mergeCell ref="A10:E10"/>
    <mergeCell ref="A1:E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selection sqref="A1:D1"/>
    </sheetView>
  </sheetViews>
  <sheetFormatPr defaultRowHeight="16.5" x14ac:dyDescent="0.3"/>
  <cols>
    <col min="1" max="3" width="18" style="1" customWidth="1"/>
    <col min="4" max="4" width="25.85546875" style="1" customWidth="1"/>
    <col min="5" max="16384" width="9.140625" style="1"/>
  </cols>
  <sheetData>
    <row r="1" spans="1:4" x14ac:dyDescent="0.3">
      <c r="A1" s="32" t="s">
        <v>39</v>
      </c>
      <c r="B1" s="32"/>
      <c r="C1" s="32"/>
      <c r="D1" s="32"/>
    </row>
    <row r="2" spans="1:4" x14ac:dyDescent="0.3">
      <c r="A2" s="4"/>
      <c r="B2" s="6" t="s">
        <v>30</v>
      </c>
      <c r="C2" s="6" t="s">
        <v>31</v>
      </c>
      <c r="D2" s="6" t="s">
        <v>32</v>
      </c>
    </row>
    <row r="3" spans="1:4" x14ac:dyDescent="0.3">
      <c r="A3" s="1" t="s">
        <v>23</v>
      </c>
      <c r="B3" s="2">
        <v>0.27</v>
      </c>
      <c r="C3" s="2">
        <v>0.63</v>
      </c>
      <c r="D3" s="2">
        <v>0.94</v>
      </c>
    </row>
    <row r="4" spans="1:4" x14ac:dyDescent="0.3">
      <c r="A4" s="1" t="s">
        <v>24</v>
      </c>
      <c r="B4" s="2">
        <v>0.2</v>
      </c>
      <c r="C4" s="2">
        <v>0.24</v>
      </c>
      <c r="D4" s="2">
        <v>0.5</v>
      </c>
    </row>
    <row r="5" spans="1:4" x14ac:dyDescent="0.3">
      <c r="A5" s="1" t="s">
        <v>25</v>
      </c>
      <c r="B5" s="2">
        <v>0.39</v>
      </c>
      <c r="C5" s="2">
        <v>0.62</v>
      </c>
      <c r="D5" s="2">
        <v>0.79</v>
      </c>
    </row>
    <row r="6" spans="1:4" x14ac:dyDescent="0.3">
      <c r="A6" s="1" t="s">
        <v>26</v>
      </c>
      <c r="B6" s="2">
        <v>0.43</v>
      </c>
      <c r="C6" s="2">
        <v>0.73</v>
      </c>
      <c r="D6" s="2">
        <v>0.95</v>
      </c>
    </row>
    <row r="7" spans="1:4" x14ac:dyDescent="0.3">
      <c r="A7" s="1" t="s">
        <v>27</v>
      </c>
      <c r="B7" s="2">
        <v>0.65</v>
      </c>
      <c r="C7" s="2">
        <v>0.88</v>
      </c>
      <c r="D7" s="2">
        <v>0.98</v>
      </c>
    </row>
    <row r="8" spans="1:4" x14ac:dyDescent="0.3">
      <c r="A8" s="1" t="s">
        <v>28</v>
      </c>
      <c r="B8" s="2">
        <v>0.61</v>
      </c>
      <c r="C8" s="2">
        <v>0.8</v>
      </c>
      <c r="D8" s="2">
        <v>0.86</v>
      </c>
    </row>
    <row r="9" spans="1:4" x14ac:dyDescent="0.3">
      <c r="A9" s="4" t="s">
        <v>29</v>
      </c>
      <c r="B9" s="7">
        <v>0.61</v>
      </c>
      <c r="C9" s="7">
        <v>0.8</v>
      </c>
      <c r="D9" s="7">
        <v>0.9</v>
      </c>
    </row>
    <row r="10" spans="1:4" x14ac:dyDescent="0.3">
      <c r="A10" s="8" t="s">
        <v>35</v>
      </c>
      <c r="B10" s="8"/>
      <c r="C10" s="8"/>
      <c r="D10" s="8"/>
    </row>
  </sheetData>
  <mergeCells count="2">
    <mergeCell ref="A10:D10"/>
    <mergeCell ref="A1:D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workbookViewId="0">
      <selection activeCell="F6" sqref="F6"/>
    </sheetView>
  </sheetViews>
  <sheetFormatPr defaultRowHeight="16.5" x14ac:dyDescent="0.3"/>
  <cols>
    <col min="1" max="2" width="18.7109375" style="1" bestFit="1" customWidth="1"/>
    <col min="3" max="3" width="10" style="1" bestFit="1" customWidth="1"/>
    <col min="4" max="4" width="15.7109375" style="1" customWidth="1"/>
    <col min="5" max="7" width="8.85546875" style="1" bestFit="1" customWidth="1"/>
    <col min="8" max="16384" width="9.140625" style="1"/>
  </cols>
  <sheetData>
    <row r="1" spans="1:4" ht="33" customHeight="1" x14ac:dyDescent="0.3">
      <c r="A1" s="33" t="s">
        <v>38</v>
      </c>
      <c r="B1" s="33"/>
      <c r="C1" s="33"/>
      <c r="D1" s="33"/>
    </row>
    <row r="2" spans="1:4" x14ac:dyDescent="0.3">
      <c r="A2" s="17"/>
      <c r="B2" s="6" t="s">
        <v>2</v>
      </c>
      <c r="C2" s="6" t="s">
        <v>1</v>
      </c>
      <c r="D2" s="6" t="s">
        <v>0</v>
      </c>
    </row>
    <row r="3" spans="1:4" x14ac:dyDescent="0.3">
      <c r="A3" s="1" t="s">
        <v>3</v>
      </c>
      <c r="B3" s="3">
        <v>0.17</v>
      </c>
      <c r="C3" s="3">
        <v>0.2</v>
      </c>
      <c r="D3" s="3">
        <v>0.26</v>
      </c>
    </row>
    <row r="4" spans="1:4" ht="16.5" customHeight="1" x14ac:dyDescent="0.3">
      <c r="A4" s="1" t="s">
        <v>4</v>
      </c>
      <c r="B4" s="3">
        <v>0.21</v>
      </c>
      <c r="C4" s="3">
        <v>0.23</v>
      </c>
      <c r="D4" s="3">
        <v>0.23</v>
      </c>
    </row>
    <row r="5" spans="1:4" x14ac:dyDescent="0.3">
      <c r="A5" s="1" t="s">
        <v>5</v>
      </c>
      <c r="B5" s="3">
        <v>0.24</v>
      </c>
      <c r="C5" s="3">
        <v>0.25</v>
      </c>
      <c r="D5" s="3">
        <v>0.21</v>
      </c>
    </row>
    <row r="6" spans="1:4" x14ac:dyDescent="0.3">
      <c r="A6" s="1" t="s">
        <v>6</v>
      </c>
      <c r="B6" s="3">
        <v>0.2</v>
      </c>
      <c r="C6" s="3">
        <v>0.19</v>
      </c>
      <c r="D6" s="3">
        <v>0.16</v>
      </c>
    </row>
    <row r="7" spans="1:4" x14ac:dyDescent="0.3">
      <c r="A7" s="1" t="s">
        <v>7</v>
      </c>
      <c r="B7" s="3">
        <v>0.12</v>
      </c>
      <c r="C7" s="3">
        <v>0.1</v>
      </c>
      <c r="D7" s="3">
        <v>0.09</v>
      </c>
    </row>
    <row r="8" spans="1:4" x14ac:dyDescent="0.3">
      <c r="A8" s="4" t="s">
        <v>8</v>
      </c>
      <c r="B8" s="5">
        <v>0.05</v>
      </c>
      <c r="C8" s="5">
        <v>0.04</v>
      </c>
      <c r="D8" s="5">
        <v>0.04</v>
      </c>
    </row>
    <row r="9" spans="1:4" x14ac:dyDescent="0.3">
      <c r="A9" s="9" t="s">
        <v>34</v>
      </c>
      <c r="B9" s="9"/>
      <c r="C9" s="9"/>
      <c r="D9" s="9"/>
    </row>
  </sheetData>
  <mergeCells count="2">
    <mergeCell ref="A9:D9"/>
    <mergeCell ref="A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workbookViewId="0">
      <selection sqref="A1:D1"/>
    </sheetView>
  </sheetViews>
  <sheetFormatPr defaultRowHeight="16.5" x14ac:dyDescent="0.3"/>
  <cols>
    <col min="1" max="1" width="59.5703125" style="1" bestFit="1" customWidth="1"/>
    <col min="2" max="2" width="13.7109375" style="1" bestFit="1" customWidth="1"/>
    <col min="3" max="3" width="50" style="1" bestFit="1" customWidth="1"/>
    <col min="4" max="4" width="61.28515625" style="10" bestFit="1" customWidth="1"/>
    <col min="5" max="16384" width="9.140625" style="1"/>
  </cols>
  <sheetData>
    <row r="1" spans="1:4" ht="16.5" customHeight="1" x14ac:dyDescent="0.3">
      <c r="A1" s="33" t="s">
        <v>37</v>
      </c>
      <c r="B1" s="33"/>
      <c r="C1" s="33"/>
      <c r="D1" s="33"/>
    </row>
    <row r="2" spans="1:4" x14ac:dyDescent="0.3">
      <c r="A2" s="17"/>
      <c r="B2" s="4"/>
      <c r="C2" s="6" t="s">
        <v>13</v>
      </c>
      <c r="D2" s="6" t="s">
        <v>12</v>
      </c>
    </row>
    <row r="3" spans="1:4" ht="18" customHeight="1" x14ac:dyDescent="0.3">
      <c r="A3" s="13" t="s">
        <v>33</v>
      </c>
      <c r="B3" s="12" t="s">
        <v>9</v>
      </c>
      <c r="C3" s="12">
        <f>0.37*(100)</f>
        <v>37</v>
      </c>
      <c r="D3" s="12">
        <f>0.63*(100)</f>
        <v>63</v>
      </c>
    </row>
    <row r="4" spans="1:4" x14ac:dyDescent="0.3">
      <c r="A4" s="13"/>
      <c r="B4" s="14" t="s">
        <v>1</v>
      </c>
      <c r="C4" s="14">
        <f>0.58*(100)</f>
        <v>57.999999999999993</v>
      </c>
      <c r="D4" s="14">
        <f>0.42*(100)</f>
        <v>42</v>
      </c>
    </row>
    <row r="5" spans="1:4" x14ac:dyDescent="0.3">
      <c r="A5" s="15"/>
      <c r="B5" s="4" t="s">
        <v>0</v>
      </c>
      <c r="C5" s="4">
        <f>0.4*(100)</f>
        <v>40</v>
      </c>
      <c r="D5" s="4">
        <f>0.6*(100)</f>
        <v>60</v>
      </c>
    </row>
    <row r="6" spans="1:4" x14ac:dyDescent="0.3">
      <c r="A6" s="11" t="s">
        <v>10</v>
      </c>
      <c r="B6" s="12" t="s">
        <v>9</v>
      </c>
      <c r="C6" s="12">
        <f>0.28*(100)</f>
        <v>28.000000000000004</v>
      </c>
      <c r="D6" s="12">
        <f>0.72*(100)</f>
        <v>72</v>
      </c>
    </row>
    <row r="7" spans="1:4" x14ac:dyDescent="0.3">
      <c r="A7" s="13"/>
      <c r="B7" s="14" t="s">
        <v>1</v>
      </c>
      <c r="C7" s="14">
        <f>0.46*(100)</f>
        <v>46</v>
      </c>
      <c r="D7" s="14">
        <f>0.54*(100)</f>
        <v>54</v>
      </c>
    </row>
    <row r="8" spans="1:4" x14ac:dyDescent="0.3">
      <c r="A8" s="15"/>
      <c r="B8" s="4" t="s">
        <v>0</v>
      </c>
      <c r="C8" s="4">
        <f>0.31*(100)</f>
        <v>31</v>
      </c>
      <c r="D8" s="4">
        <f>0.69*(100)</f>
        <v>69</v>
      </c>
    </row>
    <row r="9" spans="1:4" x14ac:dyDescent="0.3">
      <c r="A9" s="11" t="s">
        <v>11</v>
      </c>
      <c r="B9" s="12" t="s">
        <v>9</v>
      </c>
      <c r="C9" s="12">
        <f>0.35*(100)</f>
        <v>35</v>
      </c>
      <c r="D9" s="12">
        <f>0.65*(100)</f>
        <v>65</v>
      </c>
    </row>
    <row r="10" spans="1:4" x14ac:dyDescent="0.3">
      <c r="A10" s="13"/>
      <c r="B10" s="14" t="s">
        <v>1</v>
      </c>
      <c r="C10" s="14">
        <f>0.47*(100)</f>
        <v>47</v>
      </c>
      <c r="D10" s="14">
        <f>0.53*(100)</f>
        <v>53</v>
      </c>
    </row>
    <row r="11" spans="1:4" x14ac:dyDescent="0.3">
      <c r="A11" s="15"/>
      <c r="B11" s="4" t="s">
        <v>0</v>
      </c>
      <c r="C11" s="4">
        <f>0.36*(100)</f>
        <v>36</v>
      </c>
      <c r="D11" s="4">
        <f>0.64*(100)</f>
        <v>64</v>
      </c>
    </row>
    <row r="12" spans="1:4" x14ac:dyDescent="0.3">
      <c r="A12" s="8" t="s">
        <v>34</v>
      </c>
      <c r="B12" s="8"/>
      <c r="C12" s="8"/>
      <c r="D12" s="8"/>
    </row>
  </sheetData>
  <mergeCells count="5">
    <mergeCell ref="A3:A5"/>
    <mergeCell ref="A6:A8"/>
    <mergeCell ref="A9:A11"/>
    <mergeCell ref="A12:D12"/>
    <mergeCell ref="A1:D1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workbookViewId="0">
      <selection activeCell="A19" sqref="A19"/>
    </sheetView>
  </sheetViews>
  <sheetFormatPr defaultRowHeight="16.5" x14ac:dyDescent="0.3"/>
  <cols>
    <col min="1" max="1" width="75.42578125" style="1" bestFit="1" customWidth="1"/>
    <col min="2" max="2" width="13.7109375" style="1" bestFit="1" customWidth="1"/>
    <col min="3" max="16384" width="9.140625" style="1"/>
  </cols>
  <sheetData>
    <row r="1" spans="1:4" x14ac:dyDescent="0.3">
      <c r="A1" s="32" t="s">
        <v>36</v>
      </c>
      <c r="B1" s="32"/>
      <c r="C1" s="32"/>
      <c r="D1" s="32"/>
    </row>
    <row r="2" spans="1:4" x14ac:dyDescent="0.3">
      <c r="A2" s="4"/>
      <c r="B2" s="4"/>
      <c r="C2" s="6" t="s">
        <v>14</v>
      </c>
      <c r="D2" s="6" t="s">
        <v>15</v>
      </c>
    </row>
    <row r="3" spans="1:4" x14ac:dyDescent="0.3">
      <c r="A3" s="13" t="s">
        <v>16</v>
      </c>
      <c r="B3" s="14" t="s">
        <v>9</v>
      </c>
      <c r="C3" s="14">
        <v>71</v>
      </c>
      <c r="D3" s="14">
        <f>100-C3</f>
        <v>29</v>
      </c>
    </row>
    <row r="4" spans="1:4" x14ac:dyDescent="0.3">
      <c r="A4" s="13"/>
      <c r="B4" s="14" t="s">
        <v>1</v>
      </c>
      <c r="C4" s="14">
        <v>63</v>
      </c>
      <c r="D4" s="14">
        <f t="shared" ref="D4:D17" si="0">100-C4</f>
        <v>37</v>
      </c>
    </row>
    <row r="5" spans="1:4" x14ac:dyDescent="0.3">
      <c r="A5" s="15"/>
      <c r="B5" s="4" t="s">
        <v>0</v>
      </c>
      <c r="C5" s="4">
        <v>73</v>
      </c>
      <c r="D5" s="4">
        <f t="shared" si="0"/>
        <v>27</v>
      </c>
    </row>
    <row r="6" spans="1:4" x14ac:dyDescent="0.3">
      <c r="A6" s="13" t="s">
        <v>17</v>
      </c>
      <c r="B6" s="14" t="s">
        <v>9</v>
      </c>
      <c r="C6" s="14">
        <v>45</v>
      </c>
      <c r="D6" s="14">
        <f t="shared" si="0"/>
        <v>55</v>
      </c>
    </row>
    <row r="7" spans="1:4" x14ac:dyDescent="0.3">
      <c r="A7" s="13"/>
      <c r="B7" s="14" t="s">
        <v>1</v>
      </c>
      <c r="C7" s="14">
        <v>45</v>
      </c>
      <c r="D7" s="14">
        <f t="shared" si="0"/>
        <v>55</v>
      </c>
    </row>
    <row r="8" spans="1:4" x14ac:dyDescent="0.3">
      <c r="A8" s="15"/>
      <c r="B8" s="4" t="s">
        <v>0</v>
      </c>
      <c r="C8" s="4">
        <v>51</v>
      </c>
      <c r="D8" s="4">
        <f t="shared" si="0"/>
        <v>49</v>
      </c>
    </row>
    <row r="9" spans="1:4" x14ac:dyDescent="0.3">
      <c r="A9" s="13" t="s">
        <v>18</v>
      </c>
      <c r="B9" s="14" t="s">
        <v>9</v>
      </c>
      <c r="C9" s="14">
        <v>38</v>
      </c>
      <c r="D9" s="14">
        <f t="shared" si="0"/>
        <v>62</v>
      </c>
    </row>
    <row r="10" spans="1:4" x14ac:dyDescent="0.3">
      <c r="A10" s="13"/>
      <c r="B10" s="14" t="s">
        <v>1</v>
      </c>
      <c r="C10" s="14">
        <v>46</v>
      </c>
      <c r="D10" s="14">
        <f t="shared" si="0"/>
        <v>54</v>
      </c>
    </row>
    <row r="11" spans="1:4" x14ac:dyDescent="0.3">
      <c r="A11" s="15"/>
      <c r="B11" s="4" t="s">
        <v>0</v>
      </c>
      <c r="C11" s="4">
        <v>49</v>
      </c>
      <c r="D11" s="4">
        <f t="shared" si="0"/>
        <v>51</v>
      </c>
    </row>
    <row r="12" spans="1:4" x14ac:dyDescent="0.3">
      <c r="A12" s="13" t="s">
        <v>19</v>
      </c>
      <c r="B12" s="14" t="s">
        <v>9</v>
      </c>
      <c r="C12" s="14">
        <v>27</v>
      </c>
      <c r="D12" s="14">
        <f t="shared" si="0"/>
        <v>73</v>
      </c>
    </row>
    <row r="13" spans="1:4" x14ac:dyDescent="0.3">
      <c r="A13" s="13"/>
      <c r="B13" s="14" t="s">
        <v>1</v>
      </c>
      <c r="C13" s="14">
        <v>27</v>
      </c>
      <c r="D13" s="14">
        <f t="shared" si="0"/>
        <v>73</v>
      </c>
    </row>
    <row r="14" spans="1:4" x14ac:dyDescent="0.3">
      <c r="A14" s="15"/>
      <c r="B14" s="4" t="s">
        <v>0</v>
      </c>
      <c r="C14" s="4">
        <v>32</v>
      </c>
      <c r="D14" s="4">
        <f t="shared" si="0"/>
        <v>68</v>
      </c>
    </row>
    <row r="15" spans="1:4" x14ac:dyDescent="0.3">
      <c r="A15" s="13" t="s">
        <v>20</v>
      </c>
      <c r="B15" s="14" t="s">
        <v>9</v>
      </c>
      <c r="C15" s="14">
        <v>25</v>
      </c>
      <c r="D15" s="14">
        <f t="shared" si="0"/>
        <v>75</v>
      </c>
    </row>
    <row r="16" spans="1:4" x14ac:dyDescent="0.3">
      <c r="A16" s="13"/>
      <c r="B16" s="14" t="s">
        <v>1</v>
      </c>
      <c r="C16" s="14">
        <v>28.000000000000004</v>
      </c>
      <c r="D16" s="14">
        <f t="shared" si="0"/>
        <v>72</v>
      </c>
    </row>
    <row r="17" spans="1:4" x14ac:dyDescent="0.3">
      <c r="A17" s="15"/>
      <c r="B17" s="4" t="s">
        <v>0</v>
      </c>
      <c r="C17" s="4">
        <v>30</v>
      </c>
      <c r="D17" s="4">
        <f t="shared" si="0"/>
        <v>70</v>
      </c>
    </row>
    <row r="18" spans="1:4" x14ac:dyDescent="0.3">
      <c r="A18" s="8" t="s">
        <v>34</v>
      </c>
      <c r="B18" s="8"/>
      <c r="C18" s="8"/>
      <c r="D18" s="8"/>
    </row>
  </sheetData>
  <mergeCells count="7">
    <mergeCell ref="A1:D1"/>
    <mergeCell ref="A3:A5"/>
    <mergeCell ref="A6:A8"/>
    <mergeCell ref="A9:A11"/>
    <mergeCell ref="A12:A14"/>
    <mergeCell ref="A15:A17"/>
    <mergeCell ref="A18:D1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workbookViewId="0">
      <selection activeCell="H8" sqref="H8"/>
    </sheetView>
  </sheetViews>
  <sheetFormatPr defaultRowHeight="16.5" x14ac:dyDescent="0.3"/>
  <cols>
    <col min="1" max="1" width="27.28515625" style="1" customWidth="1"/>
    <col min="2" max="16384" width="9.140625" style="1"/>
  </cols>
  <sheetData>
    <row r="1" spans="1:7" x14ac:dyDescent="0.3">
      <c r="A1" s="32" t="s">
        <v>64</v>
      </c>
      <c r="B1" s="32"/>
      <c r="C1" s="32"/>
      <c r="D1" s="32"/>
      <c r="E1" s="32"/>
      <c r="F1" s="32"/>
      <c r="G1" s="32"/>
    </row>
    <row r="2" spans="1:7" x14ac:dyDescent="0.3">
      <c r="A2" s="20" t="s">
        <v>41</v>
      </c>
      <c r="B2" s="21" t="s">
        <v>42</v>
      </c>
      <c r="C2" s="21"/>
      <c r="D2" s="21" t="s">
        <v>43</v>
      </c>
      <c r="E2" s="21"/>
      <c r="F2" s="21" t="s">
        <v>44</v>
      </c>
      <c r="G2" s="21"/>
    </row>
    <row r="3" spans="1:7" ht="25.5" x14ac:dyDescent="0.3">
      <c r="A3" s="22"/>
      <c r="B3" s="23" t="s">
        <v>45</v>
      </c>
      <c r="C3" s="23" t="s">
        <v>46</v>
      </c>
      <c r="D3" s="23" t="s">
        <v>45</v>
      </c>
      <c r="E3" s="23" t="s">
        <v>46</v>
      </c>
      <c r="F3" s="23" t="s">
        <v>45</v>
      </c>
      <c r="G3" s="23" t="s">
        <v>46</v>
      </c>
    </row>
    <row r="4" spans="1:7" ht="25.5" x14ac:dyDescent="0.3">
      <c r="A4" s="18" t="s">
        <v>47</v>
      </c>
      <c r="B4" s="19">
        <v>38.4</v>
      </c>
      <c r="C4" s="19">
        <v>52.7</v>
      </c>
      <c r="D4" s="19">
        <v>44</v>
      </c>
      <c r="E4" s="19">
        <v>49.6</v>
      </c>
      <c r="F4" s="19">
        <v>17.600000000000001</v>
      </c>
      <c r="G4" s="19">
        <v>48.3</v>
      </c>
    </row>
    <row r="5" spans="1:7" ht="38.25" x14ac:dyDescent="0.3">
      <c r="A5" s="18" t="s">
        <v>48</v>
      </c>
      <c r="B5" s="19">
        <v>91.7</v>
      </c>
      <c r="C5" s="19">
        <v>51.2</v>
      </c>
      <c r="D5" s="19">
        <v>4.2</v>
      </c>
      <c r="E5" s="19">
        <v>42.5</v>
      </c>
      <c r="F5" s="19">
        <v>4.0999999999999996</v>
      </c>
      <c r="G5" s="19">
        <v>45.1</v>
      </c>
    </row>
    <row r="6" spans="1:7" ht="51" x14ac:dyDescent="0.3">
      <c r="A6" s="18" t="s">
        <v>49</v>
      </c>
      <c r="B6" s="19">
        <v>91.2</v>
      </c>
      <c r="C6" s="19">
        <v>50.9</v>
      </c>
      <c r="D6" s="19">
        <v>4</v>
      </c>
      <c r="E6" s="19">
        <v>46.8</v>
      </c>
      <c r="F6" s="19">
        <v>4.8</v>
      </c>
      <c r="G6" s="19">
        <v>47.1</v>
      </c>
    </row>
    <row r="7" spans="1:7" ht="63.75" x14ac:dyDescent="0.3">
      <c r="A7" s="24" t="s">
        <v>50</v>
      </c>
      <c r="B7" s="25">
        <v>20.9</v>
      </c>
      <c r="C7" s="25">
        <v>47.5</v>
      </c>
      <c r="D7" s="25">
        <v>59</v>
      </c>
      <c r="E7" s="25">
        <v>52.8</v>
      </c>
      <c r="F7" s="25">
        <v>20.100000000000001</v>
      </c>
      <c r="G7" s="25">
        <v>47.5</v>
      </c>
    </row>
    <row r="8" spans="1:7" x14ac:dyDescent="0.3">
      <c r="A8" s="8" t="s">
        <v>94</v>
      </c>
      <c r="B8" s="8"/>
      <c r="C8" s="8"/>
      <c r="D8" s="8"/>
      <c r="E8" s="8"/>
      <c r="F8" s="8"/>
      <c r="G8" s="8"/>
    </row>
  </sheetData>
  <mergeCells count="5">
    <mergeCell ref="B2:C2"/>
    <mergeCell ref="D2:E2"/>
    <mergeCell ref="F2:G2"/>
    <mergeCell ref="A8:G8"/>
    <mergeCell ref="A1:G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workbookViewId="0">
      <selection activeCell="E11" sqref="E11"/>
    </sheetView>
  </sheetViews>
  <sheetFormatPr defaultRowHeight="15" x14ac:dyDescent="0.25"/>
  <cols>
    <col min="1" max="1" width="36.85546875" customWidth="1"/>
  </cols>
  <sheetData>
    <row r="1" spans="1:8" ht="16.5" x14ac:dyDescent="0.3">
      <c r="A1" s="31" t="s">
        <v>63</v>
      </c>
      <c r="B1" s="31"/>
      <c r="C1" s="31"/>
      <c r="D1" s="31"/>
    </row>
    <row r="2" spans="1:8" ht="16.5" x14ac:dyDescent="0.25">
      <c r="A2" s="29" t="s">
        <v>51</v>
      </c>
      <c r="B2" s="30" t="s">
        <v>52</v>
      </c>
      <c r="C2" s="30" t="s">
        <v>53</v>
      </c>
      <c r="D2" s="30" t="s">
        <v>54</v>
      </c>
      <c r="E2" s="27"/>
    </row>
    <row r="3" spans="1:8" ht="16.5" x14ac:dyDescent="0.25">
      <c r="A3" s="26" t="s">
        <v>55</v>
      </c>
      <c r="B3" s="28">
        <v>2</v>
      </c>
      <c r="C3" s="28">
        <v>2</v>
      </c>
      <c r="D3" s="28">
        <v>4</v>
      </c>
      <c r="E3" s="27"/>
    </row>
    <row r="4" spans="1:8" ht="33" x14ac:dyDescent="0.25">
      <c r="A4" s="26" t="s">
        <v>56</v>
      </c>
      <c r="B4" s="28">
        <v>30</v>
      </c>
      <c r="C4" s="28">
        <v>12</v>
      </c>
      <c r="D4" s="28">
        <v>42</v>
      </c>
      <c r="E4" s="27"/>
    </row>
    <row r="5" spans="1:8" ht="33" x14ac:dyDescent="0.25">
      <c r="A5" s="26" t="s">
        <v>57</v>
      </c>
      <c r="B5" s="28">
        <v>0</v>
      </c>
      <c r="C5" s="28">
        <v>4</v>
      </c>
      <c r="D5" s="28">
        <v>4</v>
      </c>
      <c r="E5" s="27"/>
      <c r="H5" s="16"/>
    </row>
    <row r="6" spans="1:8" ht="16.5" x14ac:dyDescent="0.25">
      <c r="A6" s="26" t="s">
        <v>58</v>
      </c>
      <c r="B6" s="28">
        <v>3</v>
      </c>
      <c r="C6" s="28">
        <v>3</v>
      </c>
      <c r="D6" s="28">
        <v>6</v>
      </c>
      <c r="E6" s="27"/>
    </row>
    <row r="7" spans="1:8" ht="16.5" x14ac:dyDescent="0.25">
      <c r="A7" s="26" t="s">
        <v>59</v>
      </c>
      <c r="B7" s="28">
        <v>0</v>
      </c>
      <c r="C7" s="28">
        <v>0</v>
      </c>
      <c r="D7" s="28">
        <v>0</v>
      </c>
      <c r="E7" s="27"/>
    </row>
    <row r="8" spans="1:8" ht="16.5" x14ac:dyDescent="0.25">
      <c r="A8" s="26" t="s">
        <v>60</v>
      </c>
      <c r="B8" s="28">
        <v>0</v>
      </c>
      <c r="C8" s="28">
        <v>0</v>
      </c>
      <c r="D8" s="28">
        <v>0</v>
      </c>
      <c r="E8" s="27"/>
    </row>
    <row r="9" spans="1:8" ht="16.5" x14ac:dyDescent="0.25">
      <c r="A9" s="26" t="s">
        <v>61</v>
      </c>
      <c r="B9" s="28">
        <v>0</v>
      </c>
      <c r="C9" s="28">
        <v>0</v>
      </c>
      <c r="D9" s="28">
        <v>0</v>
      </c>
      <c r="E9" s="27"/>
    </row>
    <row r="10" spans="1:8" ht="33" x14ac:dyDescent="0.25">
      <c r="A10" s="26" t="s">
        <v>62</v>
      </c>
      <c r="B10" s="28">
        <v>44</v>
      </c>
      <c r="C10" s="28">
        <v>35</v>
      </c>
      <c r="D10" s="28">
        <v>79</v>
      </c>
      <c r="E10" s="27"/>
    </row>
    <row r="11" spans="1:8" ht="16.5" x14ac:dyDescent="0.3">
      <c r="A11" s="8" t="s">
        <v>94</v>
      </c>
      <c r="B11" s="8"/>
      <c r="C11" s="8"/>
      <c r="D11" s="8"/>
      <c r="E11" s="27"/>
    </row>
    <row r="12" spans="1:8" x14ac:dyDescent="0.25">
      <c r="A12" s="27"/>
      <c r="B12" s="27"/>
      <c r="C12" s="27"/>
      <c r="D12" s="27"/>
      <c r="E12" s="27"/>
    </row>
  </sheetData>
  <mergeCells count="2">
    <mergeCell ref="A11:D11"/>
    <mergeCell ref="A1:D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workbookViewId="0">
      <selection activeCell="A16" sqref="A16:E16"/>
    </sheetView>
  </sheetViews>
  <sheetFormatPr defaultRowHeight="15" x14ac:dyDescent="0.25"/>
  <cols>
    <col min="1" max="1" width="22.42578125" style="27" customWidth="1"/>
    <col min="2" max="2" width="61.28515625" style="27" customWidth="1"/>
    <col min="3" max="5" width="19.140625" style="27" customWidth="1"/>
    <col min="6" max="16384" width="9.140625" style="27"/>
  </cols>
  <sheetData>
    <row r="1" spans="1:5" ht="16.5" x14ac:dyDescent="0.3">
      <c r="A1" s="32" t="s">
        <v>93</v>
      </c>
      <c r="B1" s="32"/>
      <c r="C1" s="32"/>
      <c r="D1" s="32"/>
      <c r="E1" s="32"/>
    </row>
    <row r="2" spans="1:5" ht="16.5" x14ac:dyDescent="0.25">
      <c r="A2" s="43" t="s">
        <v>65</v>
      </c>
      <c r="B2" s="44" t="s">
        <v>66</v>
      </c>
      <c r="C2" s="44" t="s">
        <v>67</v>
      </c>
      <c r="D2" s="44" t="s">
        <v>68</v>
      </c>
      <c r="E2" s="44" t="s">
        <v>69</v>
      </c>
    </row>
    <row r="3" spans="1:5" ht="33" x14ac:dyDescent="0.25">
      <c r="A3" s="34" t="s">
        <v>70</v>
      </c>
      <c r="B3" s="35" t="s">
        <v>71</v>
      </c>
      <c r="C3" s="35" t="s">
        <v>72</v>
      </c>
      <c r="D3" s="36">
        <v>42369</v>
      </c>
      <c r="E3" s="35">
        <v>1796</v>
      </c>
    </row>
    <row r="4" spans="1:5" ht="33" x14ac:dyDescent="0.25">
      <c r="A4" s="34" t="s">
        <v>70</v>
      </c>
      <c r="B4" s="35" t="s">
        <v>73</v>
      </c>
      <c r="C4" s="35" t="s">
        <v>72</v>
      </c>
      <c r="D4" s="36">
        <v>42369</v>
      </c>
      <c r="E4" s="35">
        <v>12</v>
      </c>
    </row>
    <row r="5" spans="1:5" ht="33" x14ac:dyDescent="0.25">
      <c r="A5" s="34" t="s">
        <v>70</v>
      </c>
      <c r="B5" s="35" t="s">
        <v>74</v>
      </c>
      <c r="C5" s="35" t="s">
        <v>72</v>
      </c>
      <c r="D5" s="36">
        <v>43100</v>
      </c>
      <c r="E5" s="35">
        <v>243</v>
      </c>
    </row>
    <row r="6" spans="1:5" ht="33" x14ac:dyDescent="0.25">
      <c r="A6" s="34" t="s">
        <v>70</v>
      </c>
      <c r="B6" s="35" t="s">
        <v>75</v>
      </c>
      <c r="C6" s="35" t="s">
        <v>72</v>
      </c>
      <c r="D6" s="36">
        <v>43100</v>
      </c>
      <c r="E6" s="35">
        <v>49</v>
      </c>
    </row>
    <row r="7" spans="1:5" ht="33" x14ac:dyDescent="0.25">
      <c r="A7" s="34" t="s">
        <v>70</v>
      </c>
      <c r="B7" s="35" t="s">
        <v>76</v>
      </c>
      <c r="C7" s="35" t="s">
        <v>72</v>
      </c>
      <c r="D7" s="36">
        <v>43100</v>
      </c>
      <c r="E7" s="35">
        <v>188</v>
      </c>
    </row>
    <row r="8" spans="1:5" ht="33" x14ac:dyDescent="0.25">
      <c r="A8" s="34" t="s">
        <v>70</v>
      </c>
      <c r="B8" s="35" t="s">
        <v>77</v>
      </c>
      <c r="C8" s="35" t="s">
        <v>72</v>
      </c>
      <c r="D8" s="36">
        <v>44561</v>
      </c>
      <c r="E8" s="35">
        <v>150</v>
      </c>
    </row>
    <row r="9" spans="1:5" ht="33" x14ac:dyDescent="0.25">
      <c r="A9" s="34" t="s">
        <v>78</v>
      </c>
      <c r="B9" s="35" t="s">
        <v>79</v>
      </c>
      <c r="C9" s="35" t="s">
        <v>72</v>
      </c>
      <c r="D9" s="36">
        <v>42735</v>
      </c>
      <c r="E9" s="35">
        <v>133</v>
      </c>
    </row>
    <row r="10" spans="1:5" ht="33" x14ac:dyDescent="0.25">
      <c r="A10" s="34" t="s">
        <v>78</v>
      </c>
      <c r="B10" s="35" t="s">
        <v>80</v>
      </c>
      <c r="C10" s="35" t="s">
        <v>72</v>
      </c>
      <c r="D10" s="36">
        <v>42735</v>
      </c>
      <c r="E10" s="35">
        <v>116</v>
      </c>
    </row>
    <row r="11" spans="1:5" ht="49.5" x14ac:dyDescent="0.25">
      <c r="A11" s="34" t="s">
        <v>78</v>
      </c>
      <c r="B11" s="35" t="s">
        <v>81</v>
      </c>
      <c r="C11" s="35" t="s">
        <v>72</v>
      </c>
      <c r="D11" s="36">
        <v>45291</v>
      </c>
      <c r="E11" s="35">
        <v>42</v>
      </c>
    </row>
    <row r="12" spans="1:5" ht="33" x14ac:dyDescent="0.25">
      <c r="A12" s="34" t="s">
        <v>82</v>
      </c>
      <c r="B12" s="35" t="s">
        <v>83</v>
      </c>
      <c r="C12" s="35" t="s">
        <v>72</v>
      </c>
      <c r="D12" s="36">
        <v>45291</v>
      </c>
      <c r="E12" s="35">
        <v>13</v>
      </c>
    </row>
    <row r="13" spans="1:5" ht="49.5" x14ac:dyDescent="0.25">
      <c r="A13" s="34" t="s">
        <v>84</v>
      </c>
      <c r="B13" s="35" t="s">
        <v>85</v>
      </c>
      <c r="C13" s="28" t="s">
        <v>86</v>
      </c>
      <c r="D13" s="37">
        <v>42735</v>
      </c>
      <c r="E13" s="28">
        <v>69</v>
      </c>
    </row>
    <row r="14" spans="1:5" ht="33" x14ac:dyDescent="0.25">
      <c r="A14" s="34" t="s">
        <v>87</v>
      </c>
      <c r="B14" s="35" t="s">
        <v>88</v>
      </c>
      <c r="C14" s="35" t="s">
        <v>72</v>
      </c>
      <c r="D14" s="37">
        <v>43100</v>
      </c>
      <c r="E14" s="28" t="s">
        <v>89</v>
      </c>
    </row>
    <row r="15" spans="1:5" ht="16.5" x14ac:dyDescent="0.25">
      <c r="A15" s="38" t="s">
        <v>90</v>
      </c>
      <c r="B15" s="39" t="s">
        <v>91</v>
      </c>
      <c r="C15" s="39" t="s">
        <v>72</v>
      </c>
      <c r="D15" s="40">
        <v>45291</v>
      </c>
      <c r="E15" s="41" t="s">
        <v>89</v>
      </c>
    </row>
    <row r="16" spans="1:5" ht="16.5" x14ac:dyDescent="0.3">
      <c r="A16" s="8" t="s">
        <v>92</v>
      </c>
      <c r="B16" s="8"/>
      <c r="C16" s="8"/>
      <c r="D16" s="8"/>
      <c r="E16" s="8"/>
    </row>
    <row r="18" spans="4:4" x14ac:dyDescent="0.25">
      <c r="D18" s="42"/>
    </row>
  </sheetData>
  <mergeCells count="2">
    <mergeCell ref="A16:E16"/>
    <mergeCell ref="A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8</vt:i4>
      </vt:variant>
      <vt:variant>
        <vt:lpstr>Pomenované rozsahy</vt:lpstr>
      </vt:variant>
      <vt:variant>
        <vt:i4>8</vt:i4>
      </vt:variant>
    </vt:vector>
  </HeadingPairs>
  <TitlesOfParts>
    <vt:vector size="16" baseType="lpstr">
      <vt:lpstr>G1</vt:lpstr>
      <vt:lpstr>G2</vt:lpstr>
      <vt:lpstr>G3</vt:lpstr>
      <vt:lpstr>G4</vt:lpstr>
      <vt:lpstr>G5</vt:lpstr>
      <vt:lpstr>T1</vt:lpstr>
      <vt:lpstr>T4</vt:lpstr>
      <vt:lpstr>T5</vt:lpstr>
      <vt:lpstr>'G1'!_Toc57707428</vt:lpstr>
      <vt:lpstr>'G2'!_Toc57707429</vt:lpstr>
      <vt:lpstr>'G3'!_Toc57707430</vt:lpstr>
      <vt:lpstr>'G4'!_Toc57707431</vt:lpstr>
      <vt:lpstr>'G5'!_Toc57707432</vt:lpstr>
      <vt:lpstr>'T1'!_Toc57707433</vt:lpstr>
      <vt:lpstr>'T4'!_Toc57707436</vt:lpstr>
      <vt:lpstr>'T5'!_Toc57707437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Engeľ Marek</dc:creator>
  <cp:lastModifiedBy>Engeľ Marek</cp:lastModifiedBy>
  <dcterms:created xsi:type="dcterms:W3CDTF">2020-11-09T06:18:06Z</dcterms:created>
  <dcterms:modified xsi:type="dcterms:W3CDTF">2020-12-01T10:06:24Z</dcterms:modified>
</cp:coreProperties>
</file>